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1\Soutěže\Soutěž - Kácení Osík, Desná\EZAK\"/>
    </mc:Choice>
  </mc:AlternateContent>
  <bookViews>
    <workbookView xWindow="0" yWindow="0" windowWidth="21570" windowHeight="7455" activeTab="1"/>
  </bookViews>
  <sheets>
    <sheet name="Rekapitulace stavby" sheetId="1" r:id="rId1"/>
    <sheet name=" Desná, Osík, ..." sheetId="2" r:id="rId2"/>
  </sheets>
  <definedNames>
    <definedName name="_xlnm._FilterDatabase" localSheetId="1" hidden="1">' Desná, Osík, ...'!$C$117:$K$286</definedName>
    <definedName name="_xlnm.Print_Titles" localSheetId="1">' Desná, Osík, ...'!$117:$117</definedName>
    <definedName name="_xlnm.Print_Titles" localSheetId="0">'Rekapitulace stavby'!$92:$92</definedName>
    <definedName name="_xlnm.Print_Area" localSheetId="1">' Desná, Osík, ...'!$C$4:$J$76,' Desná, Osík, ...'!$C$82:$J$101,' Desná, Osík, ...'!$C$107:$J$286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68" i="2" l="1"/>
  <c r="T267" i="2"/>
  <c r="R267" i="2"/>
  <c r="P267" i="2"/>
  <c r="BK267" i="2"/>
  <c r="J267" i="2"/>
  <c r="J97" i="2"/>
  <c r="J35" i="2"/>
  <c r="J34" i="2"/>
  <c r="AY95" i="1"/>
  <c r="J33" i="2"/>
  <c r="AX95" i="1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J9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0" i="2"/>
  <c r="J89" i="2"/>
  <c r="F89" i="2"/>
  <c r="F87" i="2"/>
  <c r="E85" i="2"/>
  <c r="J16" i="2"/>
  <c r="E16" i="2"/>
  <c r="F90" i="2" s="1"/>
  <c r="J15" i="2"/>
  <c r="J10" i="2"/>
  <c r="J112" i="2" s="1"/>
  <c r="L90" i="1"/>
  <c r="AM90" i="1"/>
  <c r="AM89" i="1"/>
  <c r="L89" i="1"/>
  <c r="AM87" i="1"/>
  <c r="L87" i="1"/>
  <c r="L85" i="1"/>
  <c r="L84" i="1"/>
  <c r="BK280" i="2"/>
  <c r="J253" i="2"/>
  <c r="J229" i="2"/>
  <c r="J196" i="2"/>
  <c r="BK172" i="2"/>
  <c r="J130" i="2"/>
  <c r="J277" i="2"/>
  <c r="BK263" i="2"/>
  <c r="J241" i="2"/>
  <c r="BK220" i="2"/>
  <c r="BK196" i="2"/>
  <c r="J181" i="2"/>
  <c r="J160" i="2"/>
  <c r="J139" i="2"/>
  <c r="BK124" i="2"/>
  <c r="BK285" i="2"/>
  <c r="J283" i="2"/>
  <c r="BK261" i="2"/>
  <c r="BK247" i="2"/>
  <c r="BK229" i="2"/>
  <c r="J214" i="2"/>
  <c r="BK184" i="2"/>
  <c r="BK166" i="2"/>
  <c r="J142" i="2"/>
  <c r="BK226" i="2"/>
  <c r="J202" i="2"/>
  <c r="J175" i="2"/>
  <c r="J157" i="2"/>
  <c r="J136" i="2"/>
  <c r="J256" i="2"/>
  <c r="J238" i="2"/>
  <c r="BK214" i="2"/>
  <c r="BK190" i="2"/>
  <c r="J145" i="2"/>
  <c r="J127" i="2"/>
  <c r="J274" i="2"/>
  <c r="BK259" i="2"/>
  <c r="BK238" i="2"/>
  <c r="J208" i="2"/>
  <c r="J193" i="2"/>
  <c r="J169" i="2"/>
  <c r="BK157" i="2"/>
  <c r="J133" i="2"/>
  <c r="J121" i="2"/>
  <c r="J285" i="2"/>
  <c r="J271" i="2"/>
  <c r="BK253" i="2"/>
  <c r="J232" i="2"/>
  <c r="J223" i="2"/>
  <c r="BK205" i="2"/>
  <c r="BK175" i="2"/>
  <c r="J148" i="2"/>
  <c r="BK136" i="2"/>
  <c r="BK223" i="2"/>
  <c r="BK193" i="2"/>
  <c r="BK169" i="2"/>
  <c r="J154" i="2"/>
  <c r="J261" i="2"/>
  <c r="J247" i="2"/>
  <c r="BK211" i="2"/>
  <c r="BK187" i="2"/>
  <c r="BK148" i="2"/>
  <c r="BK121" i="2"/>
  <c r="BK271" i="2"/>
  <c r="BK250" i="2"/>
  <c r="BK235" i="2"/>
  <c r="J211" i="2"/>
  <c r="BK202" i="2"/>
  <c r="J184" i="2"/>
  <c r="BK154" i="2"/>
  <c r="BK127" i="2"/>
  <c r="BK274" i="2"/>
  <c r="J263" i="2"/>
  <c r="J250" i="2"/>
  <c r="BK241" i="2"/>
  <c r="J220" i="2"/>
  <c r="BK208" i="2"/>
  <c r="J178" i="2"/>
  <c r="J163" i="2"/>
  <c r="BK139" i="2"/>
  <c r="J244" i="2"/>
  <c r="J190" i="2"/>
  <c r="BK163" i="2"/>
  <c r="BK151" i="2"/>
  <c r="BK277" i="2"/>
  <c r="J235" i="2"/>
  <c r="BK199" i="2"/>
  <c r="BK181" i="2"/>
  <c r="BK133" i="2"/>
  <c r="J280" i="2"/>
  <c r="BK265" i="2"/>
  <c r="BK256" i="2"/>
  <c r="J226" i="2"/>
  <c r="J205" i="2"/>
  <c r="J187" i="2"/>
  <c r="J166" i="2"/>
  <c r="J151" i="2"/>
  <c r="BK130" i="2"/>
  <c r="AS94" i="1"/>
  <c r="BK283" i="2"/>
  <c r="J265" i="2"/>
  <c r="J259" i="2"/>
  <c r="BK244" i="2"/>
  <c r="J217" i="2"/>
  <c r="J199" i="2"/>
  <c r="J172" i="2"/>
  <c r="BK145" i="2"/>
  <c r="J124" i="2"/>
  <c r="BK232" i="2"/>
  <c r="BK217" i="2"/>
  <c r="BK178" i="2"/>
  <c r="BK160" i="2"/>
  <c r="BK142" i="2"/>
  <c r="P120" i="2" l="1"/>
  <c r="P119" i="2" s="1"/>
  <c r="P118" i="2" s="1"/>
  <c r="AU95" i="1" s="1"/>
  <c r="AU94" i="1" s="1"/>
  <c r="BK120" i="2"/>
  <c r="J120" i="2" s="1"/>
  <c r="J96" i="2" s="1"/>
  <c r="R120" i="2"/>
  <c r="R119" i="2" s="1"/>
  <c r="R118" i="2" s="1"/>
  <c r="P270" i="2"/>
  <c r="P269" i="2"/>
  <c r="T120" i="2"/>
  <c r="T119" i="2" s="1"/>
  <c r="BK270" i="2"/>
  <c r="J270" i="2" s="1"/>
  <c r="J100" i="2" s="1"/>
  <c r="R270" i="2"/>
  <c r="R269" i="2"/>
  <c r="T270" i="2"/>
  <c r="T269" i="2" s="1"/>
  <c r="BE121" i="2"/>
  <c r="BE127" i="2"/>
  <c r="BE130" i="2"/>
  <c r="BE133" i="2"/>
  <c r="BE136" i="2"/>
  <c r="BE181" i="2"/>
  <c r="BE184" i="2"/>
  <c r="BE196" i="2"/>
  <c r="BE214" i="2"/>
  <c r="BE217" i="2"/>
  <c r="BE220" i="2"/>
  <c r="BE229" i="2"/>
  <c r="BE241" i="2"/>
  <c r="J87" i="2"/>
  <c r="F115" i="2"/>
  <c r="BE124" i="2"/>
  <c r="BE148" i="2"/>
  <c r="BE178" i="2"/>
  <c r="BE190" i="2"/>
  <c r="BE193" i="2"/>
  <c r="BE199" i="2"/>
  <c r="BE202" i="2"/>
  <c r="BE208" i="2"/>
  <c r="BE211" i="2"/>
  <c r="BE223" i="2"/>
  <c r="BE232" i="2"/>
  <c r="BE235" i="2"/>
  <c r="BE238" i="2"/>
  <c r="BE244" i="2"/>
  <c r="BE250" i="2"/>
  <c r="BE256" i="2"/>
  <c r="BE265" i="2"/>
  <c r="BE274" i="2"/>
  <c r="BE280" i="2"/>
  <c r="BE283" i="2"/>
  <c r="BE285" i="2"/>
  <c r="BE139" i="2"/>
  <c r="BE142" i="2"/>
  <c r="BE163" i="2"/>
  <c r="BE166" i="2"/>
  <c r="BE169" i="2"/>
  <c r="BE172" i="2"/>
  <c r="BE175" i="2"/>
  <c r="BE187" i="2"/>
  <c r="BE226" i="2"/>
  <c r="BE247" i="2"/>
  <c r="BE253" i="2"/>
  <c r="BE277" i="2"/>
  <c r="BE145" i="2"/>
  <c r="BE151" i="2"/>
  <c r="BE154" i="2"/>
  <c r="BE157" i="2"/>
  <c r="BE160" i="2"/>
  <c r="BE205" i="2"/>
  <c r="BE259" i="2"/>
  <c r="BE261" i="2"/>
  <c r="BE263" i="2"/>
  <c r="BE271" i="2"/>
  <c r="F34" i="2"/>
  <c r="BC95" i="1" s="1"/>
  <c r="BC94" i="1" s="1"/>
  <c r="W32" i="1" s="1"/>
  <c r="F35" i="2"/>
  <c r="BD95" i="1" s="1"/>
  <c r="BD94" i="1" s="1"/>
  <c r="W33" i="1" s="1"/>
  <c r="J32" i="2"/>
  <c r="AW95" i="1" s="1"/>
  <c r="F33" i="2"/>
  <c r="BB95" i="1" s="1"/>
  <c r="BB94" i="1" s="1"/>
  <c r="AX94" i="1" s="1"/>
  <c r="F32" i="2"/>
  <c r="BA95" i="1" s="1"/>
  <c r="BA94" i="1" s="1"/>
  <c r="W30" i="1" s="1"/>
  <c r="T118" i="2" l="1"/>
  <c r="BK269" i="2"/>
  <c r="J269" i="2"/>
  <c r="J99" i="2"/>
  <c r="BK119" i="2"/>
  <c r="J119" i="2"/>
  <c r="J95" i="2"/>
  <c r="W31" i="1"/>
  <c r="AW94" i="1"/>
  <c r="AK30" i="1"/>
  <c r="AY94" i="1"/>
  <c r="J31" i="2"/>
  <c r="AV95" i="1" s="1"/>
  <c r="AT95" i="1" s="1"/>
  <c r="F31" i="2"/>
  <c r="AZ95" i="1"/>
  <c r="AZ94" i="1" s="1"/>
  <c r="W29" i="1" s="1"/>
  <c r="BK118" i="2" l="1"/>
  <c r="J118" i="2"/>
  <c r="J94" i="2"/>
  <c r="AV94" i="1"/>
  <c r="AK29" i="1" s="1"/>
  <c r="J28" i="2" l="1"/>
  <c r="AG95" i="1"/>
  <c r="AG94" i="1"/>
  <c r="AK26" i="1"/>
  <c r="AT94" i="1"/>
  <c r="AN94" i="1"/>
  <c r="J37" i="2" l="1"/>
  <c r="AN95" i="1"/>
  <c r="AK35" i="1"/>
</calcChain>
</file>

<file path=xl/sharedStrings.xml><?xml version="1.0" encoding="utf-8"?>
<sst xmlns="http://schemas.openxmlformats.org/spreadsheetml/2006/main" count="1498" uniqueCount="444">
  <si>
    <t>Export Komplet</t>
  </si>
  <si>
    <t/>
  </si>
  <si>
    <t>2.0</t>
  </si>
  <si>
    <t>ZAMOK</t>
  </si>
  <si>
    <t>False</t>
  </si>
  <si>
    <t>{5fa8bea3-992a-4ebd-89ad-d6149ca7f24d}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</si>
  <si>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</si>
  <si>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</si>
  <si>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</si>
  <si>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</si>
  <si>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</si>
  <si>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</si>
  <si>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</si>
  <si>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</si>
  <si>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LCH4/2020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</si>
  <si>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</si>
  <si>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</si>
  <si>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Desná, Osík, kácení a prořez břehového porostu ř.km 6,900-10,500</t>
  </si>
  <si>
    <t>KSO:</t>
  </si>
  <si>
    <t>CC-CZ:</t>
  </si>
  <si>
    <t>Místo:</t>
  </si>
  <si>
    <t>Osík</t>
  </si>
  <si>
    <t>Datum:</t>
  </si>
  <si>
    <t>20. 9. 2021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</si>
  <si>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</si>
  <si>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</si>
  <si>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</si>
  <si>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</si>
  <si>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</si>
  <si>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</si>
  <si>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</si>
  <si>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</si>
  <si>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</si>
  <si>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</si>
  <si>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Ladislav Chleboun,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</si>
  <si>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</si>
  <si>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</si>
  <si>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</si>
  <si>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</si>
  <si>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</si>
  <si>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</si>
  <si>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</si>
  <si>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</si>
  <si>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</si>
  <si>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</si>
  <si>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</si>
  <si>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</si>
  <si>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</si>
  <si>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</si>
  <si>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</si>
  <si>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</si>
  <si>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</si>
  <si>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</si>
  <si>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</si>
  <si>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</si>
  <si>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</si>
  <si>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</si>
  <si>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</si>
  <si>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</si>
  <si>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</si>
  <si>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</si>
  <si>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</si>
  <si>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</si>
  <si>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</si>
  <si>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</si>
  <si>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</si>
  <si>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</si>
  <si>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</si>
  <si>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</si>
  <si>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</si>
  <si>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</si>
  <si>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</si>
  <si>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</si>
  <si>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</si>
  <si>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</si>
  <si>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</si>
  <si>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</si>
  <si>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</si>
  <si>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</si>
  <si>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</si>
  <si>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</si>
  <si>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</si>
  <si>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</si>
  <si>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</si>
  <si>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</si>
  <si>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</si>
  <si>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</si>
  <si>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</si>
  <si>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</si>
  <si>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</si>
  <si>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</si>
  <si>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</si>
  <si>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</si>
  <si>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</si>
  <si>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</si>
  <si>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</si>
  <si>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</si>
  <si>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</si>
  <si>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</si>
  <si>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</si>
  <si>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</si>
  <si>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</si>
  <si>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</si>
  <si>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</si>
  <si>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</si>
  <si>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</si>
  <si>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</si>
  <si>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</si>
  <si>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</si>
  <si>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</si>
  <si>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</si>
  <si>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</si>
  <si>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</si>
  <si>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</si>
  <si>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69</t>
  </si>
  <si>
    <t>K</t>
  </si>
  <si>
    <t>112151011</t>
  </si>
  <si>
    <t>Volné kácení stromů s rozřezáním a odvětvením D kmene do 200 mm</t>
  </si>
  <si>
    <t>kus</t>
  </si>
  <si>
    <t>4</t>
  </si>
  <si>
    <t>-865105492</t>
  </si>
  <si>
    <t>PP</t>
  </si>
  <si>
    <t>Pokácení stromu volné v celku s odřezáním kmene a s odvětvením průměru kmene přes 100 do 200 mm</t>
  </si>
  <si>
    <t>P</t>
  </si>
  <si>
    <t>Poznámka k položce:_x000D_
Jasan ztepilý č.34_x000D_
Olše šedá č. 851 - torzo, dřevokazné houby_x000D_
Jasan ztepilý č. 131_x000D_
Jilm drsný č. 704</t>
  </si>
  <si>
    <t>71</t>
  </si>
  <si>
    <t>112151012</t>
  </si>
  <si>
    <t>Volné kácení stromů s rozřezáním a odvětvením D kmene do 300 mm</t>
  </si>
  <si>
    <t>1502900538</t>
  </si>
  <si>
    <t>Pokácení stromu volné v celku s odřezáním kmene a s odvětvením průměru kmene přes 200 do 300 mm</t>
  </si>
  <si>
    <t xml:space="preserve">Poznámka k položce:_x000D_
Jilm drsný č. 100 - podpora terminálu_x000D_
Jasan ztepilý č. 109_x000D_
Jilm drsný č. 192_x000D_
Olše šedá č. 793 - suchý_x000D_
Jilm drsný č. 885_x000D_
Olše lepkavá č. 233 - odklizení zlomeného kmene_x000D_
Jasan ztepilý č. 698 - dvojkmen_x000D_
Jilm drsný č. 778 - vícekmen - grafióza_x000D_
Javor mléč č.792 _x000D_
</t>
  </si>
  <si>
    <t>75</t>
  </si>
  <si>
    <t>112151013</t>
  </si>
  <si>
    <t>Volné kácení stromů s rozřezáním a odvětvením D kmene do 400 mm</t>
  </si>
  <si>
    <t>955792758</t>
  </si>
  <si>
    <t>Pokácení stromu volné v celku s odřezáním kmene a s odvětvením průměru kmene přes 300 do 400 mm</t>
  </si>
  <si>
    <t xml:space="preserve">Poznámka k položce:_x000D_
jasan ztepilý č. 105 _x000D_
Jilm drsný č. 190_x000D_
Jilm drsný č. 800 - suchý_x000D_
Jilm drsný č. 745 - grafióza_x000D_
</t>
  </si>
  <si>
    <t>74</t>
  </si>
  <si>
    <t>112151014</t>
  </si>
  <si>
    <t>Volné kácení stromů s rozřezáním a odvětvením D kmene do 500 mm</t>
  </si>
  <si>
    <t>-1077024110</t>
  </si>
  <si>
    <t>Pokácení stromu volné v celku s odřezáním kmene a s odvětvením průměru kmene přes 400 do 500 mm</t>
  </si>
  <si>
    <t xml:space="preserve">Poznámka k položce:_x000D_
Olše lepkavá č. 188_x000D_
Jasan ztepilý č. 714 _x000D_
Jasan ztepilý č. 790 - náklon - suché větve od louky_x000D_
Jasan ztepilý č. 791 - 50% suchý_x000D_
Javor mléč č.814 </t>
  </si>
  <si>
    <t>98</t>
  </si>
  <si>
    <t>112151015</t>
  </si>
  <si>
    <t>Volné kácení stromů s rozřezáním a odvětvením D kmene do 600 mm</t>
  </si>
  <si>
    <t>-2088626971</t>
  </si>
  <si>
    <t>Pokácení stromu volné v celku s odřezáním kmene a s odvětvením průměru kmene přes 500 do 600 mm</t>
  </si>
  <si>
    <t>Poznámka k položce:_x000D_
Vrba křehká č. 893 - zcela suchá_x000D_
Jasan ztepilý č. 747 - odlehčení nad loukou_x000D_
Olše šedá č. 782 - rozpadající se kosterní větev</t>
  </si>
  <si>
    <t>100</t>
  </si>
  <si>
    <t>112151016</t>
  </si>
  <si>
    <t>Volné kácení stromů s rozřezáním a odvětvením D kmene do 700 mm</t>
  </si>
  <si>
    <t>2038223867</t>
  </si>
  <si>
    <t>Pokácení stromu volné v celku s odřezáním kmene a s odvětvením průměru kmene přes 600 do 700 mm</t>
  </si>
  <si>
    <t>Poznámka k položce:_x000D_
jasan ztepilý č. 740 - odlehčení nad loukou</t>
  </si>
  <si>
    <t>96</t>
  </si>
  <si>
    <t>112151017</t>
  </si>
  <si>
    <t>Volné kácení stromů s rozřezáním a odvětvením D kmene do 800 mm</t>
  </si>
  <si>
    <t>-822068533</t>
  </si>
  <si>
    <t>Pokácení stromu volné v celku s odřezáním kmene a s odvětvením průměru kmene přes 700 do 800 mm</t>
  </si>
  <si>
    <t>Poznámka k položce:_x000D_
Olše lepkavá č.137 - výletové otvory od ptáků, hniloba_x000D_
Jvor mléč č. 91</t>
  </si>
  <si>
    <t>81</t>
  </si>
  <si>
    <t>112151312</t>
  </si>
  <si>
    <t>Kácení stromu bez postupného spouštění koruny a kmene D do 0,3 m - volná dopadová plocha</t>
  </si>
  <si>
    <t>1558507413</t>
  </si>
  <si>
    <t>Pokácení stromu postupné bez spouštění částí kmene a koruny o průměru na řezné ploše pařezu přes 200 do 300 mm</t>
  </si>
  <si>
    <t>Poznámka k položce:_x000D_
Jasan ztepilý č. 773 - ze 70% suchý_x000D_
Jilm drsný č. 779 - z 80% suchý</t>
  </si>
  <si>
    <t>79</t>
  </si>
  <si>
    <t>112151313</t>
  </si>
  <si>
    <t>Kácení stromu bez postupného spouštění koruny a kmene D do 0,4 m - volná dopadová plocha</t>
  </si>
  <si>
    <t>2135855926</t>
  </si>
  <si>
    <t>Pokácení stromu postupné bez spouštění částí kmene a koruny o průměru na řezné ploše pařezu přes 300 do 400 mm</t>
  </si>
  <si>
    <t>Poznámka k položce:_x000D_
Jasan ztepilý č. 754</t>
  </si>
  <si>
    <t>77</t>
  </si>
  <si>
    <t>112151314</t>
  </si>
  <si>
    <t>Kácení stromu bez postupného spouštění koruny a kmene D do 0,5 m - volná dopadová plocha</t>
  </si>
  <si>
    <t>1688070055</t>
  </si>
  <si>
    <t>Pokácení stromu postupné bez spouštění částí kmene a koruny o průměru na řezné ploše pařezu přes 400 do 500 mm - postupné kácení s volnou dopadovou plochou</t>
  </si>
  <si>
    <t xml:space="preserve">Poznámka k položce:_x000D_
jasan ztepilý ř. 282 - hniloba na bázi_x000D_
Olše lepkavá č. 811 - hniloba, výletové otvory, dutá_x000D_
</t>
  </si>
  <si>
    <t>83</t>
  </si>
  <si>
    <t>112151315</t>
  </si>
  <si>
    <t>Kácení stromu bez postupného spouštění koruny a kmene D do 0,6 m - volná dopadová plocha</t>
  </si>
  <si>
    <t>-2124783136</t>
  </si>
  <si>
    <t>Pokácení stromu postupné bez spouštění částí kmene a koruny o průměru na řezné ploše pařezu přes 500 do 600 mm - postupné kácení s volnou dopadovou plochou</t>
  </si>
  <si>
    <t xml:space="preserve">Poznámka k položce:_x000D_
Olše lepkavá č. 842 - suchý terminál, hniloba_x000D_
Olše lepkavá č. 283 - hniloba na bázi_x000D_
</t>
  </si>
  <si>
    <t>80</t>
  </si>
  <si>
    <t>112151316</t>
  </si>
  <si>
    <t>Kácení stromu bez postupného spouštění koruny a kmene D do 0,7 m - volná dopadová plocha</t>
  </si>
  <si>
    <t>-613061273</t>
  </si>
  <si>
    <t>Pokácení stromu postupné bez spouštění částí kmene a koruny o průměru na řezné ploše pařezu přes 600 do 700 mm</t>
  </si>
  <si>
    <t>Poznámka k položce:_x000D_
Olše lepkavá č. 759 - ztrouchnivělý kmen_x000D_
topol č. 445_x000D_
jsan ztepilý č. 451</t>
  </si>
  <si>
    <t>73</t>
  </si>
  <si>
    <t>112151353</t>
  </si>
  <si>
    <t>Kácení stromu s postupným spouštěním koruny a kmene D do 0,4 m</t>
  </si>
  <si>
    <t>1554926576</t>
  </si>
  <si>
    <t>Pokácení stromu postupné se spouštěním částí kmene a koruny o průměru na řezné ploše pařezu přes 300 do 400 mm</t>
  </si>
  <si>
    <t>Poznámka k položce:_x000D_
Jasan ztepilý č. 160 - suchý, houby</t>
  </si>
  <si>
    <t>101</t>
  </si>
  <si>
    <t>112151354</t>
  </si>
  <si>
    <t>Kácení stromu s postupným spouštěním koruny a kmene D do 0,5 m</t>
  </si>
  <si>
    <t>1133933964</t>
  </si>
  <si>
    <t>Pokácení stromu postupné se spouštěním částí kmene a koruny o průměru na řezné ploše pařezu přes 400 do 500 mm</t>
  </si>
  <si>
    <t xml:space="preserve">Poznámka k položce:_x000D_
Jasan ztepilý č. 497 </t>
  </si>
  <si>
    <t>95</t>
  </si>
  <si>
    <t>R100</t>
  </si>
  <si>
    <t>Kácení stromů s přetažením s rozřezáním a odvětvením D kmene do 200 mm</t>
  </si>
  <si>
    <t>-1311906566</t>
  </si>
  <si>
    <t>Poznámka k položce:_x000D_
Jasan ztepilý č. 19_x000D_
Jasan ztepilý č. 503</t>
  </si>
  <si>
    <t>72</t>
  </si>
  <si>
    <t>R101</t>
  </si>
  <si>
    <t>Kácení stromů s přetažením s rozřezáním a odvětvením D kmene od 200 do 300 mm</t>
  </si>
  <si>
    <t>-1260203025</t>
  </si>
  <si>
    <t>Kácení stromů s přetažením s rezřezáním a odvětvením D kmene od 200 do 300 mm</t>
  </si>
  <si>
    <t>Poznámka k položce:_x000D_
Jasan ztepilý č. 475 - suchý_x000D_
Jilm drsný č. 649</t>
  </si>
  <si>
    <t>78</t>
  </si>
  <si>
    <t>R102</t>
  </si>
  <si>
    <t>Kácení stromů s přetažením s rozřezáním a odvětvením D kmene od 300 do 400 mm</t>
  </si>
  <si>
    <t>-194851953</t>
  </si>
  <si>
    <t>Kácení stromů s přetažením s rozřezáním a odvětvením D kmene od 300 do400 mm</t>
  </si>
  <si>
    <t xml:space="preserve">Poznámka k položce:_x000D_
Jasan ztepilý č. 302_x000D_
Jilm drsný č. 581 - suchý_x000D_
Jasan ztepilý č. 82_x000D_
Jasan ztepilý č. 310_x000D_
</t>
  </si>
  <si>
    <t>70</t>
  </si>
  <si>
    <t>R103</t>
  </si>
  <si>
    <t>Kácení stromů s přetažením s rozřezáním a odvětvením D kmene od 400 do 600 mm</t>
  </si>
  <si>
    <t>-562781944</t>
  </si>
  <si>
    <t>Štěpkování větví z pokácených stromů včetně likvidace štěpky</t>
  </si>
  <si>
    <t>Poznámka k položce:_x000D_
Olše lepkavá č. 41_x000D_
Olše lepkavá č. 252 - hniloba_x000D_
Olše lepkavá č. 304_x000D_
jasan ztepilý č. 502 - suchá kosterní větev</t>
  </si>
  <si>
    <t>76</t>
  </si>
  <si>
    <t>R104</t>
  </si>
  <si>
    <t>Kácení stromů s přetažením s rozřezáním a odvětvením D kmene od 600 do 800 mm</t>
  </si>
  <si>
    <t>-533110943</t>
  </si>
  <si>
    <t>Kácení stromů s přetažením s rezřezáním a odvětvením D kmene od 600 do 800 mm</t>
  </si>
  <si>
    <t xml:space="preserve">Poznámka k položce:_x000D_
Olše lepkavá č. 205 - náklon a hniloba kmene_x000D_
Jasan ztepilý č. 823 - vyhnilý kmen_x000D_
Jilm drsný č. 300_x000D_
Jasan ztepilý č. 316_x000D_
Jasan ztepilý č. 352_x000D_
_x000D_
</t>
  </si>
  <si>
    <t>111</t>
  </si>
  <si>
    <t>184852234</t>
  </si>
  <si>
    <t>Řez stromu zdravotní o ploše koruny do 60 m2 lezeckou technikou</t>
  </si>
  <si>
    <t>-43077463</t>
  </si>
  <si>
    <t>Řez stromů prováděný lezeckou technikou zdravotní (S-RZ), plocha koruny stromu přes 30 do 60 m2</t>
  </si>
  <si>
    <t xml:space="preserve">Poznámka k položce:_x000D_
Lípa srdčitá č. 702 - odstranění výmladků_x000D_
javor mléč č. 706 - potlačení kodonimantu_x000D_
javor mléč č. 708 - potlačení kodonimantu_x000D_
javor mléč č. 710 </t>
  </si>
  <si>
    <t>113</t>
  </si>
  <si>
    <t>184852235</t>
  </si>
  <si>
    <t>Řez stromu zdravotní o ploše koruny do 90 m2 lezeckou technikou</t>
  </si>
  <si>
    <t>852835479</t>
  </si>
  <si>
    <t>Řez stromů prováděný lezeckou technikou zdravotní (S-RZ), plocha koruny stromu přes 60 do 90 m2</t>
  </si>
  <si>
    <t>Poznámka k položce:_x000D_
Javor mléč č. 725 - redukce tlakové vidlice</t>
  </si>
  <si>
    <t>112</t>
  </si>
  <si>
    <t>184852238</t>
  </si>
  <si>
    <t>Řez stromu zdravotní o ploše koruny do 180 m2 lezeckou technikou</t>
  </si>
  <si>
    <t>-708886911</t>
  </si>
  <si>
    <t>Řez stromů prováděný lezeckou technikou zdravotní (S-RZ), plocha koruny stromu přes 150 do 180 m2</t>
  </si>
  <si>
    <t>Poznámka k položce:_x000D_
Lípa srdčitá č. 713 - odstranění výmladků</t>
  </si>
  <si>
    <t>114</t>
  </si>
  <si>
    <t>184852434RU1</t>
  </si>
  <si>
    <t>Řez stromu redukční o ploše koruny do 60 m2 lezeckou technikou - úprava průjezdného či průchozího profilu</t>
  </si>
  <si>
    <t>-1644356597</t>
  </si>
  <si>
    <t>Řez stromů prováděný lezeckou technikou redukční obvodový (S-RO), plocha koruny stromu přes 30 do 60 m2</t>
  </si>
  <si>
    <t>Poznámka k položce:_x000D_
Javor klen č. 727 - odlehčení nad komunikací</t>
  </si>
  <si>
    <t>103</t>
  </si>
  <si>
    <t>184852435RU1</t>
  </si>
  <si>
    <t>Řez stromu redukční o ploše koruny do 90 m2 lezeckou technikou - úprava průjezdného či průchozího profilu</t>
  </si>
  <si>
    <t>881900592</t>
  </si>
  <si>
    <t>Řez stromů prováděný lezeckou technikou redukční obvodový (S-RO), plocha koruny stromu přes 60 do 90 m2</t>
  </si>
  <si>
    <t>Poznámka k položce:_x000D_
Lípa srdčitá č. 280 - odlehčení koruny_x000D_
Javor mléč č. 707 - odlehčení nestabilních větví_x000D_
Javor mléč č. 709 - redukce poškozeného kmene</t>
  </si>
  <si>
    <t>106</t>
  </si>
  <si>
    <t>184852436RU1</t>
  </si>
  <si>
    <t>Řez stromu redukční o ploše koruny do 120 m2 lezeckou technikou- úprava průjezdného či průchozího profilu</t>
  </si>
  <si>
    <t>-1098293371</t>
  </si>
  <si>
    <t>Řez stromů prováděný lezeckou technikou redukční obvodový (S-RO), plocha koruny stromu přes 90 do 120 m2</t>
  </si>
  <si>
    <t>Poznámka k položce:_x000D_
Jasan ztepilý č. 314 - odlehčení nad galerií_x000D_
jasan ztepilý č. 717 - odlehčení směrem k zahradě  - společně řez bezpečnostní</t>
  </si>
  <si>
    <t>108</t>
  </si>
  <si>
    <t>184852437RU1</t>
  </si>
  <si>
    <t>Řez stromu redukční o ploše koruny do 150 m2 lezeckou technikou - úprava průjezdného či průchozího profilu</t>
  </si>
  <si>
    <t>-1002524901</t>
  </si>
  <si>
    <t>Řez stromů prováděný lezeckou technikou redukční obvodový (S-RO), plocha koruny stromu přes 120 do 150 m2</t>
  </si>
  <si>
    <t>Poznámka k položce:_x000D_
Olše lepkavá č. 325 - odlehčení nad galeríí</t>
  </si>
  <si>
    <t>102</t>
  </si>
  <si>
    <t>184852438RU1</t>
  </si>
  <si>
    <t>Řez stromu redukční o ploše koruny do 180 m2 lezeckou technikou - úprava průjezdného či průchozího profilu</t>
  </si>
  <si>
    <t>1655071268</t>
  </si>
  <si>
    <t>Řez stromů prováděný lezeckou technikou redukční obvodový (S-RO), plocha koruny stromu přes 150 do 180 m2</t>
  </si>
  <si>
    <t>Poznámka k položce:_x000D_
Jasan ztepilý č. 285 - náklon terminálu - odlehčení koruny_x000D_
Olše lepkavá č. 287 - odlehčení nad galerií_x000D_
jasan ztepilý č. 319 - odlehčení nad galerií_x000D_
Jasan ztepilý č. 323 - odlehčení nad galerií_x000D_
Olše lepkavá č. 327 _x000D_
Olše lepkavá č. 356 - zredukovat od domu a silnice_x000D_
Jasan ztepilý č. 722 - odlehčení směrem k zahradě</t>
  </si>
  <si>
    <t>107</t>
  </si>
  <si>
    <t>184852439RU1</t>
  </si>
  <si>
    <t>Řez stromu redukční o ploše koruny do 210 m2 lezeckou technikou - úprava průjezdného či průchozího profilu</t>
  </si>
  <si>
    <t>36740275</t>
  </si>
  <si>
    <t>Řez stromů prováděný lezeckou technikou redukční obvodový (S-RO), plocha koruny stromu přes 180 do 210 m2</t>
  </si>
  <si>
    <t>Poznámka k položce:_x000D_
Olše lepkavá č. 317 - odlehčení nad galerií, hrozí zlom</t>
  </si>
  <si>
    <t>104</t>
  </si>
  <si>
    <t>184852441RU1</t>
  </si>
  <si>
    <t>Řez stromu redukční o ploše koruny do 240 m2 lezeckou technikou - úprava průjezdného či průchozího profilu</t>
  </si>
  <si>
    <t>-18566617</t>
  </si>
  <si>
    <t>Řez stromů prováděný lezeckou technikou redukční obvodový (S-RO), plocha koruny stromu přes 210 do 240 m2</t>
  </si>
  <si>
    <t>Poznámka k položce:_x000D_
Jasan ztepilý č. 309 - odlehčit přetížené větvení_x000D_
Olše lepkavá č. 313 - odlehčení nad galerií</t>
  </si>
  <si>
    <t>105</t>
  </si>
  <si>
    <t>184852442RU1</t>
  </si>
  <si>
    <t>Řez stromu redukční o ploše koruny do 270 m2 lezeckou technikou -  úprava průjezdného či průchozího profilu</t>
  </si>
  <si>
    <t>1037778307</t>
  </si>
  <si>
    <t>Řez stromů prováděný lezeckou technikou redukční obvodový (S-RO), plocha koruny stromu přes 240 do 270 m2</t>
  </si>
  <si>
    <t>Poznámka k položce:_x000D_
Jasan ztepilý č. 307 - odlehčení koruny</t>
  </si>
  <si>
    <t>89</t>
  </si>
  <si>
    <t>R200</t>
  </si>
  <si>
    <t>Řez stromu sesazovací o ploše koruny do 90 m2 - sesadit na torzo</t>
  </si>
  <si>
    <t>512</t>
  </si>
  <si>
    <t>-486923688</t>
  </si>
  <si>
    <t>Řez stromu sesazovací o ploše koruny do 150m2</t>
  </si>
  <si>
    <t>Poznámka k položce:_x000D_
Vrba křehká č. 398_x000D_
Vrba křehká č. 856 - dutá_x000D_
Vrba křehká č. 751 - dutý kmen_x000D_
Vrba křehká č. 752 - dutý kmen</t>
  </si>
  <si>
    <t>87</t>
  </si>
  <si>
    <t>R201</t>
  </si>
  <si>
    <t>Řez stromu sesazovací o ploše koruny do 90 m2</t>
  </si>
  <si>
    <t>-796819958</t>
  </si>
  <si>
    <t>Poznámka k položce:_x000D_
Lípa velkolistá č. 322 - výletové otvory, doupný strom - snížit o polovinu</t>
  </si>
  <si>
    <t>88</t>
  </si>
  <si>
    <t>R202</t>
  </si>
  <si>
    <t>Řez stromu sesazovací o ploše koruny do 120 m2 - sesadit na torzo</t>
  </si>
  <si>
    <t>1459028843</t>
  </si>
  <si>
    <t>Poznámka k položce:_x000D_
Vrba křehká č. 397 _x000D_
Vrba křehká č. 892 - houby - dutý kmen_x000D_
Vrba křehká č. 900_x000D_
Vrba křehká č. 901</t>
  </si>
  <si>
    <t>93</t>
  </si>
  <si>
    <t>R205</t>
  </si>
  <si>
    <t>Řez stromu sesazovací o ploše koruny do 180 m2 - sesadit  na torzo</t>
  </si>
  <si>
    <t>-2036435367</t>
  </si>
  <si>
    <t>Poznámka k položce:_x000D_
Vrba křehká č. 883 - houby</t>
  </si>
  <si>
    <t>92</t>
  </si>
  <si>
    <t>R206</t>
  </si>
  <si>
    <t>Řez stromu sesazovací o ploše koruny do 210 m2 - na torzo</t>
  </si>
  <si>
    <t>-1837535459</t>
  </si>
  <si>
    <t>Poznámka k položce:_x000D_
Vrba křehká č. 882 - houby</t>
  </si>
  <si>
    <t>86</t>
  </si>
  <si>
    <t>18485232R</t>
  </si>
  <si>
    <t>Řez stromu výchovný alejových stromů výšky přes 9 do 15 m</t>
  </si>
  <si>
    <t>-1463297065</t>
  </si>
  <si>
    <t>Řez stromů prováděný lezeckou technikou výchovný (S-RV) alejové stromy, výšky přes 6 do 9 m</t>
  </si>
  <si>
    <t xml:space="preserve">Poznámka k položce:_x000D_
Lípa velkolistá č. 705 _x000D_
_x000D_
</t>
  </si>
  <si>
    <t>110</t>
  </si>
  <si>
    <t>184852134</t>
  </si>
  <si>
    <t>Řez stromu bezpečnostní o ploše koruny do 60 m2 lezeckou technikou</t>
  </si>
  <si>
    <t>292151770</t>
  </si>
  <si>
    <t>Řez stromů prováděný lezeckou technikou bezpečnostní (S-RB), plocha koruny stromu přes 30 do 60 m2</t>
  </si>
  <si>
    <t>Poznámka k položce:_x000D_
Lípa srdčitá č. 452 - odlehčení nad silnicí</t>
  </si>
  <si>
    <t>33</t>
  </si>
  <si>
    <t>184852136</t>
  </si>
  <si>
    <t>Řez stromu bezpečnostní o ploše koruny do 120 m2 lezeckou technikou</t>
  </si>
  <si>
    <t>-112113925</t>
  </si>
  <si>
    <t>Řez stromů prováděný lezeckou technikou bezpečnostní (S-RB), plocha koruny stromu přes 90 do 120 m2</t>
  </si>
  <si>
    <t xml:space="preserve">Poznámka k položce:_x000D_
Jasan ztepilý č. 498_x000D_
jasan ztepilý č. 717 - odlehčení směrem k zahradě  - společně řez úprava profilu_x000D_
_x000D_
_x000D_
</t>
  </si>
  <si>
    <t>23</t>
  </si>
  <si>
    <t>184852137</t>
  </si>
  <si>
    <t>Řez stromu bezpečnostní o ploše koruny do 150 m2 lezeckou technikou</t>
  </si>
  <si>
    <t>1637333050</t>
  </si>
  <si>
    <t>Řez stromů prováděný lezeckou technikou bezpečnostní (S-RB), plocha koruny stromu přes 120 do 150 m2</t>
  </si>
  <si>
    <t xml:space="preserve">Poznámka k položce:_x000D_
Jasan ztepilý č. 37_x000D_
Jasan ztepilý č. 342 _x000D_
Jasan ztepilý č. 343_x000D_
</t>
  </si>
  <si>
    <t>57</t>
  </si>
  <si>
    <t>184852138</t>
  </si>
  <si>
    <t>Řez stromu bezpečnostní o ploše koruny do 180 m2 lezeckou technikou</t>
  </si>
  <si>
    <t>1003572849</t>
  </si>
  <si>
    <t>Řez stromů prováděný lezeckou technikou bezpečnostní (S-RB), plocha koruny stromu přes 150 do 180 m2</t>
  </si>
  <si>
    <t>Poznámka k položce:_x000D_
Jasan ztepilý č. 496 - komunikace_x000D_
Olše lepkavá č. 356 - zredukovat od domu a silnice - společně provedena úprava profilu</t>
  </si>
  <si>
    <t>67</t>
  </si>
  <si>
    <t>184852139</t>
  </si>
  <si>
    <t>Řez stromu bezpečnostní o ploše koruny do 210 m2 lezeckou technikou</t>
  </si>
  <si>
    <t>1662612291</t>
  </si>
  <si>
    <t>Řez stromů prováděný lezeckou technikou bezpečnostní (S-RB), plocha koruny stromu přes 180 do 210 m2</t>
  </si>
  <si>
    <t xml:space="preserve">Poznámka k položce:_x000D_
Jasan ztepilý č. 495 - nad komunikací_x000D_
Jasan ztepilý č. 499 - komunikace </t>
  </si>
  <si>
    <t>109</t>
  </si>
  <si>
    <t>184852141</t>
  </si>
  <si>
    <t>Řez stromu bezpečnostní o ploše koruny do 240 m2 lezeckou technikou</t>
  </si>
  <si>
    <t>-1182425605</t>
  </si>
  <si>
    <t>Řez stromů prováděný lezeckou technikou bezpečnostní (S-RB), plocha koruny stromu přes 210 do 240 m2</t>
  </si>
  <si>
    <t>Poznámka k položce:_x000D_
Jasan ztepilý č. 340</t>
  </si>
  <si>
    <t>R001</t>
  </si>
  <si>
    <t>381310765</t>
  </si>
  <si>
    <t>Poznámka k položce:_x000D_
Seštěpkování větví v místě kácení stromů a likvidace a odvoz štěpky</t>
  </si>
  <si>
    <t>16</t>
  </si>
  <si>
    <t>R002</t>
  </si>
  <si>
    <t>Seštěpkování větví z řezů stromů - redukční, bezpečnostní řezy, obvodové atd. včetně likvidace štěpky</t>
  </si>
  <si>
    <t>1457861553</t>
  </si>
  <si>
    <t>Poznámka k položce:_x000D_
Seštěpkování větví v místě provádění řezů  - do pr.100mm a odvoz a likvidace štěpky</t>
  </si>
  <si>
    <t>17</t>
  </si>
  <si>
    <t>R003</t>
  </si>
  <si>
    <t>Manipulace s dřevní hmotou - stížené podmínky v korytě řeky</t>
  </si>
  <si>
    <t>kpl.</t>
  </si>
  <si>
    <t>493686339</t>
  </si>
  <si>
    <t>Poznámka k položce:_x000D_
manipulace s dřevní hmotou v rámci staveniště - vytažení dřevní hmoty z hůře přístupných míst, vytažení dřevní hmoty z břehové hrany, úklid dřevní hmoty v hůře přístupných místech, celkové stížené podmínky v korytě řeky</t>
  </si>
  <si>
    <t>18</t>
  </si>
  <si>
    <t>R004</t>
  </si>
  <si>
    <t>Vodorovné přemístění větví nad 100 mm do 2 km - větve z prořezů</t>
  </si>
  <si>
    <t>-566618087</t>
  </si>
  <si>
    <t>Poznámka k položce:_x000D_
odvoz větví nad pruměr 100 mm a uložení na mezideponii</t>
  </si>
  <si>
    <t>49</t>
  </si>
  <si>
    <t>162201441</t>
  </si>
  <si>
    <t>Vodorovné přemístění kmenů stromů listnatých do 2 km D kmene do 300 mm</t>
  </si>
  <si>
    <t>367999201</t>
  </si>
  <si>
    <t>Vodorovné přemístění větví, kmenů nebo pařezů  s naložením, složením a dopravou do 2000 m kmenů stromů listnatých, průměru přes 100 do 300 mm</t>
  </si>
  <si>
    <t>50</t>
  </si>
  <si>
    <t>162201442</t>
  </si>
  <si>
    <t>Vodorovné přemístění kmenů stromů listnatých do 2 km D kmene do 500 mm</t>
  </si>
  <si>
    <t>-1565565160</t>
  </si>
  <si>
    <t>Vodorovné přemístění větví, kmenů nebo pařezů  s naložením, složením a dopravou do 2000 m kmenů stromů listnatých, průměru přes 300 do 500 mm</t>
  </si>
  <si>
    <t>51</t>
  </si>
  <si>
    <t>162201443</t>
  </si>
  <si>
    <t>Vodorovné přemístění kmenů stromů listnatých do 2 km D kmene do 700 mm</t>
  </si>
  <si>
    <t>1324057412</t>
  </si>
  <si>
    <t>Vodorovné přemístění větví, kmenů nebo pařezů  s naložením, složením a dopravou do 2000 m kmenů stromů listnatých, průměru přes 500 do 700 mm</t>
  </si>
  <si>
    <t>48</t>
  </si>
  <si>
    <t>162201444</t>
  </si>
  <si>
    <t>Vodorovné přemístění kmenů stromů listnatých do 2 km D kmene do 900 mm</t>
  </si>
  <si>
    <t>-1804010956</t>
  </si>
  <si>
    <t>Vodorovné přemístění větví, kmenů nebo pařezů  s naložením, složením a dopravou do 2000 m kmenů stromů listnatých, průměru přes 700 do 900 mm</t>
  </si>
  <si>
    <t>N00</t>
  </si>
  <si>
    <t>Nepojmenované práce</t>
  </si>
  <si>
    <t>N01</t>
  </si>
  <si>
    <t>Nepojmenovaný díl</t>
  </si>
  <si>
    <t>VRN</t>
  </si>
  <si>
    <t>Vedlejší rozpočtové náklady</t>
  </si>
  <si>
    <t>5</t>
  </si>
  <si>
    <t>VRN3</t>
  </si>
  <si>
    <t>Zařízení staveniště</t>
  </si>
  <si>
    <t>19</t>
  </si>
  <si>
    <t>034103000</t>
  </si>
  <si>
    <t>Oplocení staveniště</t>
  </si>
  <si>
    <t>1024</t>
  </si>
  <si>
    <t>22275310</t>
  </si>
  <si>
    <t>Poznámka k položce:_x000D_
Oplocení staveniště a zajištění BOZP v místě aktuálního kácení a pohybu strojů a mechanizace</t>
  </si>
  <si>
    <t>20</t>
  </si>
  <si>
    <t>034303000</t>
  </si>
  <si>
    <t>Dopravní značení na staveništi</t>
  </si>
  <si>
    <t>913302947</t>
  </si>
  <si>
    <t>Poznámka k položce:_x000D_
Dopravní značení v místech kácení - např. pozor práce na silnici</t>
  </si>
  <si>
    <t>034503000</t>
  </si>
  <si>
    <t>Informační tabule na staveništi</t>
  </si>
  <si>
    <t>1999129145</t>
  </si>
  <si>
    <t>Poznámka k položce:_x000D_
Informační tabule na staveništi zajišťující i BOZP</t>
  </si>
  <si>
    <t>22</t>
  </si>
  <si>
    <t>R005</t>
  </si>
  <si>
    <t>Úklid staveniště</t>
  </si>
  <si>
    <t>543037503</t>
  </si>
  <si>
    <t>Poznámka k položce:_x000D_
Úklid staveniště a přilehlých komunikací a pozemků od klestí, štěpek, bláta atd._x000D_
Vytahání větví a klestí z koryta řeky. Uvedení komunikací a všech dotčených pozemků do původního stavu</t>
  </si>
  <si>
    <t>115</t>
  </si>
  <si>
    <t>R006</t>
  </si>
  <si>
    <t>Projednání přístupů - převzetí a zpětné předání pozemků</t>
  </si>
  <si>
    <t>1833436539</t>
  </si>
  <si>
    <t>116</t>
  </si>
  <si>
    <t>R007</t>
  </si>
  <si>
    <t>Soupis dřevní hmoty a sortimentu</t>
  </si>
  <si>
    <t>455563237</t>
  </si>
  <si>
    <t>Soupis dřevní hmoty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</si>
</sst>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06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19"/>
      <c r="AQ5" s="19"/>
      <c r="AR5" s="17"/>
      <c r="BE5" s="20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0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19"/>
      <c r="AQ6" s="19"/>
      <c r="AR6" s="17"/>
      <c r="BE6" s="20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0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0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4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04"/>
      <c r="BS13" s="14" t="s">
        <v>6</v>
      </c>
    </row>
    <row r="14" spans="1:74" ht="12.75">
      <c r="B14" s="18"/>
      <c r="C14" s="19"/>
      <c r="D14" s="19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0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4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04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4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04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4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4"/>
    </row>
    <row r="23" spans="1:71" s="1" customFormat="1" ht="47.25" customHeight="1">
      <c r="B23" s="18"/>
      <c r="C23" s="19"/>
      <c r="D23" s="19"/>
      <c r="E23" s="211" t="s">
        <v>36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19"/>
      <c r="AP23" s="19"/>
      <c r="AQ23" s="19"/>
      <c r="AR23" s="17"/>
      <c r="BE23" s="20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4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2">
        <f>ROUND(AG94,2)</f>
        <v>0</v>
      </c>
      <c r="AL26" s="213"/>
      <c r="AM26" s="213"/>
      <c r="AN26" s="213"/>
      <c r="AO26" s="213"/>
      <c r="AP26" s="33"/>
      <c r="AQ26" s="33"/>
      <c r="AR26" s="36"/>
      <c r="BE26" s="20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4" t="s">
        <v>38</v>
      </c>
      <c r="M28" s="214"/>
      <c r="N28" s="214"/>
      <c r="O28" s="214"/>
      <c r="P28" s="214"/>
      <c r="Q28" s="33"/>
      <c r="R28" s="33"/>
      <c r="S28" s="33"/>
      <c r="T28" s="33"/>
      <c r="U28" s="33"/>
      <c r="V28" s="33"/>
      <c r="W28" s="214" t="s">
        <v>39</v>
      </c>
      <c r="X28" s="214"/>
      <c r="Y28" s="214"/>
      <c r="Z28" s="214"/>
      <c r="AA28" s="214"/>
      <c r="AB28" s="214"/>
      <c r="AC28" s="214"/>
      <c r="AD28" s="214"/>
      <c r="AE28" s="214"/>
      <c r="AF28" s="33"/>
      <c r="AG28" s="33"/>
      <c r="AH28" s="33"/>
      <c r="AI28" s="33"/>
      <c r="AJ28" s="33"/>
      <c r="AK28" s="214" t="s">
        <v>40</v>
      </c>
      <c r="AL28" s="214"/>
      <c r="AM28" s="214"/>
      <c r="AN28" s="214"/>
      <c r="AO28" s="214"/>
      <c r="AP28" s="33"/>
      <c r="AQ28" s="33"/>
      <c r="AR28" s="36"/>
      <c r="BE28" s="204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17">
        <v>0.21</v>
      </c>
      <c r="M29" s="216"/>
      <c r="N29" s="216"/>
      <c r="O29" s="216"/>
      <c r="P29" s="216"/>
      <c r="Q29" s="38"/>
      <c r="R29" s="38"/>
      <c r="S29" s="38"/>
      <c r="T29" s="38"/>
      <c r="U29" s="38"/>
      <c r="V29" s="38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F29" s="38"/>
      <c r="AG29" s="38"/>
      <c r="AH29" s="38"/>
      <c r="AI29" s="38"/>
      <c r="AJ29" s="38"/>
      <c r="AK29" s="215">
        <f>ROUND(AV94, 2)</f>
        <v>0</v>
      </c>
      <c r="AL29" s="216"/>
      <c r="AM29" s="216"/>
      <c r="AN29" s="216"/>
      <c r="AO29" s="216"/>
      <c r="AP29" s="38"/>
      <c r="AQ29" s="38"/>
      <c r="AR29" s="39"/>
      <c r="BE29" s="205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17">
        <v>0.15</v>
      </c>
      <c r="M30" s="216"/>
      <c r="N30" s="216"/>
      <c r="O30" s="216"/>
      <c r="P30" s="216"/>
      <c r="Q30" s="38"/>
      <c r="R30" s="38"/>
      <c r="S30" s="38"/>
      <c r="T30" s="38"/>
      <c r="U30" s="38"/>
      <c r="V30" s="38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F30" s="38"/>
      <c r="AG30" s="38"/>
      <c r="AH30" s="38"/>
      <c r="AI30" s="38"/>
      <c r="AJ30" s="38"/>
      <c r="AK30" s="215">
        <f>ROUND(AW94, 2)</f>
        <v>0</v>
      </c>
      <c r="AL30" s="216"/>
      <c r="AM30" s="216"/>
      <c r="AN30" s="216"/>
      <c r="AO30" s="216"/>
      <c r="AP30" s="38"/>
      <c r="AQ30" s="38"/>
      <c r="AR30" s="39"/>
      <c r="BE30" s="205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17">
        <v>0.21</v>
      </c>
      <c r="M31" s="216"/>
      <c r="N31" s="216"/>
      <c r="O31" s="216"/>
      <c r="P31" s="216"/>
      <c r="Q31" s="38"/>
      <c r="R31" s="38"/>
      <c r="S31" s="38"/>
      <c r="T31" s="38"/>
      <c r="U31" s="38"/>
      <c r="V31" s="38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F31" s="38"/>
      <c r="AG31" s="38"/>
      <c r="AH31" s="38"/>
      <c r="AI31" s="38"/>
      <c r="AJ31" s="38"/>
      <c r="AK31" s="215">
        <v>0</v>
      </c>
      <c r="AL31" s="216"/>
      <c r="AM31" s="216"/>
      <c r="AN31" s="216"/>
      <c r="AO31" s="216"/>
      <c r="AP31" s="38"/>
      <c r="AQ31" s="38"/>
      <c r="AR31" s="39"/>
      <c r="BE31" s="205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17">
        <v>0.15</v>
      </c>
      <c r="M32" s="216"/>
      <c r="N32" s="216"/>
      <c r="O32" s="216"/>
      <c r="P32" s="216"/>
      <c r="Q32" s="38"/>
      <c r="R32" s="38"/>
      <c r="S32" s="38"/>
      <c r="T32" s="38"/>
      <c r="U32" s="38"/>
      <c r="V32" s="38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F32" s="38"/>
      <c r="AG32" s="38"/>
      <c r="AH32" s="38"/>
      <c r="AI32" s="38"/>
      <c r="AJ32" s="38"/>
      <c r="AK32" s="215">
        <v>0</v>
      </c>
      <c r="AL32" s="216"/>
      <c r="AM32" s="216"/>
      <c r="AN32" s="216"/>
      <c r="AO32" s="216"/>
      <c r="AP32" s="38"/>
      <c r="AQ32" s="38"/>
      <c r="AR32" s="39"/>
      <c r="BE32" s="205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17">
        <v>0</v>
      </c>
      <c r="M33" s="216"/>
      <c r="N33" s="216"/>
      <c r="O33" s="216"/>
      <c r="P33" s="216"/>
      <c r="Q33" s="38"/>
      <c r="R33" s="38"/>
      <c r="S33" s="38"/>
      <c r="T33" s="38"/>
      <c r="U33" s="38"/>
      <c r="V33" s="38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F33" s="38"/>
      <c r="AG33" s="38"/>
      <c r="AH33" s="38"/>
      <c r="AI33" s="38"/>
      <c r="AJ33" s="38"/>
      <c r="AK33" s="215">
        <v>0</v>
      </c>
      <c r="AL33" s="216"/>
      <c r="AM33" s="216"/>
      <c r="AN33" s="216"/>
      <c r="AO33" s="216"/>
      <c r="AP33" s="38"/>
      <c r="AQ33" s="38"/>
      <c r="AR33" s="39"/>
      <c r="BE33" s="20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4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18" t="s">
        <v>49</v>
      </c>
      <c r="Y35" s="219"/>
      <c r="Z35" s="219"/>
      <c r="AA35" s="219"/>
      <c r="AB35" s="219"/>
      <c r="AC35" s="42"/>
      <c r="AD35" s="42"/>
      <c r="AE35" s="42"/>
      <c r="AF35" s="42"/>
      <c r="AG35" s="42"/>
      <c r="AH35" s="42"/>
      <c r="AI35" s="42"/>
      <c r="AJ35" s="42"/>
      <c r="AK35" s="220">
        <f>SUM(AK26:AK33)</f>
        <v>0</v>
      </c>
      <c r="AL35" s="219"/>
      <c r="AM35" s="219"/>
      <c r="AN35" s="219"/>
      <c r="AO35" s="22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LCH4/2020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2" t="str">
        <f>K6</f>
        <v>Desná, Osík, kácení a prořez břehového porostu ř.km 6,900-10,500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Osík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4" t="str">
        <f>IF(AN8= "","",AN8)</f>
        <v>20. 9. 2021</v>
      </c>
      <c r="AN87" s="224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5" t="str">
        <f>IF(E17="","",E17)</f>
        <v xml:space="preserve"> </v>
      </c>
      <c r="AN89" s="226"/>
      <c r="AO89" s="226"/>
      <c r="AP89" s="226"/>
      <c r="AQ89" s="33"/>
      <c r="AR89" s="36"/>
      <c r="AS89" s="227" t="s">
        <v>57</v>
      </c>
      <c r="AT89" s="22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25" t="str">
        <f>IF(E20="","",E20)</f>
        <v>Ladislav Chleboun, DiS.</v>
      </c>
      <c r="AN90" s="226"/>
      <c r="AO90" s="226"/>
      <c r="AP90" s="226"/>
      <c r="AQ90" s="33"/>
      <c r="AR90" s="36"/>
      <c r="AS90" s="229"/>
      <c r="AT90" s="23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1"/>
      <c r="AT91" s="23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3" t="s">
        <v>58</v>
      </c>
      <c r="D92" s="234"/>
      <c r="E92" s="234"/>
      <c r="F92" s="234"/>
      <c r="G92" s="234"/>
      <c r="H92" s="70"/>
      <c r="I92" s="235" t="s">
        <v>59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60</v>
      </c>
      <c r="AH92" s="234"/>
      <c r="AI92" s="234"/>
      <c r="AJ92" s="234"/>
      <c r="AK92" s="234"/>
      <c r="AL92" s="234"/>
      <c r="AM92" s="234"/>
      <c r="AN92" s="235" t="s">
        <v>61</v>
      </c>
      <c r="AO92" s="234"/>
      <c r="AP92" s="237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1">
        <f>ROUND(AG95,2)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40" t="s">
        <v>14</v>
      </c>
      <c r="E95" s="240"/>
      <c r="F95" s="240"/>
      <c r="G95" s="240"/>
      <c r="H95" s="240"/>
      <c r="I95" s="92"/>
      <c r="J95" s="240" t="s">
        <v>17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 Desná, Osík, ...'!J28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93" t="s">
        <v>81</v>
      </c>
      <c r="AR95" s="94"/>
      <c r="AS95" s="95">
        <v>0</v>
      </c>
      <c r="AT95" s="96">
        <f>ROUND(SUM(AV95:AW95),2)</f>
        <v>0</v>
      </c>
      <c r="AU95" s="97">
        <f>' Desná, Osík, ...'!P118</f>
        <v>0</v>
      </c>
      <c r="AV95" s="96">
        <f>' Desná, Osík, ...'!J31</f>
        <v>0</v>
      </c>
      <c r="AW95" s="96">
        <f>' Desná, Osík, ...'!J32</f>
        <v>0</v>
      </c>
      <c r="AX95" s="96">
        <f>' Desná, Osík, ...'!J33</f>
        <v>0</v>
      </c>
      <c r="AY95" s="96">
        <f>' Desná, Osík, ...'!J34</f>
        <v>0</v>
      </c>
      <c r="AZ95" s="96">
        <f>' Desná, Osík, ...'!F31</f>
        <v>0</v>
      </c>
      <c r="BA95" s="96">
        <f>' Desná, Osík, ...'!F32</f>
        <v>0</v>
      </c>
      <c r="BB95" s="96">
        <f>' Desná, Osík, ...'!F33</f>
        <v>0</v>
      </c>
      <c r="BC95" s="96">
        <f>' Desná, Osík, ...'!F34</f>
        <v>0</v>
      </c>
      <c r="BD95" s="98">
        <f>' Desná, Osík, 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YaL4Rp93LtCDovzFPWCaXiej9225X6X7TFpeV8hJmGZ1Sxc2P0dU2hA7VnzlScfFIAxRIFNAOEt06CYrCoCdgQ==" saltValue="0Rc4f4nz2yFk5WztyTZRW4iBbYYcxAbAqkPV5ltmduDGpeYCC3A2tjnZ4wVIzxyFkzz/QHga9aeXhqClVLyka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LCH4-2020 - Desná, Osík,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tabSelected="1" workbookViewId="0">
      <selection activeCell="Y10" sqref="Y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84</v>
      </c>
    </row>
    <row r="4" spans="1:46" s="1" customFormat="1" ht="24.95" customHeight="1">
      <c r="B4" s="17"/>
      <c r="D4" s="102" t="s">
        <v>85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44" t="s">
        <v>17</v>
      </c>
      <c r="F7" s="245"/>
      <c r="G7" s="245"/>
      <c r="H7" s="245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20. 9. 2021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46" t="str">
        <f>'Rekapitulace stavby'!E14</f>
        <v>Vyplň údaj</v>
      </c>
      <c r="F16" s="247"/>
      <c r="G16" s="247"/>
      <c r="H16" s="247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">
        <v>31</v>
      </c>
      <c r="F19" s="31"/>
      <c r="G19" s="31"/>
      <c r="H19" s="31"/>
      <c r="I19" s="104" t="s">
        <v>27</v>
      </c>
      <c r="J19" s="105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33</v>
      </c>
      <c r="E21" s="31"/>
      <c r="F21" s="31"/>
      <c r="G21" s="31"/>
      <c r="H21" s="31"/>
      <c r="I21" s="104" t="s">
        <v>25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34</v>
      </c>
      <c r="F22" s="31"/>
      <c r="G22" s="31"/>
      <c r="H22" s="31"/>
      <c r="I22" s="104" t="s">
        <v>27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71.25" customHeight="1">
      <c r="A25" s="107"/>
      <c r="B25" s="108"/>
      <c r="C25" s="107"/>
      <c r="D25" s="107"/>
      <c r="E25" s="248" t="s">
        <v>36</v>
      </c>
      <c r="F25" s="248"/>
      <c r="G25" s="248"/>
      <c r="H25" s="248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37</v>
      </c>
      <c r="E28" s="31"/>
      <c r="F28" s="31"/>
      <c r="G28" s="31"/>
      <c r="H28" s="31"/>
      <c r="I28" s="31"/>
      <c r="J28" s="112">
        <f>ROUND(J118,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39</v>
      </c>
      <c r="G30" s="31"/>
      <c r="H30" s="31"/>
      <c r="I30" s="113" t="s">
        <v>38</v>
      </c>
      <c r="J30" s="113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41</v>
      </c>
      <c r="E31" s="104" t="s">
        <v>42</v>
      </c>
      <c r="F31" s="115">
        <f>ROUND((SUM(BE118:BE286)),  2)</f>
        <v>0</v>
      </c>
      <c r="G31" s="31"/>
      <c r="H31" s="31"/>
      <c r="I31" s="116">
        <v>0.21</v>
      </c>
      <c r="J31" s="115">
        <f>ROUND(((SUM(BE118:BE286))*I31),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43</v>
      </c>
      <c r="F32" s="115">
        <f>ROUND((SUM(BF118:BF286)),  2)</f>
        <v>0</v>
      </c>
      <c r="G32" s="31"/>
      <c r="H32" s="31"/>
      <c r="I32" s="116">
        <v>0.15</v>
      </c>
      <c r="J32" s="115">
        <f>ROUND(((SUM(BF118:BF286))*I32),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44</v>
      </c>
      <c r="F33" s="115">
        <f>ROUND((SUM(BG118:BG286)),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45</v>
      </c>
      <c r="F34" s="115">
        <f>ROUND((SUM(BH118:BH286)),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46</v>
      </c>
      <c r="F35" s="115">
        <f>ROUND((SUM(BI118:BI286)),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47</v>
      </c>
      <c r="E37" s="119"/>
      <c r="F37" s="119"/>
      <c r="G37" s="120" t="s">
        <v>48</v>
      </c>
      <c r="H37" s="121" t="s">
        <v>49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50</v>
      </c>
      <c r="E50" s="125"/>
      <c r="F50" s="125"/>
      <c r="G50" s="124" t="s">
        <v>51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52</v>
      </c>
      <c r="E61" s="127"/>
      <c r="F61" s="128" t="s">
        <v>53</v>
      </c>
      <c r="G61" s="126" t="s">
        <v>52</v>
      </c>
      <c r="H61" s="127"/>
      <c r="I61" s="127"/>
      <c r="J61" s="129" t="s">
        <v>53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54</v>
      </c>
      <c r="E65" s="130"/>
      <c r="F65" s="130"/>
      <c r="G65" s="124" t="s">
        <v>55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52</v>
      </c>
      <c r="E76" s="127"/>
      <c r="F76" s="128" t="s">
        <v>53</v>
      </c>
      <c r="G76" s="126" t="s">
        <v>52</v>
      </c>
      <c r="H76" s="127"/>
      <c r="I76" s="127"/>
      <c r="J76" s="129" t="s">
        <v>53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22" t="str">
        <f>E7</f>
        <v>Desná, Osík, kácení a prořez břehového porostu ř.km 6,900-10,500</v>
      </c>
      <c r="F85" s="249"/>
      <c r="G85" s="249"/>
      <c r="H85" s="249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Osík</v>
      </c>
      <c r="G87" s="33"/>
      <c r="H87" s="33"/>
      <c r="I87" s="26" t="s">
        <v>22</v>
      </c>
      <c r="J87" s="63" t="str">
        <f>IF(J10="","",J10)</f>
        <v>20. 9. 2021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státní podnik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33</v>
      </c>
      <c r="J90" s="29" t="str">
        <f>E22</f>
        <v>Ladislav Chleboun, DiS.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87</v>
      </c>
      <c r="D92" s="136"/>
      <c r="E92" s="136"/>
      <c r="F92" s="136"/>
      <c r="G92" s="136"/>
      <c r="H92" s="136"/>
      <c r="I92" s="136"/>
      <c r="J92" s="137" t="s">
        <v>88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89</v>
      </c>
      <c r="D94" s="33"/>
      <c r="E94" s="33"/>
      <c r="F94" s="33"/>
      <c r="G94" s="33"/>
      <c r="H94" s="33"/>
      <c r="I94" s="33"/>
      <c r="J94" s="81">
        <f>J118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90</v>
      </c>
    </row>
    <row r="95" spans="1:47" s="9" customFormat="1" ht="24.95" customHeight="1">
      <c r="B95" s="139"/>
      <c r="C95" s="140"/>
      <c r="D95" s="141" t="s">
        <v>91</v>
      </c>
      <c r="E95" s="142"/>
      <c r="F95" s="142"/>
      <c r="G95" s="142"/>
      <c r="H95" s="142"/>
      <c r="I95" s="142"/>
      <c r="J95" s="143">
        <f>J119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92</v>
      </c>
      <c r="E96" s="148"/>
      <c r="F96" s="148"/>
      <c r="G96" s="148"/>
      <c r="H96" s="148"/>
      <c r="I96" s="148"/>
      <c r="J96" s="149">
        <f>J120</f>
        <v>0</v>
      </c>
      <c r="K96" s="146"/>
      <c r="L96" s="150"/>
    </row>
    <row r="97" spans="1:31" s="9" customFormat="1" ht="24.95" customHeight="1">
      <c r="B97" s="139"/>
      <c r="C97" s="140"/>
      <c r="D97" s="141" t="s">
        <v>93</v>
      </c>
      <c r="E97" s="142"/>
      <c r="F97" s="142"/>
      <c r="G97" s="142"/>
      <c r="H97" s="142"/>
      <c r="I97" s="142"/>
      <c r="J97" s="143">
        <f>J267</f>
        <v>0</v>
      </c>
      <c r="K97" s="140"/>
      <c r="L97" s="144"/>
    </row>
    <row r="98" spans="1:31" s="10" customFormat="1" ht="19.899999999999999" customHeight="1">
      <c r="B98" s="145"/>
      <c r="C98" s="146"/>
      <c r="D98" s="147" t="s">
        <v>94</v>
      </c>
      <c r="E98" s="148"/>
      <c r="F98" s="148"/>
      <c r="G98" s="148"/>
      <c r="H98" s="148"/>
      <c r="I98" s="148"/>
      <c r="J98" s="149">
        <f>J268</f>
        <v>0</v>
      </c>
      <c r="K98" s="146"/>
      <c r="L98" s="150"/>
    </row>
    <row r="99" spans="1:31" s="9" customFormat="1" ht="24.95" customHeight="1">
      <c r="B99" s="139"/>
      <c r="C99" s="140"/>
      <c r="D99" s="141" t="s">
        <v>95</v>
      </c>
      <c r="E99" s="142"/>
      <c r="F99" s="142"/>
      <c r="G99" s="142"/>
      <c r="H99" s="142"/>
      <c r="I99" s="142"/>
      <c r="J99" s="143">
        <f>J269</f>
        <v>0</v>
      </c>
      <c r="K99" s="140"/>
      <c r="L99" s="144"/>
    </row>
    <row r="100" spans="1:31" s="10" customFormat="1" ht="19.899999999999999" customHeight="1">
      <c r="B100" s="145"/>
      <c r="C100" s="146"/>
      <c r="D100" s="147" t="s">
        <v>96</v>
      </c>
      <c r="E100" s="148"/>
      <c r="F100" s="148"/>
      <c r="G100" s="148"/>
      <c r="H100" s="148"/>
      <c r="I100" s="148"/>
      <c r="J100" s="149">
        <f>J270</f>
        <v>0</v>
      </c>
      <c r="K100" s="146"/>
      <c r="L100" s="150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97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30" customHeight="1">
      <c r="A110" s="31"/>
      <c r="B110" s="32"/>
      <c r="C110" s="33"/>
      <c r="D110" s="33"/>
      <c r="E110" s="222" t="str">
        <f>E7</f>
        <v>Desná, Osík, kácení a prořez břehového porostu ř.km 6,900-10,500</v>
      </c>
      <c r="F110" s="249"/>
      <c r="G110" s="249"/>
      <c r="H110" s="249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F10</f>
        <v>Osík</v>
      </c>
      <c r="G112" s="33"/>
      <c r="H112" s="33"/>
      <c r="I112" s="26" t="s">
        <v>22</v>
      </c>
      <c r="J112" s="63" t="str">
        <f>IF(J10="","",J10)</f>
        <v>20. 9. 2021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E13</f>
        <v>Povodí Labe, státní podnik</v>
      </c>
      <c r="G114" s="33"/>
      <c r="H114" s="33"/>
      <c r="I114" s="26" t="s">
        <v>30</v>
      </c>
      <c r="J114" s="29" t="str">
        <f>E19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5.7" customHeight="1">
      <c r="A115" s="31"/>
      <c r="B115" s="32"/>
      <c r="C115" s="26" t="s">
        <v>28</v>
      </c>
      <c r="D115" s="33"/>
      <c r="E115" s="33"/>
      <c r="F115" s="24" t="str">
        <f>IF(E16="","",E16)</f>
        <v>Vyplň údaj</v>
      </c>
      <c r="G115" s="33"/>
      <c r="H115" s="33"/>
      <c r="I115" s="26" t="s">
        <v>33</v>
      </c>
      <c r="J115" s="29" t="str">
        <f>E22</f>
        <v>Ladislav Chleboun, DiS.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1"/>
      <c r="B117" s="152"/>
      <c r="C117" s="153" t="s">
        <v>98</v>
      </c>
      <c r="D117" s="154" t="s">
        <v>62</v>
      </c>
      <c r="E117" s="154" t="s">
        <v>58</v>
      </c>
      <c r="F117" s="154" t="s">
        <v>59</v>
      </c>
      <c r="G117" s="154" t="s">
        <v>99</v>
      </c>
      <c r="H117" s="154" t="s">
        <v>100</v>
      </c>
      <c r="I117" s="154" t="s">
        <v>101</v>
      </c>
      <c r="J117" s="155" t="s">
        <v>88</v>
      </c>
      <c r="K117" s="156" t="s">
        <v>102</v>
      </c>
      <c r="L117" s="157"/>
      <c r="M117" s="72" t="s">
        <v>1</v>
      </c>
      <c r="N117" s="73" t="s">
        <v>41</v>
      </c>
      <c r="O117" s="73" t="s">
        <v>103</v>
      </c>
      <c r="P117" s="73" t="s">
        <v>104</v>
      </c>
      <c r="Q117" s="73" t="s">
        <v>105</v>
      </c>
      <c r="R117" s="73" t="s">
        <v>106</v>
      </c>
      <c r="S117" s="73" t="s">
        <v>107</v>
      </c>
      <c r="T117" s="74" t="s">
        <v>108</v>
      </c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</row>
    <row r="118" spans="1:65" s="2" customFormat="1" ht="22.9" customHeight="1">
      <c r="A118" s="31"/>
      <c r="B118" s="32"/>
      <c r="C118" s="79" t="s">
        <v>109</v>
      </c>
      <c r="D118" s="33"/>
      <c r="E118" s="33"/>
      <c r="F118" s="33"/>
      <c r="G118" s="33"/>
      <c r="H118" s="33"/>
      <c r="I118" s="33"/>
      <c r="J118" s="158">
        <f>BK118</f>
        <v>0</v>
      </c>
      <c r="K118" s="33"/>
      <c r="L118" s="36"/>
      <c r="M118" s="75"/>
      <c r="N118" s="159"/>
      <c r="O118" s="76"/>
      <c r="P118" s="160">
        <f>P119+P267+P269</f>
        <v>0</v>
      </c>
      <c r="Q118" s="76"/>
      <c r="R118" s="160">
        <f>R119+R267+R269</f>
        <v>0</v>
      </c>
      <c r="S118" s="76"/>
      <c r="T118" s="161">
        <f>T119+T267+T269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76</v>
      </c>
      <c r="AU118" s="14" t="s">
        <v>90</v>
      </c>
      <c r="BK118" s="162">
        <f>BK119+BK267+BK269</f>
        <v>0</v>
      </c>
    </row>
    <row r="119" spans="1:65" s="12" customFormat="1" ht="25.9" customHeight="1">
      <c r="B119" s="163"/>
      <c r="C119" s="164"/>
      <c r="D119" s="165" t="s">
        <v>76</v>
      </c>
      <c r="E119" s="166" t="s">
        <v>110</v>
      </c>
      <c r="F119" s="166" t="s">
        <v>111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f>P120</f>
        <v>0</v>
      </c>
      <c r="Q119" s="171"/>
      <c r="R119" s="172">
        <f>R120</f>
        <v>0</v>
      </c>
      <c r="S119" s="171"/>
      <c r="T119" s="173">
        <f>T120</f>
        <v>0</v>
      </c>
      <c r="AR119" s="174" t="s">
        <v>82</v>
      </c>
      <c r="AT119" s="175" t="s">
        <v>76</v>
      </c>
      <c r="AU119" s="175" t="s">
        <v>77</v>
      </c>
      <c r="AY119" s="174" t="s">
        <v>112</v>
      </c>
      <c r="BK119" s="176">
        <f>BK120</f>
        <v>0</v>
      </c>
    </row>
    <row r="120" spans="1:65" s="12" customFormat="1" ht="22.9" customHeight="1">
      <c r="B120" s="163"/>
      <c r="C120" s="164"/>
      <c r="D120" s="165" t="s">
        <v>76</v>
      </c>
      <c r="E120" s="177" t="s">
        <v>82</v>
      </c>
      <c r="F120" s="177" t="s">
        <v>113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SUM(P121:P266)</f>
        <v>0</v>
      </c>
      <c r="Q120" s="171"/>
      <c r="R120" s="172">
        <f>SUM(R121:R266)</f>
        <v>0</v>
      </c>
      <c r="S120" s="171"/>
      <c r="T120" s="173">
        <f>SUM(T121:T266)</f>
        <v>0</v>
      </c>
      <c r="AR120" s="174" t="s">
        <v>82</v>
      </c>
      <c r="AT120" s="175" t="s">
        <v>76</v>
      </c>
      <c r="AU120" s="175" t="s">
        <v>82</v>
      </c>
      <c r="AY120" s="174" t="s">
        <v>112</v>
      </c>
      <c r="BK120" s="176">
        <f>SUM(BK121:BK266)</f>
        <v>0</v>
      </c>
    </row>
    <row r="121" spans="1:65" s="2" customFormat="1" ht="24.2" customHeight="1">
      <c r="A121" s="31"/>
      <c r="B121" s="32"/>
      <c r="C121" s="179" t="s">
        <v>114</v>
      </c>
      <c r="D121" s="179" t="s">
        <v>115</v>
      </c>
      <c r="E121" s="180" t="s">
        <v>116</v>
      </c>
      <c r="F121" s="181" t="s">
        <v>117</v>
      </c>
      <c r="G121" s="182" t="s">
        <v>118</v>
      </c>
      <c r="H121" s="183">
        <v>4</v>
      </c>
      <c r="I121" s="184"/>
      <c r="J121" s="185">
        <f>ROUND(I121*H121,2)</f>
        <v>0</v>
      </c>
      <c r="K121" s="186"/>
      <c r="L121" s="36"/>
      <c r="M121" s="187" t="s">
        <v>1</v>
      </c>
      <c r="N121" s="188" t="s">
        <v>42</v>
      </c>
      <c r="O121" s="68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119</v>
      </c>
      <c r="AT121" s="191" t="s">
        <v>115</v>
      </c>
      <c r="AU121" s="191" t="s">
        <v>84</v>
      </c>
      <c r="AY121" s="14" t="s">
        <v>112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4" t="s">
        <v>82</v>
      </c>
      <c r="BK121" s="192">
        <f>ROUND(I121*H121,2)</f>
        <v>0</v>
      </c>
      <c r="BL121" s="14" t="s">
        <v>119</v>
      </c>
      <c r="BM121" s="191" t="s">
        <v>120</v>
      </c>
    </row>
    <row r="122" spans="1:65" s="2" customFormat="1" ht="19.5">
      <c r="A122" s="31"/>
      <c r="B122" s="32"/>
      <c r="C122" s="33"/>
      <c r="D122" s="193" t="s">
        <v>121</v>
      </c>
      <c r="E122" s="33"/>
      <c r="F122" s="194" t="s">
        <v>122</v>
      </c>
      <c r="G122" s="33"/>
      <c r="H122" s="33"/>
      <c r="I122" s="195"/>
      <c r="J122" s="33"/>
      <c r="K122" s="33"/>
      <c r="L122" s="36"/>
      <c r="M122" s="196"/>
      <c r="N122" s="197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121</v>
      </c>
      <c r="AU122" s="14" t="s">
        <v>84</v>
      </c>
    </row>
    <row r="123" spans="1:65" s="2" customFormat="1" ht="48.75">
      <c r="A123" s="31"/>
      <c r="B123" s="32"/>
      <c r="C123" s="33"/>
      <c r="D123" s="193" t="s">
        <v>123</v>
      </c>
      <c r="E123" s="33"/>
      <c r="F123" s="198" t="s">
        <v>124</v>
      </c>
      <c r="G123" s="33"/>
      <c r="H123" s="33"/>
      <c r="I123" s="195"/>
      <c r="J123" s="33"/>
      <c r="K123" s="33"/>
      <c r="L123" s="36"/>
      <c r="M123" s="196"/>
      <c r="N123" s="197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123</v>
      </c>
      <c r="AU123" s="14" t="s">
        <v>84</v>
      </c>
    </row>
    <row r="124" spans="1:65" s="2" customFormat="1" ht="24.2" customHeight="1">
      <c r="A124" s="31"/>
      <c r="B124" s="32"/>
      <c r="C124" s="179" t="s">
        <v>125</v>
      </c>
      <c r="D124" s="179" t="s">
        <v>115</v>
      </c>
      <c r="E124" s="180" t="s">
        <v>126</v>
      </c>
      <c r="F124" s="181" t="s">
        <v>127</v>
      </c>
      <c r="G124" s="182" t="s">
        <v>118</v>
      </c>
      <c r="H124" s="183">
        <v>9</v>
      </c>
      <c r="I124" s="184"/>
      <c r="J124" s="185">
        <f>ROUND(I124*H124,2)</f>
        <v>0</v>
      </c>
      <c r="K124" s="186"/>
      <c r="L124" s="36"/>
      <c r="M124" s="187" t="s">
        <v>1</v>
      </c>
      <c r="N124" s="188" t="s">
        <v>42</v>
      </c>
      <c r="O124" s="68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119</v>
      </c>
      <c r="AT124" s="191" t="s">
        <v>115</v>
      </c>
      <c r="AU124" s="191" t="s">
        <v>84</v>
      </c>
      <c r="AY124" s="14" t="s">
        <v>112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4" t="s">
        <v>82</v>
      </c>
      <c r="BK124" s="192">
        <f>ROUND(I124*H124,2)</f>
        <v>0</v>
      </c>
      <c r="BL124" s="14" t="s">
        <v>119</v>
      </c>
      <c r="BM124" s="191" t="s">
        <v>128</v>
      </c>
    </row>
    <row r="125" spans="1:65" s="2" customFormat="1" ht="19.5">
      <c r="A125" s="31"/>
      <c r="B125" s="32"/>
      <c r="C125" s="33"/>
      <c r="D125" s="193" t="s">
        <v>121</v>
      </c>
      <c r="E125" s="33"/>
      <c r="F125" s="194" t="s">
        <v>129</v>
      </c>
      <c r="G125" s="33"/>
      <c r="H125" s="33"/>
      <c r="I125" s="195"/>
      <c r="J125" s="33"/>
      <c r="K125" s="33"/>
      <c r="L125" s="36"/>
      <c r="M125" s="196"/>
      <c r="N125" s="197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121</v>
      </c>
      <c r="AU125" s="14" t="s">
        <v>84</v>
      </c>
    </row>
    <row r="126" spans="1:65" s="2" customFormat="1" ht="107.25">
      <c r="A126" s="31"/>
      <c r="B126" s="32"/>
      <c r="C126" s="33"/>
      <c r="D126" s="193" t="s">
        <v>123</v>
      </c>
      <c r="E126" s="33"/>
      <c r="F126" s="198" t="s">
        <v>130</v>
      </c>
      <c r="G126" s="33"/>
      <c r="H126" s="33"/>
      <c r="I126" s="195"/>
      <c r="J126" s="33"/>
      <c r="K126" s="33"/>
      <c r="L126" s="36"/>
      <c r="M126" s="196"/>
      <c r="N126" s="197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123</v>
      </c>
      <c r="AU126" s="14" t="s">
        <v>84</v>
      </c>
    </row>
    <row r="127" spans="1:65" s="2" customFormat="1" ht="24.2" customHeight="1">
      <c r="A127" s="31"/>
      <c r="B127" s="32"/>
      <c r="C127" s="179" t="s">
        <v>131</v>
      </c>
      <c r="D127" s="179" t="s">
        <v>115</v>
      </c>
      <c r="E127" s="180" t="s">
        <v>132</v>
      </c>
      <c r="F127" s="181" t="s">
        <v>133</v>
      </c>
      <c r="G127" s="182" t="s">
        <v>118</v>
      </c>
      <c r="H127" s="183">
        <v>4</v>
      </c>
      <c r="I127" s="184"/>
      <c r="J127" s="185">
        <f>ROUND(I127*H127,2)</f>
        <v>0</v>
      </c>
      <c r="K127" s="186"/>
      <c r="L127" s="36"/>
      <c r="M127" s="187" t="s">
        <v>1</v>
      </c>
      <c r="N127" s="188" t="s">
        <v>42</v>
      </c>
      <c r="O127" s="68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119</v>
      </c>
      <c r="AT127" s="191" t="s">
        <v>115</v>
      </c>
      <c r="AU127" s="191" t="s">
        <v>84</v>
      </c>
      <c r="AY127" s="14" t="s">
        <v>112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4" t="s">
        <v>82</v>
      </c>
      <c r="BK127" s="192">
        <f>ROUND(I127*H127,2)</f>
        <v>0</v>
      </c>
      <c r="BL127" s="14" t="s">
        <v>119</v>
      </c>
      <c r="BM127" s="191" t="s">
        <v>134</v>
      </c>
    </row>
    <row r="128" spans="1:65" s="2" customFormat="1" ht="19.5">
      <c r="A128" s="31"/>
      <c r="B128" s="32"/>
      <c r="C128" s="33"/>
      <c r="D128" s="193" t="s">
        <v>121</v>
      </c>
      <c r="E128" s="33"/>
      <c r="F128" s="194" t="s">
        <v>135</v>
      </c>
      <c r="G128" s="33"/>
      <c r="H128" s="33"/>
      <c r="I128" s="195"/>
      <c r="J128" s="33"/>
      <c r="K128" s="33"/>
      <c r="L128" s="36"/>
      <c r="M128" s="196"/>
      <c r="N128" s="197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121</v>
      </c>
      <c r="AU128" s="14" t="s">
        <v>84</v>
      </c>
    </row>
    <row r="129" spans="1:65" s="2" customFormat="1" ht="58.5">
      <c r="A129" s="31"/>
      <c r="B129" s="32"/>
      <c r="C129" s="33"/>
      <c r="D129" s="193" t="s">
        <v>123</v>
      </c>
      <c r="E129" s="33"/>
      <c r="F129" s="198" t="s">
        <v>136</v>
      </c>
      <c r="G129" s="33"/>
      <c r="H129" s="33"/>
      <c r="I129" s="195"/>
      <c r="J129" s="33"/>
      <c r="K129" s="33"/>
      <c r="L129" s="36"/>
      <c r="M129" s="196"/>
      <c r="N129" s="197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123</v>
      </c>
      <c r="AU129" s="14" t="s">
        <v>84</v>
      </c>
    </row>
    <row r="130" spans="1:65" s="2" customFormat="1" ht="24.2" customHeight="1">
      <c r="A130" s="31"/>
      <c r="B130" s="32"/>
      <c r="C130" s="179" t="s">
        <v>137</v>
      </c>
      <c r="D130" s="179" t="s">
        <v>115</v>
      </c>
      <c r="E130" s="180" t="s">
        <v>138</v>
      </c>
      <c r="F130" s="181" t="s">
        <v>139</v>
      </c>
      <c r="G130" s="182" t="s">
        <v>118</v>
      </c>
      <c r="H130" s="183">
        <v>5</v>
      </c>
      <c r="I130" s="184"/>
      <c r="J130" s="185">
        <f>ROUND(I130*H130,2)</f>
        <v>0</v>
      </c>
      <c r="K130" s="186"/>
      <c r="L130" s="36"/>
      <c r="M130" s="187" t="s">
        <v>1</v>
      </c>
      <c r="N130" s="188" t="s">
        <v>42</v>
      </c>
      <c r="O130" s="68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119</v>
      </c>
      <c r="AT130" s="191" t="s">
        <v>115</v>
      </c>
      <c r="AU130" s="191" t="s">
        <v>84</v>
      </c>
      <c r="AY130" s="14" t="s">
        <v>112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82</v>
      </c>
      <c r="BK130" s="192">
        <f>ROUND(I130*H130,2)</f>
        <v>0</v>
      </c>
      <c r="BL130" s="14" t="s">
        <v>119</v>
      </c>
      <c r="BM130" s="191" t="s">
        <v>140</v>
      </c>
    </row>
    <row r="131" spans="1:65" s="2" customFormat="1" ht="19.5">
      <c r="A131" s="31"/>
      <c r="B131" s="32"/>
      <c r="C131" s="33"/>
      <c r="D131" s="193" t="s">
        <v>121</v>
      </c>
      <c r="E131" s="33"/>
      <c r="F131" s="194" t="s">
        <v>141</v>
      </c>
      <c r="G131" s="33"/>
      <c r="H131" s="33"/>
      <c r="I131" s="195"/>
      <c r="J131" s="33"/>
      <c r="K131" s="33"/>
      <c r="L131" s="36"/>
      <c r="M131" s="196"/>
      <c r="N131" s="197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121</v>
      </c>
      <c r="AU131" s="14" t="s">
        <v>84</v>
      </c>
    </row>
    <row r="132" spans="1:65" s="2" customFormat="1" ht="58.5">
      <c r="A132" s="31"/>
      <c r="B132" s="32"/>
      <c r="C132" s="33"/>
      <c r="D132" s="193" t="s">
        <v>123</v>
      </c>
      <c r="E132" s="33"/>
      <c r="F132" s="198" t="s">
        <v>142</v>
      </c>
      <c r="G132" s="33"/>
      <c r="H132" s="33"/>
      <c r="I132" s="195"/>
      <c r="J132" s="33"/>
      <c r="K132" s="33"/>
      <c r="L132" s="36"/>
      <c r="M132" s="196"/>
      <c r="N132" s="197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123</v>
      </c>
      <c r="AU132" s="14" t="s">
        <v>84</v>
      </c>
    </row>
    <row r="133" spans="1:65" s="2" customFormat="1" ht="24.2" customHeight="1">
      <c r="A133" s="31"/>
      <c r="B133" s="32"/>
      <c r="C133" s="179" t="s">
        <v>143</v>
      </c>
      <c r="D133" s="179" t="s">
        <v>115</v>
      </c>
      <c r="E133" s="180" t="s">
        <v>144</v>
      </c>
      <c r="F133" s="181" t="s">
        <v>145</v>
      </c>
      <c r="G133" s="182" t="s">
        <v>118</v>
      </c>
      <c r="H133" s="183">
        <v>3</v>
      </c>
      <c r="I133" s="184"/>
      <c r="J133" s="185">
        <f>ROUND(I133*H133,2)</f>
        <v>0</v>
      </c>
      <c r="K133" s="186"/>
      <c r="L133" s="36"/>
      <c r="M133" s="187" t="s">
        <v>1</v>
      </c>
      <c r="N133" s="188" t="s">
        <v>42</v>
      </c>
      <c r="O133" s="68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119</v>
      </c>
      <c r="AT133" s="191" t="s">
        <v>115</v>
      </c>
      <c r="AU133" s="191" t="s">
        <v>84</v>
      </c>
      <c r="AY133" s="14" t="s">
        <v>112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4" t="s">
        <v>82</v>
      </c>
      <c r="BK133" s="192">
        <f>ROUND(I133*H133,2)</f>
        <v>0</v>
      </c>
      <c r="BL133" s="14" t="s">
        <v>119</v>
      </c>
      <c r="BM133" s="191" t="s">
        <v>146</v>
      </c>
    </row>
    <row r="134" spans="1:65" s="2" customFormat="1" ht="19.5">
      <c r="A134" s="31"/>
      <c r="B134" s="32"/>
      <c r="C134" s="33"/>
      <c r="D134" s="193" t="s">
        <v>121</v>
      </c>
      <c r="E134" s="33"/>
      <c r="F134" s="194" t="s">
        <v>147</v>
      </c>
      <c r="G134" s="33"/>
      <c r="H134" s="33"/>
      <c r="I134" s="195"/>
      <c r="J134" s="33"/>
      <c r="K134" s="33"/>
      <c r="L134" s="36"/>
      <c r="M134" s="196"/>
      <c r="N134" s="197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121</v>
      </c>
      <c r="AU134" s="14" t="s">
        <v>84</v>
      </c>
    </row>
    <row r="135" spans="1:65" s="2" customFormat="1" ht="39">
      <c r="A135" s="31"/>
      <c r="B135" s="32"/>
      <c r="C135" s="33"/>
      <c r="D135" s="193" t="s">
        <v>123</v>
      </c>
      <c r="E135" s="33"/>
      <c r="F135" s="198" t="s">
        <v>148</v>
      </c>
      <c r="G135" s="33"/>
      <c r="H135" s="33"/>
      <c r="I135" s="195"/>
      <c r="J135" s="33"/>
      <c r="K135" s="33"/>
      <c r="L135" s="36"/>
      <c r="M135" s="196"/>
      <c r="N135" s="197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123</v>
      </c>
      <c r="AU135" s="14" t="s">
        <v>84</v>
      </c>
    </row>
    <row r="136" spans="1:65" s="2" customFormat="1" ht="24.2" customHeight="1">
      <c r="A136" s="31"/>
      <c r="B136" s="32"/>
      <c r="C136" s="179" t="s">
        <v>149</v>
      </c>
      <c r="D136" s="179" t="s">
        <v>115</v>
      </c>
      <c r="E136" s="180" t="s">
        <v>150</v>
      </c>
      <c r="F136" s="181" t="s">
        <v>151</v>
      </c>
      <c r="G136" s="182" t="s">
        <v>118</v>
      </c>
      <c r="H136" s="183">
        <v>1</v>
      </c>
      <c r="I136" s="184"/>
      <c r="J136" s="185">
        <f>ROUND(I136*H136,2)</f>
        <v>0</v>
      </c>
      <c r="K136" s="186"/>
      <c r="L136" s="36"/>
      <c r="M136" s="187" t="s">
        <v>1</v>
      </c>
      <c r="N136" s="188" t="s">
        <v>42</v>
      </c>
      <c r="O136" s="68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119</v>
      </c>
      <c r="AT136" s="191" t="s">
        <v>115</v>
      </c>
      <c r="AU136" s="191" t="s">
        <v>84</v>
      </c>
      <c r="AY136" s="14" t="s">
        <v>112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82</v>
      </c>
      <c r="BK136" s="192">
        <f>ROUND(I136*H136,2)</f>
        <v>0</v>
      </c>
      <c r="BL136" s="14" t="s">
        <v>119</v>
      </c>
      <c r="BM136" s="191" t="s">
        <v>152</v>
      </c>
    </row>
    <row r="137" spans="1:65" s="2" customFormat="1" ht="19.5">
      <c r="A137" s="31"/>
      <c r="B137" s="32"/>
      <c r="C137" s="33"/>
      <c r="D137" s="193" t="s">
        <v>121</v>
      </c>
      <c r="E137" s="33"/>
      <c r="F137" s="194" t="s">
        <v>153</v>
      </c>
      <c r="G137" s="33"/>
      <c r="H137" s="33"/>
      <c r="I137" s="195"/>
      <c r="J137" s="33"/>
      <c r="K137" s="33"/>
      <c r="L137" s="36"/>
      <c r="M137" s="196"/>
      <c r="N137" s="197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121</v>
      </c>
      <c r="AU137" s="14" t="s">
        <v>84</v>
      </c>
    </row>
    <row r="138" spans="1:65" s="2" customFormat="1" ht="19.5">
      <c r="A138" s="31"/>
      <c r="B138" s="32"/>
      <c r="C138" s="33"/>
      <c r="D138" s="193" t="s">
        <v>123</v>
      </c>
      <c r="E138" s="33"/>
      <c r="F138" s="198" t="s">
        <v>154</v>
      </c>
      <c r="G138" s="33"/>
      <c r="H138" s="33"/>
      <c r="I138" s="195"/>
      <c r="J138" s="33"/>
      <c r="K138" s="33"/>
      <c r="L138" s="36"/>
      <c r="M138" s="196"/>
      <c r="N138" s="197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123</v>
      </c>
      <c r="AU138" s="14" t="s">
        <v>84</v>
      </c>
    </row>
    <row r="139" spans="1:65" s="2" customFormat="1" ht="24.2" customHeight="1">
      <c r="A139" s="31"/>
      <c r="B139" s="32"/>
      <c r="C139" s="179" t="s">
        <v>155</v>
      </c>
      <c r="D139" s="179" t="s">
        <v>115</v>
      </c>
      <c r="E139" s="180" t="s">
        <v>156</v>
      </c>
      <c r="F139" s="181" t="s">
        <v>157</v>
      </c>
      <c r="G139" s="182" t="s">
        <v>118</v>
      </c>
      <c r="H139" s="183">
        <v>2</v>
      </c>
      <c r="I139" s="184"/>
      <c r="J139" s="185">
        <f>ROUND(I139*H139,2)</f>
        <v>0</v>
      </c>
      <c r="K139" s="186"/>
      <c r="L139" s="36"/>
      <c r="M139" s="187" t="s">
        <v>1</v>
      </c>
      <c r="N139" s="188" t="s">
        <v>42</v>
      </c>
      <c r="O139" s="68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119</v>
      </c>
      <c r="AT139" s="191" t="s">
        <v>115</v>
      </c>
      <c r="AU139" s="191" t="s">
        <v>84</v>
      </c>
      <c r="AY139" s="14" t="s">
        <v>112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" t="s">
        <v>82</v>
      </c>
      <c r="BK139" s="192">
        <f>ROUND(I139*H139,2)</f>
        <v>0</v>
      </c>
      <c r="BL139" s="14" t="s">
        <v>119</v>
      </c>
      <c r="BM139" s="191" t="s">
        <v>158</v>
      </c>
    </row>
    <row r="140" spans="1:65" s="2" customFormat="1" ht="19.5">
      <c r="A140" s="31"/>
      <c r="B140" s="32"/>
      <c r="C140" s="33"/>
      <c r="D140" s="193" t="s">
        <v>121</v>
      </c>
      <c r="E140" s="33"/>
      <c r="F140" s="194" t="s">
        <v>159</v>
      </c>
      <c r="G140" s="33"/>
      <c r="H140" s="33"/>
      <c r="I140" s="195"/>
      <c r="J140" s="33"/>
      <c r="K140" s="33"/>
      <c r="L140" s="36"/>
      <c r="M140" s="196"/>
      <c r="N140" s="197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121</v>
      </c>
      <c r="AU140" s="14" t="s">
        <v>84</v>
      </c>
    </row>
    <row r="141" spans="1:65" s="2" customFormat="1" ht="29.25">
      <c r="A141" s="31"/>
      <c r="B141" s="32"/>
      <c r="C141" s="33"/>
      <c r="D141" s="193" t="s">
        <v>123</v>
      </c>
      <c r="E141" s="33"/>
      <c r="F141" s="198" t="s">
        <v>160</v>
      </c>
      <c r="G141" s="33"/>
      <c r="H141" s="33"/>
      <c r="I141" s="195"/>
      <c r="J141" s="33"/>
      <c r="K141" s="33"/>
      <c r="L141" s="36"/>
      <c r="M141" s="196"/>
      <c r="N141" s="197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123</v>
      </c>
      <c r="AU141" s="14" t="s">
        <v>84</v>
      </c>
    </row>
    <row r="142" spans="1:65" s="2" customFormat="1" ht="33" customHeight="1">
      <c r="A142" s="31"/>
      <c r="B142" s="32"/>
      <c r="C142" s="179" t="s">
        <v>161</v>
      </c>
      <c r="D142" s="179" t="s">
        <v>115</v>
      </c>
      <c r="E142" s="180" t="s">
        <v>162</v>
      </c>
      <c r="F142" s="181" t="s">
        <v>163</v>
      </c>
      <c r="G142" s="182" t="s">
        <v>118</v>
      </c>
      <c r="H142" s="183">
        <v>2</v>
      </c>
      <c r="I142" s="184"/>
      <c r="J142" s="185">
        <f>ROUND(I142*H142,2)</f>
        <v>0</v>
      </c>
      <c r="K142" s="186"/>
      <c r="L142" s="36"/>
      <c r="M142" s="187" t="s">
        <v>1</v>
      </c>
      <c r="N142" s="188" t="s">
        <v>42</v>
      </c>
      <c r="O142" s="68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119</v>
      </c>
      <c r="AT142" s="191" t="s">
        <v>115</v>
      </c>
      <c r="AU142" s="191" t="s">
        <v>84</v>
      </c>
      <c r="AY142" s="14" t="s">
        <v>112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82</v>
      </c>
      <c r="BK142" s="192">
        <f>ROUND(I142*H142,2)</f>
        <v>0</v>
      </c>
      <c r="BL142" s="14" t="s">
        <v>119</v>
      </c>
      <c r="BM142" s="191" t="s">
        <v>164</v>
      </c>
    </row>
    <row r="143" spans="1:65" s="2" customFormat="1" ht="19.5">
      <c r="A143" s="31"/>
      <c r="B143" s="32"/>
      <c r="C143" s="33"/>
      <c r="D143" s="193" t="s">
        <v>121</v>
      </c>
      <c r="E143" s="33"/>
      <c r="F143" s="194" t="s">
        <v>165</v>
      </c>
      <c r="G143" s="33"/>
      <c r="H143" s="33"/>
      <c r="I143" s="195"/>
      <c r="J143" s="33"/>
      <c r="K143" s="33"/>
      <c r="L143" s="36"/>
      <c r="M143" s="196"/>
      <c r="N143" s="197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121</v>
      </c>
      <c r="AU143" s="14" t="s">
        <v>84</v>
      </c>
    </row>
    <row r="144" spans="1:65" s="2" customFormat="1" ht="29.25">
      <c r="A144" s="31"/>
      <c r="B144" s="32"/>
      <c r="C144" s="33"/>
      <c r="D144" s="193" t="s">
        <v>123</v>
      </c>
      <c r="E144" s="33"/>
      <c r="F144" s="198" t="s">
        <v>166</v>
      </c>
      <c r="G144" s="33"/>
      <c r="H144" s="33"/>
      <c r="I144" s="195"/>
      <c r="J144" s="33"/>
      <c r="K144" s="33"/>
      <c r="L144" s="36"/>
      <c r="M144" s="196"/>
      <c r="N144" s="197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123</v>
      </c>
      <c r="AU144" s="14" t="s">
        <v>84</v>
      </c>
    </row>
    <row r="145" spans="1:65" s="2" customFormat="1" ht="33" customHeight="1">
      <c r="A145" s="31"/>
      <c r="B145" s="32"/>
      <c r="C145" s="179" t="s">
        <v>167</v>
      </c>
      <c r="D145" s="179" t="s">
        <v>115</v>
      </c>
      <c r="E145" s="180" t="s">
        <v>168</v>
      </c>
      <c r="F145" s="181" t="s">
        <v>169</v>
      </c>
      <c r="G145" s="182" t="s">
        <v>118</v>
      </c>
      <c r="H145" s="183">
        <v>1</v>
      </c>
      <c r="I145" s="184"/>
      <c r="J145" s="185">
        <f>ROUND(I145*H145,2)</f>
        <v>0</v>
      </c>
      <c r="K145" s="186"/>
      <c r="L145" s="36"/>
      <c r="M145" s="187" t="s">
        <v>1</v>
      </c>
      <c r="N145" s="188" t="s">
        <v>42</v>
      </c>
      <c r="O145" s="68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119</v>
      </c>
      <c r="AT145" s="191" t="s">
        <v>115</v>
      </c>
      <c r="AU145" s="191" t="s">
        <v>84</v>
      </c>
      <c r="AY145" s="14" t="s">
        <v>112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" t="s">
        <v>82</v>
      </c>
      <c r="BK145" s="192">
        <f>ROUND(I145*H145,2)</f>
        <v>0</v>
      </c>
      <c r="BL145" s="14" t="s">
        <v>119</v>
      </c>
      <c r="BM145" s="191" t="s">
        <v>170</v>
      </c>
    </row>
    <row r="146" spans="1:65" s="2" customFormat="1" ht="19.5">
      <c r="A146" s="31"/>
      <c r="B146" s="32"/>
      <c r="C146" s="33"/>
      <c r="D146" s="193" t="s">
        <v>121</v>
      </c>
      <c r="E146" s="33"/>
      <c r="F146" s="194" t="s">
        <v>171</v>
      </c>
      <c r="G146" s="33"/>
      <c r="H146" s="33"/>
      <c r="I146" s="195"/>
      <c r="J146" s="33"/>
      <c r="K146" s="33"/>
      <c r="L146" s="36"/>
      <c r="M146" s="196"/>
      <c r="N146" s="197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121</v>
      </c>
      <c r="AU146" s="14" t="s">
        <v>84</v>
      </c>
    </row>
    <row r="147" spans="1:65" s="2" customFormat="1" ht="19.5">
      <c r="A147" s="31"/>
      <c r="B147" s="32"/>
      <c r="C147" s="33"/>
      <c r="D147" s="193" t="s">
        <v>123</v>
      </c>
      <c r="E147" s="33"/>
      <c r="F147" s="198" t="s">
        <v>172</v>
      </c>
      <c r="G147" s="33"/>
      <c r="H147" s="33"/>
      <c r="I147" s="195"/>
      <c r="J147" s="33"/>
      <c r="K147" s="33"/>
      <c r="L147" s="36"/>
      <c r="M147" s="196"/>
      <c r="N147" s="197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123</v>
      </c>
      <c r="AU147" s="14" t="s">
        <v>84</v>
      </c>
    </row>
    <row r="148" spans="1:65" s="2" customFormat="1" ht="33" customHeight="1">
      <c r="A148" s="31"/>
      <c r="B148" s="32"/>
      <c r="C148" s="179" t="s">
        <v>173</v>
      </c>
      <c r="D148" s="179" t="s">
        <v>115</v>
      </c>
      <c r="E148" s="180" t="s">
        <v>174</v>
      </c>
      <c r="F148" s="181" t="s">
        <v>175</v>
      </c>
      <c r="G148" s="182" t="s">
        <v>118</v>
      </c>
      <c r="H148" s="183">
        <v>2</v>
      </c>
      <c r="I148" s="184"/>
      <c r="J148" s="185">
        <f>ROUND(I148*H148,2)</f>
        <v>0</v>
      </c>
      <c r="K148" s="186"/>
      <c r="L148" s="36"/>
      <c r="M148" s="187" t="s">
        <v>1</v>
      </c>
      <c r="N148" s="188" t="s">
        <v>42</v>
      </c>
      <c r="O148" s="68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119</v>
      </c>
      <c r="AT148" s="191" t="s">
        <v>115</v>
      </c>
      <c r="AU148" s="191" t="s">
        <v>84</v>
      </c>
      <c r="AY148" s="14" t="s">
        <v>112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82</v>
      </c>
      <c r="BK148" s="192">
        <f>ROUND(I148*H148,2)</f>
        <v>0</v>
      </c>
      <c r="BL148" s="14" t="s">
        <v>119</v>
      </c>
      <c r="BM148" s="191" t="s">
        <v>176</v>
      </c>
    </row>
    <row r="149" spans="1:65" s="2" customFormat="1" ht="29.25">
      <c r="A149" s="31"/>
      <c r="B149" s="32"/>
      <c r="C149" s="33"/>
      <c r="D149" s="193" t="s">
        <v>121</v>
      </c>
      <c r="E149" s="33"/>
      <c r="F149" s="194" t="s">
        <v>177</v>
      </c>
      <c r="G149" s="33"/>
      <c r="H149" s="33"/>
      <c r="I149" s="195"/>
      <c r="J149" s="33"/>
      <c r="K149" s="33"/>
      <c r="L149" s="36"/>
      <c r="M149" s="196"/>
      <c r="N149" s="197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121</v>
      </c>
      <c r="AU149" s="14" t="s">
        <v>84</v>
      </c>
    </row>
    <row r="150" spans="1:65" s="2" customFormat="1" ht="39">
      <c r="A150" s="31"/>
      <c r="B150" s="32"/>
      <c r="C150" s="33"/>
      <c r="D150" s="193" t="s">
        <v>123</v>
      </c>
      <c r="E150" s="33"/>
      <c r="F150" s="198" t="s">
        <v>178</v>
      </c>
      <c r="G150" s="33"/>
      <c r="H150" s="33"/>
      <c r="I150" s="195"/>
      <c r="J150" s="33"/>
      <c r="K150" s="33"/>
      <c r="L150" s="36"/>
      <c r="M150" s="196"/>
      <c r="N150" s="197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123</v>
      </c>
      <c r="AU150" s="14" t="s">
        <v>84</v>
      </c>
    </row>
    <row r="151" spans="1:65" s="2" customFormat="1" ht="33" customHeight="1">
      <c r="A151" s="31"/>
      <c r="B151" s="32"/>
      <c r="C151" s="179" t="s">
        <v>179</v>
      </c>
      <c r="D151" s="179" t="s">
        <v>115</v>
      </c>
      <c r="E151" s="180" t="s">
        <v>180</v>
      </c>
      <c r="F151" s="181" t="s">
        <v>181</v>
      </c>
      <c r="G151" s="182" t="s">
        <v>118</v>
      </c>
      <c r="H151" s="183">
        <v>2</v>
      </c>
      <c r="I151" s="184"/>
      <c r="J151" s="185">
        <f>ROUND(I151*H151,2)</f>
        <v>0</v>
      </c>
      <c r="K151" s="186"/>
      <c r="L151" s="36"/>
      <c r="M151" s="187" t="s">
        <v>1</v>
      </c>
      <c r="N151" s="188" t="s">
        <v>42</v>
      </c>
      <c r="O151" s="68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119</v>
      </c>
      <c r="AT151" s="191" t="s">
        <v>115</v>
      </c>
      <c r="AU151" s="191" t="s">
        <v>84</v>
      </c>
      <c r="AY151" s="14" t="s">
        <v>112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82</v>
      </c>
      <c r="BK151" s="192">
        <f>ROUND(I151*H151,2)</f>
        <v>0</v>
      </c>
      <c r="BL151" s="14" t="s">
        <v>119</v>
      </c>
      <c r="BM151" s="191" t="s">
        <v>182</v>
      </c>
    </row>
    <row r="152" spans="1:65" s="2" customFormat="1" ht="29.25">
      <c r="A152" s="31"/>
      <c r="B152" s="32"/>
      <c r="C152" s="33"/>
      <c r="D152" s="193" t="s">
        <v>121</v>
      </c>
      <c r="E152" s="33"/>
      <c r="F152" s="194" t="s">
        <v>183</v>
      </c>
      <c r="G152" s="33"/>
      <c r="H152" s="33"/>
      <c r="I152" s="195"/>
      <c r="J152" s="33"/>
      <c r="K152" s="33"/>
      <c r="L152" s="36"/>
      <c r="M152" s="196"/>
      <c r="N152" s="197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121</v>
      </c>
      <c r="AU152" s="14" t="s">
        <v>84</v>
      </c>
    </row>
    <row r="153" spans="1:65" s="2" customFormat="1" ht="39">
      <c r="A153" s="31"/>
      <c r="B153" s="32"/>
      <c r="C153" s="33"/>
      <c r="D153" s="193" t="s">
        <v>123</v>
      </c>
      <c r="E153" s="33"/>
      <c r="F153" s="198" t="s">
        <v>184</v>
      </c>
      <c r="G153" s="33"/>
      <c r="H153" s="33"/>
      <c r="I153" s="195"/>
      <c r="J153" s="33"/>
      <c r="K153" s="33"/>
      <c r="L153" s="36"/>
      <c r="M153" s="196"/>
      <c r="N153" s="197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123</v>
      </c>
      <c r="AU153" s="14" t="s">
        <v>84</v>
      </c>
    </row>
    <row r="154" spans="1:65" s="2" customFormat="1" ht="33" customHeight="1">
      <c r="A154" s="31"/>
      <c r="B154" s="32"/>
      <c r="C154" s="179" t="s">
        <v>185</v>
      </c>
      <c r="D154" s="179" t="s">
        <v>115</v>
      </c>
      <c r="E154" s="180" t="s">
        <v>186</v>
      </c>
      <c r="F154" s="181" t="s">
        <v>187</v>
      </c>
      <c r="G154" s="182" t="s">
        <v>118</v>
      </c>
      <c r="H154" s="183">
        <v>3</v>
      </c>
      <c r="I154" s="184"/>
      <c r="J154" s="185">
        <f>ROUND(I154*H154,2)</f>
        <v>0</v>
      </c>
      <c r="K154" s="186"/>
      <c r="L154" s="36"/>
      <c r="M154" s="187" t="s">
        <v>1</v>
      </c>
      <c r="N154" s="188" t="s">
        <v>42</v>
      </c>
      <c r="O154" s="68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119</v>
      </c>
      <c r="AT154" s="191" t="s">
        <v>115</v>
      </c>
      <c r="AU154" s="191" t="s">
        <v>84</v>
      </c>
      <c r="AY154" s="14" t="s">
        <v>112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82</v>
      </c>
      <c r="BK154" s="192">
        <f>ROUND(I154*H154,2)</f>
        <v>0</v>
      </c>
      <c r="BL154" s="14" t="s">
        <v>119</v>
      </c>
      <c r="BM154" s="191" t="s">
        <v>188</v>
      </c>
    </row>
    <row r="155" spans="1:65" s="2" customFormat="1" ht="19.5">
      <c r="A155" s="31"/>
      <c r="B155" s="32"/>
      <c r="C155" s="33"/>
      <c r="D155" s="193" t="s">
        <v>121</v>
      </c>
      <c r="E155" s="33"/>
      <c r="F155" s="194" t="s">
        <v>189</v>
      </c>
      <c r="G155" s="33"/>
      <c r="H155" s="33"/>
      <c r="I155" s="195"/>
      <c r="J155" s="33"/>
      <c r="K155" s="33"/>
      <c r="L155" s="36"/>
      <c r="M155" s="196"/>
      <c r="N155" s="197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121</v>
      </c>
      <c r="AU155" s="14" t="s">
        <v>84</v>
      </c>
    </row>
    <row r="156" spans="1:65" s="2" customFormat="1" ht="39">
      <c r="A156" s="31"/>
      <c r="B156" s="32"/>
      <c r="C156" s="33"/>
      <c r="D156" s="193" t="s">
        <v>123</v>
      </c>
      <c r="E156" s="33"/>
      <c r="F156" s="198" t="s">
        <v>190</v>
      </c>
      <c r="G156" s="33"/>
      <c r="H156" s="33"/>
      <c r="I156" s="195"/>
      <c r="J156" s="33"/>
      <c r="K156" s="33"/>
      <c r="L156" s="36"/>
      <c r="M156" s="196"/>
      <c r="N156" s="197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123</v>
      </c>
      <c r="AU156" s="14" t="s">
        <v>84</v>
      </c>
    </row>
    <row r="157" spans="1:65" s="2" customFormat="1" ht="24.2" customHeight="1">
      <c r="A157" s="31"/>
      <c r="B157" s="32"/>
      <c r="C157" s="179" t="s">
        <v>191</v>
      </c>
      <c r="D157" s="179" t="s">
        <v>115</v>
      </c>
      <c r="E157" s="180" t="s">
        <v>192</v>
      </c>
      <c r="F157" s="181" t="s">
        <v>193</v>
      </c>
      <c r="G157" s="182" t="s">
        <v>118</v>
      </c>
      <c r="H157" s="183">
        <v>1</v>
      </c>
      <c r="I157" s="184"/>
      <c r="J157" s="185">
        <f>ROUND(I157*H157,2)</f>
        <v>0</v>
      </c>
      <c r="K157" s="186"/>
      <c r="L157" s="36"/>
      <c r="M157" s="187" t="s">
        <v>1</v>
      </c>
      <c r="N157" s="188" t="s">
        <v>42</v>
      </c>
      <c r="O157" s="68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119</v>
      </c>
      <c r="AT157" s="191" t="s">
        <v>115</v>
      </c>
      <c r="AU157" s="191" t="s">
        <v>84</v>
      </c>
      <c r="AY157" s="14" t="s">
        <v>112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82</v>
      </c>
      <c r="BK157" s="192">
        <f>ROUND(I157*H157,2)</f>
        <v>0</v>
      </c>
      <c r="BL157" s="14" t="s">
        <v>119</v>
      </c>
      <c r="BM157" s="191" t="s">
        <v>194</v>
      </c>
    </row>
    <row r="158" spans="1:65" s="2" customFormat="1" ht="19.5">
      <c r="A158" s="31"/>
      <c r="B158" s="32"/>
      <c r="C158" s="33"/>
      <c r="D158" s="193" t="s">
        <v>121</v>
      </c>
      <c r="E158" s="33"/>
      <c r="F158" s="194" t="s">
        <v>195</v>
      </c>
      <c r="G158" s="33"/>
      <c r="H158" s="33"/>
      <c r="I158" s="195"/>
      <c r="J158" s="33"/>
      <c r="K158" s="33"/>
      <c r="L158" s="36"/>
      <c r="M158" s="196"/>
      <c r="N158" s="197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121</v>
      </c>
      <c r="AU158" s="14" t="s">
        <v>84</v>
      </c>
    </row>
    <row r="159" spans="1:65" s="2" customFormat="1" ht="19.5">
      <c r="A159" s="31"/>
      <c r="B159" s="32"/>
      <c r="C159" s="33"/>
      <c r="D159" s="193" t="s">
        <v>123</v>
      </c>
      <c r="E159" s="33"/>
      <c r="F159" s="198" t="s">
        <v>196</v>
      </c>
      <c r="G159" s="33"/>
      <c r="H159" s="33"/>
      <c r="I159" s="195"/>
      <c r="J159" s="33"/>
      <c r="K159" s="33"/>
      <c r="L159" s="36"/>
      <c r="M159" s="196"/>
      <c r="N159" s="197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123</v>
      </c>
      <c r="AU159" s="14" t="s">
        <v>84</v>
      </c>
    </row>
    <row r="160" spans="1:65" s="2" customFormat="1" ht="24.2" customHeight="1">
      <c r="A160" s="31"/>
      <c r="B160" s="32"/>
      <c r="C160" s="179" t="s">
        <v>197</v>
      </c>
      <c r="D160" s="179" t="s">
        <v>115</v>
      </c>
      <c r="E160" s="180" t="s">
        <v>198</v>
      </c>
      <c r="F160" s="181" t="s">
        <v>199</v>
      </c>
      <c r="G160" s="182" t="s">
        <v>118</v>
      </c>
      <c r="H160" s="183">
        <v>1</v>
      </c>
      <c r="I160" s="184"/>
      <c r="J160" s="185">
        <f>ROUND(I160*H160,2)</f>
        <v>0</v>
      </c>
      <c r="K160" s="186"/>
      <c r="L160" s="36"/>
      <c r="M160" s="187" t="s">
        <v>1</v>
      </c>
      <c r="N160" s="188" t="s">
        <v>42</v>
      </c>
      <c r="O160" s="68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119</v>
      </c>
      <c r="AT160" s="191" t="s">
        <v>115</v>
      </c>
      <c r="AU160" s="191" t="s">
        <v>84</v>
      </c>
      <c r="AY160" s="14" t="s">
        <v>112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82</v>
      </c>
      <c r="BK160" s="192">
        <f>ROUND(I160*H160,2)</f>
        <v>0</v>
      </c>
      <c r="BL160" s="14" t="s">
        <v>119</v>
      </c>
      <c r="BM160" s="191" t="s">
        <v>200</v>
      </c>
    </row>
    <row r="161" spans="1:65" s="2" customFormat="1" ht="19.5">
      <c r="A161" s="31"/>
      <c r="B161" s="32"/>
      <c r="C161" s="33"/>
      <c r="D161" s="193" t="s">
        <v>121</v>
      </c>
      <c r="E161" s="33"/>
      <c r="F161" s="194" t="s">
        <v>201</v>
      </c>
      <c r="G161" s="33"/>
      <c r="H161" s="33"/>
      <c r="I161" s="195"/>
      <c r="J161" s="33"/>
      <c r="K161" s="33"/>
      <c r="L161" s="36"/>
      <c r="M161" s="196"/>
      <c r="N161" s="197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121</v>
      </c>
      <c r="AU161" s="14" t="s">
        <v>84</v>
      </c>
    </row>
    <row r="162" spans="1:65" s="2" customFormat="1" ht="19.5">
      <c r="A162" s="31"/>
      <c r="B162" s="32"/>
      <c r="C162" s="33"/>
      <c r="D162" s="193" t="s">
        <v>123</v>
      </c>
      <c r="E162" s="33"/>
      <c r="F162" s="198" t="s">
        <v>202</v>
      </c>
      <c r="G162" s="33"/>
      <c r="H162" s="33"/>
      <c r="I162" s="195"/>
      <c r="J162" s="33"/>
      <c r="K162" s="33"/>
      <c r="L162" s="36"/>
      <c r="M162" s="196"/>
      <c r="N162" s="197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123</v>
      </c>
      <c r="AU162" s="14" t="s">
        <v>84</v>
      </c>
    </row>
    <row r="163" spans="1:65" s="2" customFormat="1" ht="24.2" customHeight="1">
      <c r="A163" s="31"/>
      <c r="B163" s="32"/>
      <c r="C163" s="179" t="s">
        <v>203</v>
      </c>
      <c r="D163" s="179" t="s">
        <v>115</v>
      </c>
      <c r="E163" s="180" t="s">
        <v>204</v>
      </c>
      <c r="F163" s="181" t="s">
        <v>205</v>
      </c>
      <c r="G163" s="182" t="s">
        <v>118</v>
      </c>
      <c r="H163" s="183">
        <v>2</v>
      </c>
      <c r="I163" s="184"/>
      <c r="J163" s="185">
        <f>ROUND(I163*H163,2)</f>
        <v>0</v>
      </c>
      <c r="K163" s="186"/>
      <c r="L163" s="36"/>
      <c r="M163" s="187" t="s">
        <v>1</v>
      </c>
      <c r="N163" s="188" t="s">
        <v>42</v>
      </c>
      <c r="O163" s="68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1" t="s">
        <v>119</v>
      </c>
      <c r="AT163" s="191" t="s">
        <v>115</v>
      </c>
      <c r="AU163" s="191" t="s">
        <v>84</v>
      </c>
      <c r="AY163" s="14" t="s">
        <v>112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4" t="s">
        <v>82</v>
      </c>
      <c r="BK163" s="192">
        <f>ROUND(I163*H163,2)</f>
        <v>0</v>
      </c>
      <c r="BL163" s="14" t="s">
        <v>119</v>
      </c>
      <c r="BM163" s="191" t="s">
        <v>206</v>
      </c>
    </row>
    <row r="164" spans="1:65" s="2" customFormat="1" ht="19.5">
      <c r="A164" s="31"/>
      <c r="B164" s="32"/>
      <c r="C164" s="33"/>
      <c r="D164" s="193" t="s">
        <v>121</v>
      </c>
      <c r="E164" s="33"/>
      <c r="F164" s="194" t="s">
        <v>205</v>
      </c>
      <c r="G164" s="33"/>
      <c r="H164" s="33"/>
      <c r="I164" s="195"/>
      <c r="J164" s="33"/>
      <c r="K164" s="33"/>
      <c r="L164" s="36"/>
      <c r="M164" s="196"/>
      <c r="N164" s="197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121</v>
      </c>
      <c r="AU164" s="14" t="s">
        <v>84</v>
      </c>
    </row>
    <row r="165" spans="1:65" s="2" customFormat="1" ht="29.25">
      <c r="A165" s="31"/>
      <c r="B165" s="32"/>
      <c r="C165" s="33"/>
      <c r="D165" s="193" t="s">
        <v>123</v>
      </c>
      <c r="E165" s="33"/>
      <c r="F165" s="198" t="s">
        <v>207</v>
      </c>
      <c r="G165" s="33"/>
      <c r="H165" s="33"/>
      <c r="I165" s="195"/>
      <c r="J165" s="33"/>
      <c r="K165" s="33"/>
      <c r="L165" s="36"/>
      <c r="M165" s="196"/>
      <c r="N165" s="197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123</v>
      </c>
      <c r="AU165" s="14" t="s">
        <v>84</v>
      </c>
    </row>
    <row r="166" spans="1:65" s="2" customFormat="1" ht="24.2" customHeight="1">
      <c r="A166" s="31"/>
      <c r="B166" s="32"/>
      <c r="C166" s="179" t="s">
        <v>208</v>
      </c>
      <c r="D166" s="179" t="s">
        <v>115</v>
      </c>
      <c r="E166" s="180" t="s">
        <v>209</v>
      </c>
      <c r="F166" s="181" t="s">
        <v>210</v>
      </c>
      <c r="G166" s="182" t="s">
        <v>118</v>
      </c>
      <c r="H166" s="183">
        <v>2</v>
      </c>
      <c r="I166" s="184"/>
      <c r="J166" s="185">
        <f>ROUND(I166*H166,2)</f>
        <v>0</v>
      </c>
      <c r="K166" s="186"/>
      <c r="L166" s="36"/>
      <c r="M166" s="187" t="s">
        <v>1</v>
      </c>
      <c r="N166" s="188" t="s">
        <v>42</v>
      </c>
      <c r="O166" s="68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119</v>
      </c>
      <c r="AT166" s="191" t="s">
        <v>115</v>
      </c>
      <c r="AU166" s="191" t="s">
        <v>84</v>
      </c>
      <c r="AY166" s="14" t="s">
        <v>112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4" t="s">
        <v>82</v>
      </c>
      <c r="BK166" s="192">
        <f>ROUND(I166*H166,2)</f>
        <v>0</v>
      </c>
      <c r="BL166" s="14" t="s">
        <v>119</v>
      </c>
      <c r="BM166" s="191" t="s">
        <v>211</v>
      </c>
    </row>
    <row r="167" spans="1:65" s="2" customFormat="1" ht="19.5">
      <c r="A167" s="31"/>
      <c r="B167" s="32"/>
      <c r="C167" s="33"/>
      <c r="D167" s="193" t="s">
        <v>121</v>
      </c>
      <c r="E167" s="33"/>
      <c r="F167" s="194" t="s">
        <v>212</v>
      </c>
      <c r="G167" s="33"/>
      <c r="H167" s="33"/>
      <c r="I167" s="195"/>
      <c r="J167" s="33"/>
      <c r="K167" s="33"/>
      <c r="L167" s="36"/>
      <c r="M167" s="196"/>
      <c r="N167" s="197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121</v>
      </c>
      <c r="AU167" s="14" t="s">
        <v>84</v>
      </c>
    </row>
    <row r="168" spans="1:65" s="2" customFormat="1" ht="29.25">
      <c r="A168" s="31"/>
      <c r="B168" s="32"/>
      <c r="C168" s="33"/>
      <c r="D168" s="193" t="s">
        <v>123</v>
      </c>
      <c r="E168" s="33"/>
      <c r="F168" s="198" t="s">
        <v>213</v>
      </c>
      <c r="G168" s="33"/>
      <c r="H168" s="33"/>
      <c r="I168" s="195"/>
      <c r="J168" s="33"/>
      <c r="K168" s="33"/>
      <c r="L168" s="36"/>
      <c r="M168" s="196"/>
      <c r="N168" s="197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123</v>
      </c>
      <c r="AU168" s="14" t="s">
        <v>84</v>
      </c>
    </row>
    <row r="169" spans="1:65" s="2" customFormat="1" ht="24.2" customHeight="1">
      <c r="A169" s="31"/>
      <c r="B169" s="32"/>
      <c r="C169" s="179" t="s">
        <v>214</v>
      </c>
      <c r="D169" s="179" t="s">
        <v>115</v>
      </c>
      <c r="E169" s="180" t="s">
        <v>215</v>
      </c>
      <c r="F169" s="181" t="s">
        <v>216</v>
      </c>
      <c r="G169" s="182" t="s">
        <v>118</v>
      </c>
      <c r="H169" s="183">
        <v>4</v>
      </c>
      <c r="I169" s="184"/>
      <c r="J169" s="185">
        <f>ROUND(I169*H169,2)</f>
        <v>0</v>
      </c>
      <c r="K169" s="186"/>
      <c r="L169" s="36"/>
      <c r="M169" s="187" t="s">
        <v>1</v>
      </c>
      <c r="N169" s="188" t="s">
        <v>42</v>
      </c>
      <c r="O169" s="68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1" t="s">
        <v>119</v>
      </c>
      <c r="AT169" s="191" t="s">
        <v>115</v>
      </c>
      <c r="AU169" s="191" t="s">
        <v>84</v>
      </c>
      <c r="AY169" s="14" t="s">
        <v>112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4" t="s">
        <v>82</v>
      </c>
      <c r="BK169" s="192">
        <f>ROUND(I169*H169,2)</f>
        <v>0</v>
      </c>
      <c r="BL169" s="14" t="s">
        <v>119</v>
      </c>
      <c r="BM169" s="191" t="s">
        <v>217</v>
      </c>
    </row>
    <row r="170" spans="1:65" s="2" customFormat="1" ht="19.5">
      <c r="A170" s="31"/>
      <c r="B170" s="32"/>
      <c r="C170" s="33"/>
      <c r="D170" s="193" t="s">
        <v>121</v>
      </c>
      <c r="E170" s="33"/>
      <c r="F170" s="194" t="s">
        <v>218</v>
      </c>
      <c r="G170" s="33"/>
      <c r="H170" s="33"/>
      <c r="I170" s="195"/>
      <c r="J170" s="33"/>
      <c r="K170" s="33"/>
      <c r="L170" s="36"/>
      <c r="M170" s="196"/>
      <c r="N170" s="197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121</v>
      </c>
      <c r="AU170" s="14" t="s">
        <v>84</v>
      </c>
    </row>
    <row r="171" spans="1:65" s="2" customFormat="1" ht="58.5">
      <c r="A171" s="31"/>
      <c r="B171" s="32"/>
      <c r="C171" s="33"/>
      <c r="D171" s="193" t="s">
        <v>123</v>
      </c>
      <c r="E171" s="33"/>
      <c r="F171" s="198" t="s">
        <v>219</v>
      </c>
      <c r="G171" s="33"/>
      <c r="H171" s="33"/>
      <c r="I171" s="195"/>
      <c r="J171" s="33"/>
      <c r="K171" s="33"/>
      <c r="L171" s="36"/>
      <c r="M171" s="196"/>
      <c r="N171" s="197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123</v>
      </c>
      <c r="AU171" s="14" t="s">
        <v>84</v>
      </c>
    </row>
    <row r="172" spans="1:65" s="2" customFormat="1" ht="24.2" customHeight="1">
      <c r="A172" s="31"/>
      <c r="B172" s="32"/>
      <c r="C172" s="179" t="s">
        <v>220</v>
      </c>
      <c r="D172" s="179" t="s">
        <v>115</v>
      </c>
      <c r="E172" s="180" t="s">
        <v>221</v>
      </c>
      <c r="F172" s="181" t="s">
        <v>222</v>
      </c>
      <c r="G172" s="182" t="s">
        <v>118</v>
      </c>
      <c r="H172" s="183">
        <v>4</v>
      </c>
      <c r="I172" s="184"/>
      <c r="J172" s="185">
        <f>ROUND(I172*H172,2)</f>
        <v>0</v>
      </c>
      <c r="K172" s="186"/>
      <c r="L172" s="36"/>
      <c r="M172" s="187" t="s">
        <v>1</v>
      </c>
      <c r="N172" s="188" t="s">
        <v>42</v>
      </c>
      <c r="O172" s="6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119</v>
      </c>
      <c r="AT172" s="191" t="s">
        <v>115</v>
      </c>
      <c r="AU172" s="191" t="s">
        <v>84</v>
      </c>
      <c r="AY172" s="14" t="s">
        <v>112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82</v>
      </c>
      <c r="BK172" s="192">
        <f>ROUND(I172*H172,2)</f>
        <v>0</v>
      </c>
      <c r="BL172" s="14" t="s">
        <v>119</v>
      </c>
      <c r="BM172" s="191" t="s">
        <v>223</v>
      </c>
    </row>
    <row r="173" spans="1:65" s="2" customFormat="1" ht="11.25">
      <c r="A173" s="31"/>
      <c r="B173" s="32"/>
      <c r="C173" s="33"/>
      <c r="D173" s="193" t="s">
        <v>121</v>
      </c>
      <c r="E173" s="33"/>
      <c r="F173" s="194" t="s">
        <v>224</v>
      </c>
      <c r="G173" s="33"/>
      <c r="H173" s="33"/>
      <c r="I173" s="195"/>
      <c r="J173" s="33"/>
      <c r="K173" s="33"/>
      <c r="L173" s="36"/>
      <c r="M173" s="196"/>
      <c r="N173" s="197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121</v>
      </c>
      <c r="AU173" s="14" t="s">
        <v>84</v>
      </c>
    </row>
    <row r="174" spans="1:65" s="2" customFormat="1" ht="48.75">
      <c r="A174" s="31"/>
      <c r="B174" s="32"/>
      <c r="C174" s="33"/>
      <c r="D174" s="193" t="s">
        <v>123</v>
      </c>
      <c r="E174" s="33"/>
      <c r="F174" s="198" t="s">
        <v>225</v>
      </c>
      <c r="G174" s="33"/>
      <c r="H174" s="33"/>
      <c r="I174" s="195"/>
      <c r="J174" s="33"/>
      <c r="K174" s="33"/>
      <c r="L174" s="36"/>
      <c r="M174" s="196"/>
      <c r="N174" s="197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123</v>
      </c>
      <c r="AU174" s="14" t="s">
        <v>84</v>
      </c>
    </row>
    <row r="175" spans="1:65" s="2" customFormat="1" ht="24.2" customHeight="1">
      <c r="A175" s="31"/>
      <c r="B175" s="32"/>
      <c r="C175" s="179" t="s">
        <v>226</v>
      </c>
      <c r="D175" s="179" t="s">
        <v>115</v>
      </c>
      <c r="E175" s="180" t="s">
        <v>227</v>
      </c>
      <c r="F175" s="181" t="s">
        <v>228</v>
      </c>
      <c r="G175" s="182" t="s">
        <v>118</v>
      </c>
      <c r="H175" s="183">
        <v>5</v>
      </c>
      <c r="I175" s="184"/>
      <c r="J175" s="185">
        <f>ROUND(I175*H175,2)</f>
        <v>0</v>
      </c>
      <c r="K175" s="186"/>
      <c r="L175" s="36"/>
      <c r="M175" s="187" t="s">
        <v>1</v>
      </c>
      <c r="N175" s="188" t="s">
        <v>42</v>
      </c>
      <c r="O175" s="68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1" t="s">
        <v>119</v>
      </c>
      <c r="AT175" s="191" t="s">
        <v>115</v>
      </c>
      <c r="AU175" s="191" t="s">
        <v>84</v>
      </c>
      <c r="AY175" s="14" t="s">
        <v>112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4" t="s">
        <v>82</v>
      </c>
      <c r="BK175" s="192">
        <f>ROUND(I175*H175,2)</f>
        <v>0</v>
      </c>
      <c r="BL175" s="14" t="s">
        <v>119</v>
      </c>
      <c r="BM175" s="191" t="s">
        <v>229</v>
      </c>
    </row>
    <row r="176" spans="1:65" s="2" customFormat="1" ht="19.5">
      <c r="A176" s="31"/>
      <c r="B176" s="32"/>
      <c r="C176" s="33"/>
      <c r="D176" s="193" t="s">
        <v>121</v>
      </c>
      <c r="E176" s="33"/>
      <c r="F176" s="194" t="s">
        <v>230</v>
      </c>
      <c r="G176" s="33"/>
      <c r="H176" s="33"/>
      <c r="I176" s="195"/>
      <c r="J176" s="33"/>
      <c r="K176" s="33"/>
      <c r="L176" s="36"/>
      <c r="M176" s="196"/>
      <c r="N176" s="197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121</v>
      </c>
      <c r="AU176" s="14" t="s">
        <v>84</v>
      </c>
    </row>
    <row r="177" spans="1:65" s="2" customFormat="1" ht="78">
      <c r="A177" s="31"/>
      <c r="B177" s="32"/>
      <c r="C177" s="33"/>
      <c r="D177" s="193" t="s">
        <v>123</v>
      </c>
      <c r="E177" s="33"/>
      <c r="F177" s="198" t="s">
        <v>231</v>
      </c>
      <c r="G177" s="33"/>
      <c r="H177" s="33"/>
      <c r="I177" s="195"/>
      <c r="J177" s="33"/>
      <c r="K177" s="33"/>
      <c r="L177" s="36"/>
      <c r="M177" s="196"/>
      <c r="N177" s="197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123</v>
      </c>
      <c r="AU177" s="14" t="s">
        <v>84</v>
      </c>
    </row>
    <row r="178" spans="1:65" s="2" customFormat="1" ht="24.2" customHeight="1">
      <c r="A178" s="31"/>
      <c r="B178" s="32"/>
      <c r="C178" s="179" t="s">
        <v>232</v>
      </c>
      <c r="D178" s="179" t="s">
        <v>115</v>
      </c>
      <c r="E178" s="180" t="s">
        <v>233</v>
      </c>
      <c r="F178" s="181" t="s">
        <v>234</v>
      </c>
      <c r="G178" s="182" t="s">
        <v>118</v>
      </c>
      <c r="H178" s="183">
        <v>4</v>
      </c>
      <c r="I178" s="184"/>
      <c r="J178" s="185">
        <f>ROUND(I178*H178,2)</f>
        <v>0</v>
      </c>
      <c r="K178" s="186"/>
      <c r="L178" s="36"/>
      <c r="M178" s="187" t="s">
        <v>1</v>
      </c>
      <c r="N178" s="188" t="s">
        <v>42</v>
      </c>
      <c r="O178" s="68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119</v>
      </c>
      <c r="AT178" s="191" t="s">
        <v>115</v>
      </c>
      <c r="AU178" s="191" t="s">
        <v>84</v>
      </c>
      <c r="AY178" s="14" t="s">
        <v>112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4" t="s">
        <v>82</v>
      </c>
      <c r="BK178" s="192">
        <f>ROUND(I178*H178,2)</f>
        <v>0</v>
      </c>
      <c r="BL178" s="14" t="s">
        <v>119</v>
      </c>
      <c r="BM178" s="191" t="s">
        <v>235</v>
      </c>
    </row>
    <row r="179" spans="1:65" s="2" customFormat="1" ht="19.5">
      <c r="A179" s="31"/>
      <c r="B179" s="32"/>
      <c r="C179" s="33"/>
      <c r="D179" s="193" t="s">
        <v>121</v>
      </c>
      <c r="E179" s="33"/>
      <c r="F179" s="194" t="s">
        <v>236</v>
      </c>
      <c r="G179" s="33"/>
      <c r="H179" s="33"/>
      <c r="I179" s="195"/>
      <c r="J179" s="33"/>
      <c r="K179" s="33"/>
      <c r="L179" s="36"/>
      <c r="M179" s="196"/>
      <c r="N179" s="197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121</v>
      </c>
      <c r="AU179" s="14" t="s">
        <v>84</v>
      </c>
    </row>
    <row r="180" spans="1:65" s="2" customFormat="1" ht="48.75">
      <c r="A180" s="31"/>
      <c r="B180" s="32"/>
      <c r="C180" s="33"/>
      <c r="D180" s="193" t="s">
        <v>123</v>
      </c>
      <c r="E180" s="33"/>
      <c r="F180" s="198" t="s">
        <v>237</v>
      </c>
      <c r="G180" s="33"/>
      <c r="H180" s="33"/>
      <c r="I180" s="195"/>
      <c r="J180" s="33"/>
      <c r="K180" s="33"/>
      <c r="L180" s="36"/>
      <c r="M180" s="196"/>
      <c r="N180" s="197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123</v>
      </c>
      <c r="AU180" s="14" t="s">
        <v>84</v>
      </c>
    </row>
    <row r="181" spans="1:65" s="2" customFormat="1" ht="24.2" customHeight="1">
      <c r="A181" s="31"/>
      <c r="B181" s="32"/>
      <c r="C181" s="179" t="s">
        <v>238</v>
      </c>
      <c r="D181" s="179" t="s">
        <v>115</v>
      </c>
      <c r="E181" s="180" t="s">
        <v>239</v>
      </c>
      <c r="F181" s="181" t="s">
        <v>240</v>
      </c>
      <c r="G181" s="182" t="s">
        <v>118</v>
      </c>
      <c r="H181" s="183">
        <v>1</v>
      </c>
      <c r="I181" s="184"/>
      <c r="J181" s="185">
        <f>ROUND(I181*H181,2)</f>
        <v>0</v>
      </c>
      <c r="K181" s="186"/>
      <c r="L181" s="36"/>
      <c r="M181" s="187" t="s">
        <v>1</v>
      </c>
      <c r="N181" s="188" t="s">
        <v>42</v>
      </c>
      <c r="O181" s="68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1" t="s">
        <v>119</v>
      </c>
      <c r="AT181" s="191" t="s">
        <v>115</v>
      </c>
      <c r="AU181" s="191" t="s">
        <v>84</v>
      </c>
      <c r="AY181" s="14" t="s">
        <v>112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4" t="s">
        <v>82</v>
      </c>
      <c r="BK181" s="192">
        <f>ROUND(I181*H181,2)</f>
        <v>0</v>
      </c>
      <c r="BL181" s="14" t="s">
        <v>119</v>
      </c>
      <c r="BM181" s="191" t="s">
        <v>241</v>
      </c>
    </row>
    <row r="182" spans="1:65" s="2" customFormat="1" ht="19.5">
      <c r="A182" s="31"/>
      <c r="B182" s="32"/>
      <c r="C182" s="33"/>
      <c r="D182" s="193" t="s">
        <v>121</v>
      </c>
      <c r="E182" s="33"/>
      <c r="F182" s="194" t="s">
        <v>242</v>
      </c>
      <c r="G182" s="33"/>
      <c r="H182" s="33"/>
      <c r="I182" s="195"/>
      <c r="J182" s="33"/>
      <c r="K182" s="33"/>
      <c r="L182" s="36"/>
      <c r="M182" s="196"/>
      <c r="N182" s="197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121</v>
      </c>
      <c r="AU182" s="14" t="s">
        <v>84</v>
      </c>
    </row>
    <row r="183" spans="1:65" s="2" customFormat="1" ht="19.5">
      <c r="A183" s="31"/>
      <c r="B183" s="32"/>
      <c r="C183" s="33"/>
      <c r="D183" s="193" t="s">
        <v>123</v>
      </c>
      <c r="E183" s="33"/>
      <c r="F183" s="198" t="s">
        <v>243</v>
      </c>
      <c r="G183" s="33"/>
      <c r="H183" s="33"/>
      <c r="I183" s="195"/>
      <c r="J183" s="33"/>
      <c r="K183" s="33"/>
      <c r="L183" s="36"/>
      <c r="M183" s="196"/>
      <c r="N183" s="197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123</v>
      </c>
      <c r="AU183" s="14" t="s">
        <v>84</v>
      </c>
    </row>
    <row r="184" spans="1:65" s="2" customFormat="1" ht="24.2" customHeight="1">
      <c r="A184" s="31"/>
      <c r="B184" s="32"/>
      <c r="C184" s="179" t="s">
        <v>244</v>
      </c>
      <c r="D184" s="179" t="s">
        <v>115</v>
      </c>
      <c r="E184" s="180" t="s">
        <v>245</v>
      </c>
      <c r="F184" s="181" t="s">
        <v>246</v>
      </c>
      <c r="G184" s="182" t="s">
        <v>118</v>
      </c>
      <c r="H184" s="183">
        <v>1</v>
      </c>
      <c r="I184" s="184"/>
      <c r="J184" s="185">
        <f>ROUND(I184*H184,2)</f>
        <v>0</v>
      </c>
      <c r="K184" s="186"/>
      <c r="L184" s="36"/>
      <c r="M184" s="187" t="s">
        <v>1</v>
      </c>
      <c r="N184" s="188" t="s">
        <v>42</v>
      </c>
      <c r="O184" s="68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1" t="s">
        <v>119</v>
      </c>
      <c r="AT184" s="191" t="s">
        <v>115</v>
      </c>
      <c r="AU184" s="191" t="s">
        <v>84</v>
      </c>
      <c r="AY184" s="14" t="s">
        <v>112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4" t="s">
        <v>82</v>
      </c>
      <c r="BK184" s="192">
        <f>ROUND(I184*H184,2)</f>
        <v>0</v>
      </c>
      <c r="BL184" s="14" t="s">
        <v>119</v>
      </c>
      <c r="BM184" s="191" t="s">
        <v>247</v>
      </c>
    </row>
    <row r="185" spans="1:65" s="2" customFormat="1" ht="19.5">
      <c r="A185" s="31"/>
      <c r="B185" s="32"/>
      <c r="C185" s="33"/>
      <c r="D185" s="193" t="s">
        <v>121</v>
      </c>
      <c r="E185" s="33"/>
      <c r="F185" s="194" t="s">
        <v>248</v>
      </c>
      <c r="G185" s="33"/>
      <c r="H185" s="33"/>
      <c r="I185" s="195"/>
      <c r="J185" s="33"/>
      <c r="K185" s="33"/>
      <c r="L185" s="36"/>
      <c r="M185" s="196"/>
      <c r="N185" s="197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121</v>
      </c>
      <c r="AU185" s="14" t="s">
        <v>84</v>
      </c>
    </row>
    <row r="186" spans="1:65" s="2" customFormat="1" ht="19.5">
      <c r="A186" s="31"/>
      <c r="B186" s="32"/>
      <c r="C186" s="33"/>
      <c r="D186" s="193" t="s">
        <v>123</v>
      </c>
      <c r="E186" s="33"/>
      <c r="F186" s="198" t="s">
        <v>249</v>
      </c>
      <c r="G186" s="33"/>
      <c r="H186" s="33"/>
      <c r="I186" s="195"/>
      <c r="J186" s="33"/>
      <c r="K186" s="33"/>
      <c r="L186" s="36"/>
      <c r="M186" s="196"/>
      <c r="N186" s="197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123</v>
      </c>
      <c r="AU186" s="14" t="s">
        <v>84</v>
      </c>
    </row>
    <row r="187" spans="1:65" s="2" customFormat="1" ht="37.9" customHeight="1">
      <c r="A187" s="31"/>
      <c r="B187" s="32"/>
      <c r="C187" s="179" t="s">
        <v>250</v>
      </c>
      <c r="D187" s="179" t="s">
        <v>115</v>
      </c>
      <c r="E187" s="180" t="s">
        <v>251</v>
      </c>
      <c r="F187" s="181" t="s">
        <v>252</v>
      </c>
      <c r="G187" s="182" t="s">
        <v>118</v>
      </c>
      <c r="H187" s="183">
        <v>1</v>
      </c>
      <c r="I187" s="184"/>
      <c r="J187" s="185">
        <f>ROUND(I187*H187,2)</f>
        <v>0</v>
      </c>
      <c r="K187" s="186"/>
      <c r="L187" s="36"/>
      <c r="M187" s="187" t="s">
        <v>1</v>
      </c>
      <c r="N187" s="188" t="s">
        <v>42</v>
      </c>
      <c r="O187" s="68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1" t="s">
        <v>119</v>
      </c>
      <c r="AT187" s="191" t="s">
        <v>115</v>
      </c>
      <c r="AU187" s="191" t="s">
        <v>84</v>
      </c>
      <c r="AY187" s="14" t="s">
        <v>112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4" t="s">
        <v>82</v>
      </c>
      <c r="BK187" s="192">
        <f>ROUND(I187*H187,2)</f>
        <v>0</v>
      </c>
      <c r="BL187" s="14" t="s">
        <v>119</v>
      </c>
      <c r="BM187" s="191" t="s">
        <v>253</v>
      </c>
    </row>
    <row r="188" spans="1:65" s="2" customFormat="1" ht="19.5">
      <c r="A188" s="31"/>
      <c r="B188" s="32"/>
      <c r="C188" s="33"/>
      <c r="D188" s="193" t="s">
        <v>121</v>
      </c>
      <c r="E188" s="33"/>
      <c r="F188" s="194" t="s">
        <v>254</v>
      </c>
      <c r="G188" s="33"/>
      <c r="H188" s="33"/>
      <c r="I188" s="195"/>
      <c r="J188" s="33"/>
      <c r="K188" s="33"/>
      <c r="L188" s="36"/>
      <c r="M188" s="196"/>
      <c r="N188" s="197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121</v>
      </c>
      <c r="AU188" s="14" t="s">
        <v>84</v>
      </c>
    </row>
    <row r="189" spans="1:65" s="2" customFormat="1" ht="19.5">
      <c r="A189" s="31"/>
      <c r="B189" s="32"/>
      <c r="C189" s="33"/>
      <c r="D189" s="193" t="s">
        <v>123</v>
      </c>
      <c r="E189" s="33"/>
      <c r="F189" s="198" t="s">
        <v>255</v>
      </c>
      <c r="G189" s="33"/>
      <c r="H189" s="33"/>
      <c r="I189" s="195"/>
      <c r="J189" s="33"/>
      <c r="K189" s="33"/>
      <c r="L189" s="36"/>
      <c r="M189" s="196"/>
      <c r="N189" s="197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123</v>
      </c>
      <c r="AU189" s="14" t="s">
        <v>84</v>
      </c>
    </row>
    <row r="190" spans="1:65" s="2" customFormat="1" ht="37.9" customHeight="1">
      <c r="A190" s="31"/>
      <c r="B190" s="32"/>
      <c r="C190" s="179" t="s">
        <v>256</v>
      </c>
      <c r="D190" s="179" t="s">
        <v>115</v>
      </c>
      <c r="E190" s="180" t="s">
        <v>257</v>
      </c>
      <c r="F190" s="181" t="s">
        <v>258</v>
      </c>
      <c r="G190" s="182" t="s">
        <v>118</v>
      </c>
      <c r="H190" s="183">
        <v>3</v>
      </c>
      <c r="I190" s="184"/>
      <c r="J190" s="185">
        <f>ROUND(I190*H190,2)</f>
        <v>0</v>
      </c>
      <c r="K190" s="186"/>
      <c r="L190" s="36"/>
      <c r="M190" s="187" t="s">
        <v>1</v>
      </c>
      <c r="N190" s="188" t="s">
        <v>42</v>
      </c>
      <c r="O190" s="68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1" t="s">
        <v>119</v>
      </c>
      <c r="AT190" s="191" t="s">
        <v>115</v>
      </c>
      <c r="AU190" s="191" t="s">
        <v>84</v>
      </c>
      <c r="AY190" s="14" t="s">
        <v>112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4" t="s">
        <v>82</v>
      </c>
      <c r="BK190" s="192">
        <f>ROUND(I190*H190,2)</f>
        <v>0</v>
      </c>
      <c r="BL190" s="14" t="s">
        <v>119</v>
      </c>
      <c r="BM190" s="191" t="s">
        <v>259</v>
      </c>
    </row>
    <row r="191" spans="1:65" s="2" customFormat="1" ht="19.5">
      <c r="A191" s="31"/>
      <c r="B191" s="32"/>
      <c r="C191" s="33"/>
      <c r="D191" s="193" t="s">
        <v>121</v>
      </c>
      <c r="E191" s="33"/>
      <c r="F191" s="194" t="s">
        <v>260</v>
      </c>
      <c r="G191" s="33"/>
      <c r="H191" s="33"/>
      <c r="I191" s="195"/>
      <c r="J191" s="33"/>
      <c r="K191" s="33"/>
      <c r="L191" s="36"/>
      <c r="M191" s="196"/>
      <c r="N191" s="197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121</v>
      </c>
      <c r="AU191" s="14" t="s">
        <v>84</v>
      </c>
    </row>
    <row r="192" spans="1:65" s="2" customFormat="1" ht="39">
      <c r="A192" s="31"/>
      <c r="B192" s="32"/>
      <c r="C192" s="33"/>
      <c r="D192" s="193" t="s">
        <v>123</v>
      </c>
      <c r="E192" s="33"/>
      <c r="F192" s="198" t="s">
        <v>261</v>
      </c>
      <c r="G192" s="33"/>
      <c r="H192" s="33"/>
      <c r="I192" s="195"/>
      <c r="J192" s="33"/>
      <c r="K192" s="33"/>
      <c r="L192" s="36"/>
      <c r="M192" s="196"/>
      <c r="N192" s="197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123</v>
      </c>
      <c r="AU192" s="14" t="s">
        <v>84</v>
      </c>
    </row>
    <row r="193" spans="1:65" s="2" customFormat="1" ht="37.9" customHeight="1">
      <c r="A193" s="31"/>
      <c r="B193" s="32"/>
      <c r="C193" s="179" t="s">
        <v>262</v>
      </c>
      <c r="D193" s="179" t="s">
        <v>115</v>
      </c>
      <c r="E193" s="180" t="s">
        <v>263</v>
      </c>
      <c r="F193" s="181" t="s">
        <v>264</v>
      </c>
      <c r="G193" s="182" t="s">
        <v>118</v>
      </c>
      <c r="H193" s="183">
        <v>2</v>
      </c>
      <c r="I193" s="184"/>
      <c r="J193" s="185">
        <f>ROUND(I193*H193,2)</f>
        <v>0</v>
      </c>
      <c r="K193" s="186"/>
      <c r="L193" s="36"/>
      <c r="M193" s="187" t="s">
        <v>1</v>
      </c>
      <c r="N193" s="188" t="s">
        <v>42</v>
      </c>
      <c r="O193" s="68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1" t="s">
        <v>119</v>
      </c>
      <c r="AT193" s="191" t="s">
        <v>115</v>
      </c>
      <c r="AU193" s="191" t="s">
        <v>84</v>
      </c>
      <c r="AY193" s="14" t="s">
        <v>112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4" t="s">
        <v>82</v>
      </c>
      <c r="BK193" s="192">
        <f>ROUND(I193*H193,2)</f>
        <v>0</v>
      </c>
      <c r="BL193" s="14" t="s">
        <v>119</v>
      </c>
      <c r="BM193" s="191" t="s">
        <v>265</v>
      </c>
    </row>
    <row r="194" spans="1:65" s="2" customFormat="1" ht="19.5">
      <c r="A194" s="31"/>
      <c r="B194" s="32"/>
      <c r="C194" s="33"/>
      <c r="D194" s="193" t="s">
        <v>121</v>
      </c>
      <c r="E194" s="33"/>
      <c r="F194" s="194" t="s">
        <v>266</v>
      </c>
      <c r="G194" s="33"/>
      <c r="H194" s="33"/>
      <c r="I194" s="195"/>
      <c r="J194" s="33"/>
      <c r="K194" s="33"/>
      <c r="L194" s="36"/>
      <c r="M194" s="196"/>
      <c r="N194" s="197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121</v>
      </c>
      <c r="AU194" s="14" t="s">
        <v>84</v>
      </c>
    </row>
    <row r="195" spans="1:65" s="2" customFormat="1" ht="39">
      <c r="A195" s="31"/>
      <c r="B195" s="32"/>
      <c r="C195" s="33"/>
      <c r="D195" s="193" t="s">
        <v>123</v>
      </c>
      <c r="E195" s="33"/>
      <c r="F195" s="198" t="s">
        <v>267</v>
      </c>
      <c r="G195" s="33"/>
      <c r="H195" s="33"/>
      <c r="I195" s="195"/>
      <c r="J195" s="33"/>
      <c r="K195" s="33"/>
      <c r="L195" s="36"/>
      <c r="M195" s="196"/>
      <c r="N195" s="197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123</v>
      </c>
      <c r="AU195" s="14" t="s">
        <v>84</v>
      </c>
    </row>
    <row r="196" spans="1:65" s="2" customFormat="1" ht="37.9" customHeight="1">
      <c r="A196" s="31"/>
      <c r="B196" s="32"/>
      <c r="C196" s="179" t="s">
        <v>268</v>
      </c>
      <c r="D196" s="179" t="s">
        <v>115</v>
      </c>
      <c r="E196" s="180" t="s">
        <v>269</v>
      </c>
      <c r="F196" s="181" t="s">
        <v>270</v>
      </c>
      <c r="G196" s="182" t="s">
        <v>118</v>
      </c>
      <c r="H196" s="183">
        <v>1</v>
      </c>
      <c r="I196" s="184"/>
      <c r="J196" s="185">
        <f>ROUND(I196*H196,2)</f>
        <v>0</v>
      </c>
      <c r="K196" s="186"/>
      <c r="L196" s="36"/>
      <c r="M196" s="187" t="s">
        <v>1</v>
      </c>
      <c r="N196" s="188" t="s">
        <v>42</v>
      </c>
      <c r="O196" s="68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1" t="s">
        <v>119</v>
      </c>
      <c r="AT196" s="191" t="s">
        <v>115</v>
      </c>
      <c r="AU196" s="191" t="s">
        <v>84</v>
      </c>
      <c r="AY196" s="14" t="s">
        <v>112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4" t="s">
        <v>82</v>
      </c>
      <c r="BK196" s="192">
        <f>ROUND(I196*H196,2)</f>
        <v>0</v>
      </c>
      <c r="BL196" s="14" t="s">
        <v>119</v>
      </c>
      <c r="BM196" s="191" t="s">
        <v>271</v>
      </c>
    </row>
    <row r="197" spans="1:65" s="2" customFormat="1" ht="19.5">
      <c r="A197" s="31"/>
      <c r="B197" s="32"/>
      <c r="C197" s="33"/>
      <c r="D197" s="193" t="s">
        <v>121</v>
      </c>
      <c r="E197" s="33"/>
      <c r="F197" s="194" t="s">
        <v>272</v>
      </c>
      <c r="G197" s="33"/>
      <c r="H197" s="33"/>
      <c r="I197" s="195"/>
      <c r="J197" s="33"/>
      <c r="K197" s="33"/>
      <c r="L197" s="36"/>
      <c r="M197" s="196"/>
      <c r="N197" s="197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121</v>
      </c>
      <c r="AU197" s="14" t="s">
        <v>84</v>
      </c>
    </row>
    <row r="198" spans="1:65" s="2" customFormat="1" ht="19.5">
      <c r="A198" s="31"/>
      <c r="B198" s="32"/>
      <c r="C198" s="33"/>
      <c r="D198" s="193" t="s">
        <v>123</v>
      </c>
      <c r="E198" s="33"/>
      <c r="F198" s="198" t="s">
        <v>273</v>
      </c>
      <c r="G198" s="33"/>
      <c r="H198" s="33"/>
      <c r="I198" s="195"/>
      <c r="J198" s="33"/>
      <c r="K198" s="33"/>
      <c r="L198" s="36"/>
      <c r="M198" s="196"/>
      <c r="N198" s="197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123</v>
      </c>
      <c r="AU198" s="14" t="s">
        <v>84</v>
      </c>
    </row>
    <row r="199" spans="1:65" s="2" customFormat="1" ht="37.9" customHeight="1">
      <c r="A199" s="31"/>
      <c r="B199" s="32"/>
      <c r="C199" s="179" t="s">
        <v>274</v>
      </c>
      <c r="D199" s="179" t="s">
        <v>115</v>
      </c>
      <c r="E199" s="180" t="s">
        <v>275</v>
      </c>
      <c r="F199" s="181" t="s">
        <v>276</v>
      </c>
      <c r="G199" s="182" t="s">
        <v>118</v>
      </c>
      <c r="H199" s="183">
        <v>7</v>
      </c>
      <c r="I199" s="184"/>
      <c r="J199" s="185">
        <f>ROUND(I199*H199,2)</f>
        <v>0</v>
      </c>
      <c r="K199" s="186"/>
      <c r="L199" s="36"/>
      <c r="M199" s="187" t="s">
        <v>1</v>
      </c>
      <c r="N199" s="188" t="s">
        <v>42</v>
      </c>
      <c r="O199" s="68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1" t="s">
        <v>119</v>
      </c>
      <c r="AT199" s="191" t="s">
        <v>115</v>
      </c>
      <c r="AU199" s="191" t="s">
        <v>84</v>
      </c>
      <c r="AY199" s="14" t="s">
        <v>112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4" t="s">
        <v>82</v>
      </c>
      <c r="BK199" s="192">
        <f>ROUND(I199*H199,2)</f>
        <v>0</v>
      </c>
      <c r="BL199" s="14" t="s">
        <v>119</v>
      </c>
      <c r="BM199" s="191" t="s">
        <v>277</v>
      </c>
    </row>
    <row r="200" spans="1:65" s="2" customFormat="1" ht="19.5">
      <c r="A200" s="31"/>
      <c r="B200" s="32"/>
      <c r="C200" s="33"/>
      <c r="D200" s="193" t="s">
        <v>121</v>
      </c>
      <c r="E200" s="33"/>
      <c r="F200" s="194" t="s">
        <v>278</v>
      </c>
      <c r="G200" s="33"/>
      <c r="H200" s="33"/>
      <c r="I200" s="195"/>
      <c r="J200" s="33"/>
      <c r="K200" s="33"/>
      <c r="L200" s="36"/>
      <c r="M200" s="196"/>
      <c r="N200" s="197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121</v>
      </c>
      <c r="AU200" s="14" t="s">
        <v>84</v>
      </c>
    </row>
    <row r="201" spans="1:65" s="2" customFormat="1" ht="78">
      <c r="A201" s="31"/>
      <c r="B201" s="32"/>
      <c r="C201" s="33"/>
      <c r="D201" s="193" t="s">
        <v>123</v>
      </c>
      <c r="E201" s="33"/>
      <c r="F201" s="198" t="s">
        <v>279</v>
      </c>
      <c r="G201" s="33"/>
      <c r="H201" s="33"/>
      <c r="I201" s="195"/>
      <c r="J201" s="33"/>
      <c r="K201" s="33"/>
      <c r="L201" s="36"/>
      <c r="M201" s="196"/>
      <c r="N201" s="197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123</v>
      </c>
      <c r="AU201" s="14" t="s">
        <v>84</v>
      </c>
    </row>
    <row r="202" spans="1:65" s="2" customFormat="1" ht="37.9" customHeight="1">
      <c r="A202" s="31"/>
      <c r="B202" s="32"/>
      <c r="C202" s="179" t="s">
        <v>280</v>
      </c>
      <c r="D202" s="179" t="s">
        <v>115</v>
      </c>
      <c r="E202" s="180" t="s">
        <v>281</v>
      </c>
      <c r="F202" s="181" t="s">
        <v>282</v>
      </c>
      <c r="G202" s="182" t="s">
        <v>118</v>
      </c>
      <c r="H202" s="183">
        <v>1</v>
      </c>
      <c r="I202" s="184"/>
      <c r="J202" s="185">
        <f>ROUND(I202*H202,2)</f>
        <v>0</v>
      </c>
      <c r="K202" s="186"/>
      <c r="L202" s="36"/>
      <c r="M202" s="187" t="s">
        <v>1</v>
      </c>
      <c r="N202" s="188" t="s">
        <v>42</v>
      </c>
      <c r="O202" s="68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1" t="s">
        <v>119</v>
      </c>
      <c r="AT202" s="191" t="s">
        <v>115</v>
      </c>
      <c r="AU202" s="191" t="s">
        <v>84</v>
      </c>
      <c r="AY202" s="14" t="s">
        <v>112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4" t="s">
        <v>82</v>
      </c>
      <c r="BK202" s="192">
        <f>ROUND(I202*H202,2)</f>
        <v>0</v>
      </c>
      <c r="BL202" s="14" t="s">
        <v>119</v>
      </c>
      <c r="BM202" s="191" t="s">
        <v>283</v>
      </c>
    </row>
    <row r="203" spans="1:65" s="2" customFormat="1" ht="19.5">
      <c r="A203" s="31"/>
      <c r="B203" s="32"/>
      <c r="C203" s="33"/>
      <c r="D203" s="193" t="s">
        <v>121</v>
      </c>
      <c r="E203" s="33"/>
      <c r="F203" s="194" t="s">
        <v>284</v>
      </c>
      <c r="G203" s="33"/>
      <c r="H203" s="33"/>
      <c r="I203" s="195"/>
      <c r="J203" s="33"/>
      <c r="K203" s="33"/>
      <c r="L203" s="36"/>
      <c r="M203" s="196"/>
      <c r="N203" s="197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121</v>
      </c>
      <c r="AU203" s="14" t="s">
        <v>84</v>
      </c>
    </row>
    <row r="204" spans="1:65" s="2" customFormat="1" ht="19.5">
      <c r="A204" s="31"/>
      <c r="B204" s="32"/>
      <c r="C204" s="33"/>
      <c r="D204" s="193" t="s">
        <v>123</v>
      </c>
      <c r="E204" s="33"/>
      <c r="F204" s="198" t="s">
        <v>285</v>
      </c>
      <c r="G204" s="33"/>
      <c r="H204" s="33"/>
      <c r="I204" s="195"/>
      <c r="J204" s="33"/>
      <c r="K204" s="33"/>
      <c r="L204" s="36"/>
      <c r="M204" s="196"/>
      <c r="N204" s="197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123</v>
      </c>
      <c r="AU204" s="14" t="s">
        <v>84</v>
      </c>
    </row>
    <row r="205" spans="1:65" s="2" customFormat="1" ht="37.9" customHeight="1">
      <c r="A205" s="31"/>
      <c r="B205" s="32"/>
      <c r="C205" s="179" t="s">
        <v>286</v>
      </c>
      <c r="D205" s="179" t="s">
        <v>115</v>
      </c>
      <c r="E205" s="180" t="s">
        <v>287</v>
      </c>
      <c r="F205" s="181" t="s">
        <v>288</v>
      </c>
      <c r="G205" s="182" t="s">
        <v>118</v>
      </c>
      <c r="H205" s="183">
        <v>2</v>
      </c>
      <c r="I205" s="184"/>
      <c r="J205" s="185">
        <f>ROUND(I205*H205,2)</f>
        <v>0</v>
      </c>
      <c r="K205" s="186"/>
      <c r="L205" s="36"/>
      <c r="M205" s="187" t="s">
        <v>1</v>
      </c>
      <c r="N205" s="188" t="s">
        <v>42</v>
      </c>
      <c r="O205" s="68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1" t="s">
        <v>119</v>
      </c>
      <c r="AT205" s="191" t="s">
        <v>115</v>
      </c>
      <c r="AU205" s="191" t="s">
        <v>84</v>
      </c>
      <c r="AY205" s="14" t="s">
        <v>112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4" t="s">
        <v>82</v>
      </c>
      <c r="BK205" s="192">
        <f>ROUND(I205*H205,2)</f>
        <v>0</v>
      </c>
      <c r="BL205" s="14" t="s">
        <v>119</v>
      </c>
      <c r="BM205" s="191" t="s">
        <v>289</v>
      </c>
    </row>
    <row r="206" spans="1:65" s="2" customFormat="1" ht="19.5">
      <c r="A206" s="31"/>
      <c r="B206" s="32"/>
      <c r="C206" s="33"/>
      <c r="D206" s="193" t="s">
        <v>121</v>
      </c>
      <c r="E206" s="33"/>
      <c r="F206" s="194" t="s">
        <v>290</v>
      </c>
      <c r="G206" s="33"/>
      <c r="H206" s="33"/>
      <c r="I206" s="195"/>
      <c r="J206" s="33"/>
      <c r="K206" s="33"/>
      <c r="L206" s="36"/>
      <c r="M206" s="196"/>
      <c r="N206" s="197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121</v>
      </c>
      <c r="AU206" s="14" t="s">
        <v>84</v>
      </c>
    </row>
    <row r="207" spans="1:65" s="2" customFormat="1" ht="29.25">
      <c r="A207" s="31"/>
      <c r="B207" s="32"/>
      <c r="C207" s="33"/>
      <c r="D207" s="193" t="s">
        <v>123</v>
      </c>
      <c r="E207" s="33"/>
      <c r="F207" s="198" t="s">
        <v>291</v>
      </c>
      <c r="G207" s="33"/>
      <c r="H207" s="33"/>
      <c r="I207" s="195"/>
      <c r="J207" s="33"/>
      <c r="K207" s="33"/>
      <c r="L207" s="36"/>
      <c r="M207" s="196"/>
      <c r="N207" s="197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123</v>
      </c>
      <c r="AU207" s="14" t="s">
        <v>84</v>
      </c>
    </row>
    <row r="208" spans="1:65" s="2" customFormat="1" ht="37.9" customHeight="1">
      <c r="A208" s="31"/>
      <c r="B208" s="32"/>
      <c r="C208" s="179" t="s">
        <v>292</v>
      </c>
      <c r="D208" s="179" t="s">
        <v>115</v>
      </c>
      <c r="E208" s="180" t="s">
        <v>293</v>
      </c>
      <c r="F208" s="181" t="s">
        <v>294</v>
      </c>
      <c r="G208" s="182" t="s">
        <v>118</v>
      </c>
      <c r="H208" s="183">
        <v>1</v>
      </c>
      <c r="I208" s="184"/>
      <c r="J208" s="185">
        <f>ROUND(I208*H208,2)</f>
        <v>0</v>
      </c>
      <c r="K208" s="186"/>
      <c r="L208" s="36"/>
      <c r="M208" s="187" t="s">
        <v>1</v>
      </c>
      <c r="N208" s="188" t="s">
        <v>42</v>
      </c>
      <c r="O208" s="68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1" t="s">
        <v>119</v>
      </c>
      <c r="AT208" s="191" t="s">
        <v>115</v>
      </c>
      <c r="AU208" s="191" t="s">
        <v>84</v>
      </c>
      <c r="AY208" s="14" t="s">
        <v>112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4" t="s">
        <v>82</v>
      </c>
      <c r="BK208" s="192">
        <f>ROUND(I208*H208,2)</f>
        <v>0</v>
      </c>
      <c r="BL208" s="14" t="s">
        <v>119</v>
      </c>
      <c r="BM208" s="191" t="s">
        <v>295</v>
      </c>
    </row>
    <row r="209" spans="1:65" s="2" customFormat="1" ht="19.5">
      <c r="A209" s="31"/>
      <c r="B209" s="32"/>
      <c r="C209" s="33"/>
      <c r="D209" s="193" t="s">
        <v>121</v>
      </c>
      <c r="E209" s="33"/>
      <c r="F209" s="194" t="s">
        <v>296</v>
      </c>
      <c r="G209" s="33"/>
      <c r="H209" s="33"/>
      <c r="I209" s="195"/>
      <c r="J209" s="33"/>
      <c r="K209" s="33"/>
      <c r="L209" s="36"/>
      <c r="M209" s="196"/>
      <c r="N209" s="197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121</v>
      </c>
      <c r="AU209" s="14" t="s">
        <v>84</v>
      </c>
    </row>
    <row r="210" spans="1:65" s="2" customFormat="1" ht="19.5">
      <c r="A210" s="31"/>
      <c r="B210" s="32"/>
      <c r="C210" s="33"/>
      <c r="D210" s="193" t="s">
        <v>123</v>
      </c>
      <c r="E210" s="33"/>
      <c r="F210" s="198" t="s">
        <v>297</v>
      </c>
      <c r="G210" s="33"/>
      <c r="H210" s="33"/>
      <c r="I210" s="195"/>
      <c r="J210" s="33"/>
      <c r="K210" s="33"/>
      <c r="L210" s="36"/>
      <c r="M210" s="196"/>
      <c r="N210" s="197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123</v>
      </c>
      <c r="AU210" s="14" t="s">
        <v>84</v>
      </c>
    </row>
    <row r="211" spans="1:65" s="2" customFormat="1" ht="24.2" customHeight="1">
      <c r="A211" s="31"/>
      <c r="B211" s="32"/>
      <c r="C211" s="179" t="s">
        <v>298</v>
      </c>
      <c r="D211" s="179" t="s">
        <v>115</v>
      </c>
      <c r="E211" s="180" t="s">
        <v>299</v>
      </c>
      <c r="F211" s="181" t="s">
        <v>300</v>
      </c>
      <c r="G211" s="182" t="s">
        <v>118</v>
      </c>
      <c r="H211" s="183">
        <v>4</v>
      </c>
      <c r="I211" s="184"/>
      <c r="J211" s="185">
        <f>ROUND(I211*H211,2)</f>
        <v>0</v>
      </c>
      <c r="K211" s="186"/>
      <c r="L211" s="36"/>
      <c r="M211" s="187" t="s">
        <v>1</v>
      </c>
      <c r="N211" s="188" t="s">
        <v>42</v>
      </c>
      <c r="O211" s="68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1" t="s">
        <v>301</v>
      </c>
      <c r="AT211" s="191" t="s">
        <v>115</v>
      </c>
      <c r="AU211" s="191" t="s">
        <v>84</v>
      </c>
      <c r="AY211" s="14" t="s">
        <v>112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4" t="s">
        <v>82</v>
      </c>
      <c r="BK211" s="192">
        <f>ROUND(I211*H211,2)</f>
        <v>0</v>
      </c>
      <c r="BL211" s="14" t="s">
        <v>301</v>
      </c>
      <c r="BM211" s="191" t="s">
        <v>302</v>
      </c>
    </row>
    <row r="212" spans="1:65" s="2" customFormat="1" ht="11.25">
      <c r="A212" s="31"/>
      <c r="B212" s="32"/>
      <c r="C212" s="33"/>
      <c r="D212" s="193" t="s">
        <v>121</v>
      </c>
      <c r="E212" s="33"/>
      <c r="F212" s="194" t="s">
        <v>303</v>
      </c>
      <c r="G212" s="33"/>
      <c r="H212" s="33"/>
      <c r="I212" s="195"/>
      <c r="J212" s="33"/>
      <c r="K212" s="33"/>
      <c r="L212" s="36"/>
      <c r="M212" s="196"/>
      <c r="N212" s="197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121</v>
      </c>
      <c r="AU212" s="14" t="s">
        <v>84</v>
      </c>
    </row>
    <row r="213" spans="1:65" s="2" customFormat="1" ht="48.75">
      <c r="A213" s="31"/>
      <c r="B213" s="32"/>
      <c r="C213" s="33"/>
      <c r="D213" s="193" t="s">
        <v>123</v>
      </c>
      <c r="E213" s="33"/>
      <c r="F213" s="198" t="s">
        <v>304</v>
      </c>
      <c r="G213" s="33"/>
      <c r="H213" s="33"/>
      <c r="I213" s="195"/>
      <c r="J213" s="33"/>
      <c r="K213" s="33"/>
      <c r="L213" s="36"/>
      <c r="M213" s="196"/>
      <c r="N213" s="197"/>
      <c r="O213" s="68"/>
      <c r="P213" s="68"/>
      <c r="Q213" s="68"/>
      <c r="R213" s="68"/>
      <c r="S213" s="68"/>
      <c r="T213" s="69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4" t="s">
        <v>123</v>
      </c>
      <c r="AU213" s="14" t="s">
        <v>84</v>
      </c>
    </row>
    <row r="214" spans="1:65" s="2" customFormat="1" ht="21.75" customHeight="1">
      <c r="A214" s="31"/>
      <c r="B214" s="32"/>
      <c r="C214" s="179" t="s">
        <v>305</v>
      </c>
      <c r="D214" s="179" t="s">
        <v>115</v>
      </c>
      <c r="E214" s="180" t="s">
        <v>306</v>
      </c>
      <c r="F214" s="181" t="s">
        <v>307</v>
      </c>
      <c r="G214" s="182" t="s">
        <v>118</v>
      </c>
      <c r="H214" s="183">
        <v>1</v>
      </c>
      <c r="I214" s="184"/>
      <c r="J214" s="185">
        <f>ROUND(I214*H214,2)</f>
        <v>0</v>
      </c>
      <c r="K214" s="186"/>
      <c r="L214" s="36"/>
      <c r="M214" s="187" t="s">
        <v>1</v>
      </c>
      <c r="N214" s="188" t="s">
        <v>42</v>
      </c>
      <c r="O214" s="68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1" t="s">
        <v>119</v>
      </c>
      <c r="AT214" s="191" t="s">
        <v>115</v>
      </c>
      <c r="AU214" s="191" t="s">
        <v>84</v>
      </c>
      <c r="AY214" s="14" t="s">
        <v>112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4" t="s">
        <v>82</v>
      </c>
      <c r="BK214" s="192">
        <f>ROUND(I214*H214,2)</f>
        <v>0</v>
      </c>
      <c r="BL214" s="14" t="s">
        <v>119</v>
      </c>
      <c r="BM214" s="191" t="s">
        <v>308</v>
      </c>
    </row>
    <row r="215" spans="1:65" s="2" customFormat="1" ht="11.25">
      <c r="A215" s="31"/>
      <c r="B215" s="32"/>
      <c r="C215" s="33"/>
      <c r="D215" s="193" t="s">
        <v>121</v>
      </c>
      <c r="E215" s="33"/>
      <c r="F215" s="194" t="s">
        <v>303</v>
      </c>
      <c r="G215" s="33"/>
      <c r="H215" s="33"/>
      <c r="I215" s="195"/>
      <c r="J215" s="33"/>
      <c r="K215" s="33"/>
      <c r="L215" s="36"/>
      <c r="M215" s="196"/>
      <c r="N215" s="197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121</v>
      </c>
      <c r="AU215" s="14" t="s">
        <v>84</v>
      </c>
    </row>
    <row r="216" spans="1:65" s="2" customFormat="1" ht="29.25">
      <c r="A216" s="31"/>
      <c r="B216" s="32"/>
      <c r="C216" s="33"/>
      <c r="D216" s="193" t="s">
        <v>123</v>
      </c>
      <c r="E216" s="33"/>
      <c r="F216" s="198" t="s">
        <v>309</v>
      </c>
      <c r="G216" s="33"/>
      <c r="H216" s="33"/>
      <c r="I216" s="195"/>
      <c r="J216" s="33"/>
      <c r="K216" s="33"/>
      <c r="L216" s="36"/>
      <c r="M216" s="196"/>
      <c r="N216" s="197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123</v>
      </c>
      <c r="AU216" s="14" t="s">
        <v>84</v>
      </c>
    </row>
    <row r="217" spans="1:65" s="2" customFormat="1" ht="24.2" customHeight="1">
      <c r="A217" s="31"/>
      <c r="B217" s="32"/>
      <c r="C217" s="179" t="s">
        <v>310</v>
      </c>
      <c r="D217" s="179" t="s">
        <v>115</v>
      </c>
      <c r="E217" s="180" t="s">
        <v>311</v>
      </c>
      <c r="F217" s="181" t="s">
        <v>312</v>
      </c>
      <c r="G217" s="182" t="s">
        <v>118</v>
      </c>
      <c r="H217" s="183">
        <v>4</v>
      </c>
      <c r="I217" s="184"/>
      <c r="J217" s="185">
        <f>ROUND(I217*H217,2)</f>
        <v>0</v>
      </c>
      <c r="K217" s="186"/>
      <c r="L217" s="36"/>
      <c r="M217" s="187" t="s">
        <v>1</v>
      </c>
      <c r="N217" s="188" t="s">
        <v>42</v>
      </c>
      <c r="O217" s="68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1" t="s">
        <v>301</v>
      </c>
      <c r="AT217" s="191" t="s">
        <v>115</v>
      </c>
      <c r="AU217" s="191" t="s">
        <v>84</v>
      </c>
      <c r="AY217" s="14" t="s">
        <v>112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4" t="s">
        <v>82</v>
      </c>
      <c r="BK217" s="192">
        <f>ROUND(I217*H217,2)</f>
        <v>0</v>
      </c>
      <c r="BL217" s="14" t="s">
        <v>301</v>
      </c>
      <c r="BM217" s="191" t="s">
        <v>313</v>
      </c>
    </row>
    <row r="218" spans="1:65" s="2" customFormat="1" ht="11.25">
      <c r="A218" s="31"/>
      <c r="B218" s="32"/>
      <c r="C218" s="33"/>
      <c r="D218" s="193" t="s">
        <v>121</v>
      </c>
      <c r="E218" s="33"/>
      <c r="F218" s="194" t="s">
        <v>303</v>
      </c>
      <c r="G218" s="33"/>
      <c r="H218" s="33"/>
      <c r="I218" s="195"/>
      <c r="J218" s="33"/>
      <c r="K218" s="33"/>
      <c r="L218" s="36"/>
      <c r="M218" s="196"/>
      <c r="N218" s="197"/>
      <c r="O218" s="68"/>
      <c r="P218" s="68"/>
      <c r="Q218" s="68"/>
      <c r="R218" s="68"/>
      <c r="S218" s="68"/>
      <c r="T218" s="6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121</v>
      </c>
      <c r="AU218" s="14" t="s">
        <v>84</v>
      </c>
    </row>
    <row r="219" spans="1:65" s="2" customFormat="1" ht="48.75">
      <c r="A219" s="31"/>
      <c r="B219" s="32"/>
      <c r="C219" s="33"/>
      <c r="D219" s="193" t="s">
        <v>123</v>
      </c>
      <c r="E219" s="33"/>
      <c r="F219" s="198" t="s">
        <v>314</v>
      </c>
      <c r="G219" s="33"/>
      <c r="H219" s="33"/>
      <c r="I219" s="195"/>
      <c r="J219" s="33"/>
      <c r="K219" s="33"/>
      <c r="L219" s="36"/>
      <c r="M219" s="196"/>
      <c r="N219" s="197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123</v>
      </c>
      <c r="AU219" s="14" t="s">
        <v>84</v>
      </c>
    </row>
    <row r="220" spans="1:65" s="2" customFormat="1" ht="24.2" customHeight="1">
      <c r="A220" s="31"/>
      <c r="B220" s="32"/>
      <c r="C220" s="179" t="s">
        <v>315</v>
      </c>
      <c r="D220" s="179" t="s">
        <v>115</v>
      </c>
      <c r="E220" s="180" t="s">
        <v>316</v>
      </c>
      <c r="F220" s="181" t="s">
        <v>317</v>
      </c>
      <c r="G220" s="182" t="s">
        <v>118</v>
      </c>
      <c r="H220" s="183">
        <v>1</v>
      </c>
      <c r="I220" s="184"/>
      <c r="J220" s="185">
        <f>ROUND(I220*H220,2)</f>
        <v>0</v>
      </c>
      <c r="K220" s="186"/>
      <c r="L220" s="36"/>
      <c r="M220" s="187" t="s">
        <v>1</v>
      </c>
      <c r="N220" s="188" t="s">
        <v>42</v>
      </c>
      <c r="O220" s="68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1" t="s">
        <v>301</v>
      </c>
      <c r="AT220" s="191" t="s">
        <v>115</v>
      </c>
      <c r="AU220" s="191" t="s">
        <v>84</v>
      </c>
      <c r="AY220" s="14" t="s">
        <v>112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4" t="s">
        <v>82</v>
      </c>
      <c r="BK220" s="192">
        <f>ROUND(I220*H220,2)</f>
        <v>0</v>
      </c>
      <c r="BL220" s="14" t="s">
        <v>301</v>
      </c>
      <c r="BM220" s="191" t="s">
        <v>318</v>
      </c>
    </row>
    <row r="221" spans="1:65" s="2" customFormat="1" ht="11.25">
      <c r="A221" s="31"/>
      <c r="B221" s="32"/>
      <c r="C221" s="33"/>
      <c r="D221" s="193" t="s">
        <v>121</v>
      </c>
      <c r="E221" s="33"/>
      <c r="F221" s="194" t="s">
        <v>303</v>
      </c>
      <c r="G221" s="33"/>
      <c r="H221" s="33"/>
      <c r="I221" s="195"/>
      <c r="J221" s="33"/>
      <c r="K221" s="33"/>
      <c r="L221" s="36"/>
      <c r="M221" s="196"/>
      <c r="N221" s="197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121</v>
      </c>
      <c r="AU221" s="14" t="s">
        <v>84</v>
      </c>
    </row>
    <row r="222" spans="1:65" s="2" customFormat="1" ht="19.5">
      <c r="A222" s="31"/>
      <c r="B222" s="32"/>
      <c r="C222" s="33"/>
      <c r="D222" s="193" t="s">
        <v>123</v>
      </c>
      <c r="E222" s="33"/>
      <c r="F222" s="198" t="s">
        <v>319</v>
      </c>
      <c r="G222" s="33"/>
      <c r="H222" s="33"/>
      <c r="I222" s="195"/>
      <c r="J222" s="33"/>
      <c r="K222" s="33"/>
      <c r="L222" s="36"/>
      <c r="M222" s="196"/>
      <c r="N222" s="197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123</v>
      </c>
      <c r="AU222" s="14" t="s">
        <v>84</v>
      </c>
    </row>
    <row r="223" spans="1:65" s="2" customFormat="1" ht="24.2" customHeight="1">
      <c r="A223" s="31"/>
      <c r="B223" s="32"/>
      <c r="C223" s="179" t="s">
        <v>320</v>
      </c>
      <c r="D223" s="179" t="s">
        <v>115</v>
      </c>
      <c r="E223" s="180" t="s">
        <v>321</v>
      </c>
      <c r="F223" s="181" t="s">
        <v>322</v>
      </c>
      <c r="G223" s="182" t="s">
        <v>118</v>
      </c>
      <c r="H223" s="183">
        <v>1</v>
      </c>
      <c r="I223" s="184"/>
      <c r="J223" s="185">
        <f>ROUND(I223*H223,2)</f>
        <v>0</v>
      </c>
      <c r="K223" s="186"/>
      <c r="L223" s="36"/>
      <c r="M223" s="187" t="s">
        <v>1</v>
      </c>
      <c r="N223" s="188" t="s">
        <v>42</v>
      </c>
      <c r="O223" s="68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1" t="s">
        <v>301</v>
      </c>
      <c r="AT223" s="191" t="s">
        <v>115</v>
      </c>
      <c r="AU223" s="191" t="s">
        <v>84</v>
      </c>
      <c r="AY223" s="14" t="s">
        <v>112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4" t="s">
        <v>82</v>
      </c>
      <c r="BK223" s="192">
        <f>ROUND(I223*H223,2)</f>
        <v>0</v>
      </c>
      <c r="BL223" s="14" t="s">
        <v>301</v>
      </c>
      <c r="BM223" s="191" t="s">
        <v>323</v>
      </c>
    </row>
    <row r="224" spans="1:65" s="2" customFormat="1" ht="11.25">
      <c r="A224" s="31"/>
      <c r="B224" s="32"/>
      <c r="C224" s="33"/>
      <c r="D224" s="193" t="s">
        <v>121</v>
      </c>
      <c r="E224" s="33"/>
      <c r="F224" s="194" t="s">
        <v>303</v>
      </c>
      <c r="G224" s="33"/>
      <c r="H224" s="33"/>
      <c r="I224" s="195"/>
      <c r="J224" s="33"/>
      <c r="K224" s="33"/>
      <c r="L224" s="36"/>
      <c r="M224" s="196"/>
      <c r="N224" s="197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121</v>
      </c>
      <c r="AU224" s="14" t="s">
        <v>84</v>
      </c>
    </row>
    <row r="225" spans="1:65" s="2" customFormat="1" ht="19.5">
      <c r="A225" s="31"/>
      <c r="B225" s="32"/>
      <c r="C225" s="33"/>
      <c r="D225" s="193" t="s">
        <v>123</v>
      </c>
      <c r="E225" s="33"/>
      <c r="F225" s="198" t="s">
        <v>324</v>
      </c>
      <c r="G225" s="33"/>
      <c r="H225" s="33"/>
      <c r="I225" s="195"/>
      <c r="J225" s="33"/>
      <c r="K225" s="33"/>
      <c r="L225" s="36"/>
      <c r="M225" s="196"/>
      <c r="N225" s="197"/>
      <c r="O225" s="68"/>
      <c r="P225" s="68"/>
      <c r="Q225" s="68"/>
      <c r="R225" s="68"/>
      <c r="S225" s="68"/>
      <c r="T225" s="69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123</v>
      </c>
      <c r="AU225" s="14" t="s">
        <v>84</v>
      </c>
    </row>
    <row r="226" spans="1:65" s="2" customFormat="1" ht="24.2" customHeight="1">
      <c r="A226" s="31"/>
      <c r="B226" s="32"/>
      <c r="C226" s="179" t="s">
        <v>325</v>
      </c>
      <c r="D226" s="179" t="s">
        <v>115</v>
      </c>
      <c r="E226" s="180" t="s">
        <v>326</v>
      </c>
      <c r="F226" s="181" t="s">
        <v>327</v>
      </c>
      <c r="G226" s="182" t="s">
        <v>118</v>
      </c>
      <c r="H226" s="183">
        <v>1</v>
      </c>
      <c r="I226" s="184"/>
      <c r="J226" s="185">
        <f>ROUND(I226*H226,2)</f>
        <v>0</v>
      </c>
      <c r="K226" s="186"/>
      <c r="L226" s="36"/>
      <c r="M226" s="187" t="s">
        <v>1</v>
      </c>
      <c r="N226" s="188" t="s">
        <v>42</v>
      </c>
      <c r="O226" s="68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1" t="s">
        <v>119</v>
      </c>
      <c r="AT226" s="191" t="s">
        <v>115</v>
      </c>
      <c r="AU226" s="191" t="s">
        <v>84</v>
      </c>
      <c r="AY226" s="14" t="s">
        <v>112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4" t="s">
        <v>82</v>
      </c>
      <c r="BK226" s="192">
        <f>ROUND(I226*H226,2)</f>
        <v>0</v>
      </c>
      <c r="BL226" s="14" t="s">
        <v>119</v>
      </c>
      <c r="BM226" s="191" t="s">
        <v>328</v>
      </c>
    </row>
    <row r="227" spans="1:65" s="2" customFormat="1" ht="19.5">
      <c r="A227" s="31"/>
      <c r="B227" s="32"/>
      <c r="C227" s="33"/>
      <c r="D227" s="193" t="s">
        <v>121</v>
      </c>
      <c r="E227" s="33"/>
      <c r="F227" s="194" t="s">
        <v>329</v>
      </c>
      <c r="G227" s="33"/>
      <c r="H227" s="33"/>
      <c r="I227" s="195"/>
      <c r="J227" s="33"/>
      <c r="K227" s="33"/>
      <c r="L227" s="36"/>
      <c r="M227" s="196"/>
      <c r="N227" s="197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121</v>
      </c>
      <c r="AU227" s="14" t="s">
        <v>84</v>
      </c>
    </row>
    <row r="228" spans="1:65" s="2" customFormat="1" ht="39">
      <c r="A228" s="31"/>
      <c r="B228" s="32"/>
      <c r="C228" s="33"/>
      <c r="D228" s="193" t="s">
        <v>123</v>
      </c>
      <c r="E228" s="33"/>
      <c r="F228" s="198" t="s">
        <v>330</v>
      </c>
      <c r="G228" s="33"/>
      <c r="H228" s="33"/>
      <c r="I228" s="195"/>
      <c r="J228" s="33"/>
      <c r="K228" s="33"/>
      <c r="L228" s="36"/>
      <c r="M228" s="196"/>
      <c r="N228" s="197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123</v>
      </c>
      <c r="AU228" s="14" t="s">
        <v>84</v>
      </c>
    </row>
    <row r="229" spans="1:65" s="2" customFormat="1" ht="24.2" customHeight="1">
      <c r="A229" s="31"/>
      <c r="B229" s="32"/>
      <c r="C229" s="179" t="s">
        <v>331</v>
      </c>
      <c r="D229" s="179" t="s">
        <v>115</v>
      </c>
      <c r="E229" s="180" t="s">
        <v>332</v>
      </c>
      <c r="F229" s="181" t="s">
        <v>333</v>
      </c>
      <c r="G229" s="182" t="s">
        <v>118</v>
      </c>
      <c r="H229" s="183">
        <v>1</v>
      </c>
      <c r="I229" s="184"/>
      <c r="J229" s="185">
        <f>ROUND(I229*H229,2)</f>
        <v>0</v>
      </c>
      <c r="K229" s="186"/>
      <c r="L229" s="36"/>
      <c r="M229" s="187" t="s">
        <v>1</v>
      </c>
      <c r="N229" s="188" t="s">
        <v>42</v>
      </c>
      <c r="O229" s="68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1" t="s">
        <v>119</v>
      </c>
      <c r="AT229" s="191" t="s">
        <v>115</v>
      </c>
      <c r="AU229" s="191" t="s">
        <v>84</v>
      </c>
      <c r="AY229" s="14" t="s">
        <v>112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4" t="s">
        <v>82</v>
      </c>
      <c r="BK229" s="192">
        <f>ROUND(I229*H229,2)</f>
        <v>0</v>
      </c>
      <c r="BL229" s="14" t="s">
        <v>119</v>
      </c>
      <c r="BM229" s="191" t="s">
        <v>334</v>
      </c>
    </row>
    <row r="230" spans="1:65" s="2" customFormat="1" ht="19.5">
      <c r="A230" s="31"/>
      <c r="B230" s="32"/>
      <c r="C230" s="33"/>
      <c r="D230" s="193" t="s">
        <v>121</v>
      </c>
      <c r="E230" s="33"/>
      <c r="F230" s="194" t="s">
        <v>335</v>
      </c>
      <c r="G230" s="33"/>
      <c r="H230" s="33"/>
      <c r="I230" s="195"/>
      <c r="J230" s="33"/>
      <c r="K230" s="33"/>
      <c r="L230" s="36"/>
      <c r="M230" s="196"/>
      <c r="N230" s="197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121</v>
      </c>
      <c r="AU230" s="14" t="s">
        <v>84</v>
      </c>
    </row>
    <row r="231" spans="1:65" s="2" customFormat="1" ht="19.5">
      <c r="A231" s="31"/>
      <c r="B231" s="32"/>
      <c r="C231" s="33"/>
      <c r="D231" s="193" t="s">
        <v>123</v>
      </c>
      <c r="E231" s="33"/>
      <c r="F231" s="198" t="s">
        <v>336</v>
      </c>
      <c r="G231" s="33"/>
      <c r="H231" s="33"/>
      <c r="I231" s="195"/>
      <c r="J231" s="33"/>
      <c r="K231" s="33"/>
      <c r="L231" s="36"/>
      <c r="M231" s="196"/>
      <c r="N231" s="197"/>
      <c r="O231" s="68"/>
      <c r="P231" s="68"/>
      <c r="Q231" s="68"/>
      <c r="R231" s="68"/>
      <c r="S231" s="68"/>
      <c r="T231" s="69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123</v>
      </c>
      <c r="AU231" s="14" t="s">
        <v>84</v>
      </c>
    </row>
    <row r="232" spans="1:65" s="2" customFormat="1" ht="24.2" customHeight="1">
      <c r="A232" s="31"/>
      <c r="B232" s="32"/>
      <c r="C232" s="179" t="s">
        <v>337</v>
      </c>
      <c r="D232" s="179" t="s">
        <v>115</v>
      </c>
      <c r="E232" s="180" t="s">
        <v>338</v>
      </c>
      <c r="F232" s="181" t="s">
        <v>339</v>
      </c>
      <c r="G232" s="182" t="s">
        <v>118</v>
      </c>
      <c r="H232" s="183">
        <v>2</v>
      </c>
      <c r="I232" s="184"/>
      <c r="J232" s="185">
        <f>ROUND(I232*H232,2)</f>
        <v>0</v>
      </c>
      <c r="K232" s="186"/>
      <c r="L232" s="36"/>
      <c r="M232" s="187" t="s">
        <v>1</v>
      </c>
      <c r="N232" s="188" t="s">
        <v>42</v>
      </c>
      <c r="O232" s="68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1" t="s">
        <v>119</v>
      </c>
      <c r="AT232" s="191" t="s">
        <v>115</v>
      </c>
      <c r="AU232" s="191" t="s">
        <v>84</v>
      </c>
      <c r="AY232" s="14" t="s">
        <v>112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4" t="s">
        <v>82</v>
      </c>
      <c r="BK232" s="192">
        <f>ROUND(I232*H232,2)</f>
        <v>0</v>
      </c>
      <c r="BL232" s="14" t="s">
        <v>119</v>
      </c>
      <c r="BM232" s="191" t="s">
        <v>340</v>
      </c>
    </row>
    <row r="233" spans="1:65" s="2" customFormat="1" ht="19.5">
      <c r="A233" s="31"/>
      <c r="B233" s="32"/>
      <c r="C233" s="33"/>
      <c r="D233" s="193" t="s">
        <v>121</v>
      </c>
      <c r="E233" s="33"/>
      <c r="F233" s="194" t="s">
        <v>341</v>
      </c>
      <c r="G233" s="33"/>
      <c r="H233" s="33"/>
      <c r="I233" s="195"/>
      <c r="J233" s="33"/>
      <c r="K233" s="33"/>
      <c r="L233" s="36"/>
      <c r="M233" s="196"/>
      <c r="N233" s="197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121</v>
      </c>
      <c r="AU233" s="14" t="s">
        <v>84</v>
      </c>
    </row>
    <row r="234" spans="1:65" s="2" customFormat="1" ht="68.25">
      <c r="A234" s="31"/>
      <c r="B234" s="32"/>
      <c r="C234" s="33"/>
      <c r="D234" s="193" t="s">
        <v>123</v>
      </c>
      <c r="E234" s="33"/>
      <c r="F234" s="198" t="s">
        <v>342</v>
      </c>
      <c r="G234" s="33"/>
      <c r="H234" s="33"/>
      <c r="I234" s="195"/>
      <c r="J234" s="33"/>
      <c r="K234" s="33"/>
      <c r="L234" s="36"/>
      <c r="M234" s="196"/>
      <c r="N234" s="197"/>
      <c r="O234" s="68"/>
      <c r="P234" s="68"/>
      <c r="Q234" s="68"/>
      <c r="R234" s="68"/>
      <c r="S234" s="68"/>
      <c r="T234" s="69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123</v>
      </c>
      <c r="AU234" s="14" t="s">
        <v>84</v>
      </c>
    </row>
    <row r="235" spans="1:65" s="2" customFormat="1" ht="24.2" customHeight="1">
      <c r="A235" s="31"/>
      <c r="B235" s="32"/>
      <c r="C235" s="179" t="s">
        <v>343</v>
      </c>
      <c r="D235" s="179" t="s">
        <v>115</v>
      </c>
      <c r="E235" s="180" t="s">
        <v>344</v>
      </c>
      <c r="F235" s="181" t="s">
        <v>345</v>
      </c>
      <c r="G235" s="182" t="s">
        <v>118</v>
      </c>
      <c r="H235" s="183">
        <v>3</v>
      </c>
      <c r="I235" s="184"/>
      <c r="J235" s="185">
        <f>ROUND(I235*H235,2)</f>
        <v>0</v>
      </c>
      <c r="K235" s="186"/>
      <c r="L235" s="36"/>
      <c r="M235" s="187" t="s">
        <v>1</v>
      </c>
      <c r="N235" s="188" t="s">
        <v>42</v>
      </c>
      <c r="O235" s="68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1" t="s">
        <v>119</v>
      </c>
      <c r="AT235" s="191" t="s">
        <v>115</v>
      </c>
      <c r="AU235" s="191" t="s">
        <v>84</v>
      </c>
      <c r="AY235" s="14" t="s">
        <v>112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4" t="s">
        <v>82</v>
      </c>
      <c r="BK235" s="192">
        <f>ROUND(I235*H235,2)</f>
        <v>0</v>
      </c>
      <c r="BL235" s="14" t="s">
        <v>119</v>
      </c>
      <c r="BM235" s="191" t="s">
        <v>346</v>
      </c>
    </row>
    <row r="236" spans="1:65" s="2" customFormat="1" ht="19.5">
      <c r="A236" s="31"/>
      <c r="B236" s="32"/>
      <c r="C236" s="33"/>
      <c r="D236" s="193" t="s">
        <v>121</v>
      </c>
      <c r="E236" s="33"/>
      <c r="F236" s="194" t="s">
        <v>347</v>
      </c>
      <c r="G236" s="33"/>
      <c r="H236" s="33"/>
      <c r="I236" s="195"/>
      <c r="J236" s="33"/>
      <c r="K236" s="33"/>
      <c r="L236" s="36"/>
      <c r="M236" s="196"/>
      <c r="N236" s="197"/>
      <c r="O236" s="68"/>
      <c r="P236" s="68"/>
      <c r="Q236" s="68"/>
      <c r="R236" s="68"/>
      <c r="S236" s="68"/>
      <c r="T236" s="69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4" t="s">
        <v>121</v>
      </c>
      <c r="AU236" s="14" t="s">
        <v>84</v>
      </c>
    </row>
    <row r="237" spans="1:65" s="2" customFormat="1" ht="48.75">
      <c r="A237" s="31"/>
      <c r="B237" s="32"/>
      <c r="C237" s="33"/>
      <c r="D237" s="193" t="s">
        <v>123</v>
      </c>
      <c r="E237" s="33"/>
      <c r="F237" s="198" t="s">
        <v>348</v>
      </c>
      <c r="G237" s="33"/>
      <c r="H237" s="33"/>
      <c r="I237" s="195"/>
      <c r="J237" s="33"/>
      <c r="K237" s="33"/>
      <c r="L237" s="36"/>
      <c r="M237" s="196"/>
      <c r="N237" s="197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123</v>
      </c>
      <c r="AU237" s="14" t="s">
        <v>84</v>
      </c>
    </row>
    <row r="238" spans="1:65" s="2" customFormat="1" ht="24.2" customHeight="1">
      <c r="A238" s="31"/>
      <c r="B238" s="32"/>
      <c r="C238" s="179" t="s">
        <v>349</v>
      </c>
      <c r="D238" s="179" t="s">
        <v>115</v>
      </c>
      <c r="E238" s="180" t="s">
        <v>350</v>
      </c>
      <c r="F238" s="181" t="s">
        <v>351</v>
      </c>
      <c r="G238" s="182" t="s">
        <v>118</v>
      </c>
      <c r="H238" s="183">
        <v>2</v>
      </c>
      <c r="I238" s="184"/>
      <c r="J238" s="185">
        <f>ROUND(I238*H238,2)</f>
        <v>0</v>
      </c>
      <c r="K238" s="186"/>
      <c r="L238" s="36"/>
      <c r="M238" s="187" t="s">
        <v>1</v>
      </c>
      <c r="N238" s="188" t="s">
        <v>42</v>
      </c>
      <c r="O238" s="68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1" t="s">
        <v>119</v>
      </c>
      <c r="AT238" s="191" t="s">
        <v>115</v>
      </c>
      <c r="AU238" s="191" t="s">
        <v>84</v>
      </c>
      <c r="AY238" s="14" t="s">
        <v>112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4" t="s">
        <v>82</v>
      </c>
      <c r="BK238" s="192">
        <f>ROUND(I238*H238,2)</f>
        <v>0</v>
      </c>
      <c r="BL238" s="14" t="s">
        <v>119</v>
      </c>
      <c r="BM238" s="191" t="s">
        <v>352</v>
      </c>
    </row>
    <row r="239" spans="1:65" s="2" customFormat="1" ht="19.5">
      <c r="A239" s="31"/>
      <c r="B239" s="32"/>
      <c r="C239" s="33"/>
      <c r="D239" s="193" t="s">
        <v>121</v>
      </c>
      <c r="E239" s="33"/>
      <c r="F239" s="194" t="s">
        <v>353</v>
      </c>
      <c r="G239" s="33"/>
      <c r="H239" s="33"/>
      <c r="I239" s="195"/>
      <c r="J239" s="33"/>
      <c r="K239" s="33"/>
      <c r="L239" s="36"/>
      <c r="M239" s="196"/>
      <c r="N239" s="197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121</v>
      </c>
      <c r="AU239" s="14" t="s">
        <v>84</v>
      </c>
    </row>
    <row r="240" spans="1:65" s="2" customFormat="1" ht="39">
      <c r="A240" s="31"/>
      <c r="B240" s="32"/>
      <c r="C240" s="33"/>
      <c r="D240" s="193" t="s">
        <v>123</v>
      </c>
      <c r="E240" s="33"/>
      <c r="F240" s="198" t="s">
        <v>354</v>
      </c>
      <c r="G240" s="33"/>
      <c r="H240" s="33"/>
      <c r="I240" s="195"/>
      <c r="J240" s="33"/>
      <c r="K240" s="33"/>
      <c r="L240" s="36"/>
      <c r="M240" s="196"/>
      <c r="N240" s="197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123</v>
      </c>
      <c r="AU240" s="14" t="s">
        <v>84</v>
      </c>
    </row>
    <row r="241" spans="1:65" s="2" customFormat="1" ht="24.2" customHeight="1">
      <c r="A241" s="31"/>
      <c r="B241" s="32"/>
      <c r="C241" s="179" t="s">
        <v>355</v>
      </c>
      <c r="D241" s="179" t="s">
        <v>115</v>
      </c>
      <c r="E241" s="180" t="s">
        <v>356</v>
      </c>
      <c r="F241" s="181" t="s">
        <v>357</v>
      </c>
      <c r="G241" s="182" t="s">
        <v>118</v>
      </c>
      <c r="H241" s="183">
        <v>2</v>
      </c>
      <c r="I241" s="184"/>
      <c r="J241" s="185">
        <f>ROUND(I241*H241,2)</f>
        <v>0</v>
      </c>
      <c r="K241" s="186"/>
      <c r="L241" s="36"/>
      <c r="M241" s="187" t="s">
        <v>1</v>
      </c>
      <c r="N241" s="188" t="s">
        <v>42</v>
      </c>
      <c r="O241" s="68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1" t="s">
        <v>119</v>
      </c>
      <c r="AT241" s="191" t="s">
        <v>115</v>
      </c>
      <c r="AU241" s="191" t="s">
        <v>84</v>
      </c>
      <c r="AY241" s="14" t="s">
        <v>112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4" t="s">
        <v>82</v>
      </c>
      <c r="BK241" s="192">
        <f>ROUND(I241*H241,2)</f>
        <v>0</v>
      </c>
      <c r="BL241" s="14" t="s">
        <v>119</v>
      </c>
      <c r="BM241" s="191" t="s">
        <v>358</v>
      </c>
    </row>
    <row r="242" spans="1:65" s="2" customFormat="1" ht="19.5">
      <c r="A242" s="31"/>
      <c r="B242" s="32"/>
      <c r="C242" s="33"/>
      <c r="D242" s="193" t="s">
        <v>121</v>
      </c>
      <c r="E242" s="33"/>
      <c r="F242" s="194" t="s">
        <v>359</v>
      </c>
      <c r="G242" s="33"/>
      <c r="H242" s="33"/>
      <c r="I242" s="195"/>
      <c r="J242" s="33"/>
      <c r="K242" s="33"/>
      <c r="L242" s="36"/>
      <c r="M242" s="196"/>
      <c r="N242" s="197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121</v>
      </c>
      <c r="AU242" s="14" t="s">
        <v>84</v>
      </c>
    </row>
    <row r="243" spans="1:65" s="2" customFormat="1" ht="29.25">
      <c r="A243" s="31"/>
      <c r="B243" s="32"/>
      <c r="C243" s="33"/>
      <c r="D243" s="193" t="s">
        <v>123</v>
      </c>
      <c r="E243" s="33"/>
      <c r="F243" s="198" t="s">
        <v>360</v>
      </c>
      <c r="G243" s="33"/>
      <c r="H243" s="33"/>
      <c r="I243" s="195"/>
      <c r="J243" s="33"/>
      <c r="K243" s="33"/>
      <c r="L243" s="36"/>
      <c r="M243" s="196"/>
      <c r="N243" s="197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123</v>
      </c>
      <c r="AU243" s="14" t="s">
        <v>84</v>
      </c>
    </row>
    <row r="244" spans="1:65" s="2" customFormat="1" ht="24.2" customHeight="1">
      <c r="A244" s="31"/>
      <c r="B244" s="32"/>
      <c r="C244" s="179" t="s">
        <v>361</v>
      </c>
      <c r="D244" s="179" t="s">
        <v>115</v>
      </c>
      <c r="E244" s="180" t="s">
        <v>362</v>
      </c>
      <c r="F244" s="181" t="s">
        <v>363</v>
      </c>
      <c r="G244" s="182" t="s">
        <v>118</v>
      </c>
      <c r="H244" s="183">
        <v>1</v>
      </c>
      <c r="I244" s="184"/>
      <c r="J244" s="185">
        <f>ROUND(I244*H244,2)</f>
        <v>0</v>
      </c>
      <c r="K244" s="186"/>
      <c r="L244" s="36"/>
      <c r="M244" s="187" t="s">
        <v>1</v>
      </c>
      <c r="N244" s="188" t="s">
        <v>42</v>
      </c>
      <c r="O244" s="68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1" t="s">
        <v>119</v>
      </c>
      <c r="AT244" s="191" t="s">
        <v>115</v>
      </c>
      <c r="AU244" s="191" t="s">
        <v>84</v>
      </c>
      <c r="AY244" s="14" t="s">
        <v>112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4" t="s">
        <v>82</v>
      </c>
      <c r="BK244" s="192">
        <f>ROUND(I244*H244,2)</f>
        <v>0</v>
      </c>
      <c r="BL244" s="14" t="s">
        <v>119</v>
      </c>
      <c r="BM244" s="191" t="s">
        <v>364</v>
      </c>
    </row>
    <row r="245" spans="1:65" s="2" customFormat="1" ht="19.5">
      <c r="A245" s="31"/>
      <c r="B245" s="32"/>
      <c r="C245" s="33"/>
      <c r="D245" s="193" t="s">
        <v>121</v>
      </c>
      <c r="E245" s="33"/>
      <c r="F245" s="194" t="s">
        <v>365</v>
      </c>
      <c r="G245" s="33"/>
      <c r="H245" s="33"/>
      <c r="I245" s="195"/>
      <c r="J245" s="33"/>
      <c r="K245" s="33"/>
      <c r="L245" s="36"/>
      <c r="M245" s="196"/>
      <c r="N245" s="197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121</v>
      </c>
      <c r="AU245" s="14" t="s">
        <v>84</v>
      </c>
    </row>
    <row r="246" spans="1:65" s="2" customFormat="1" ht="19.5">
      <c r="A246" s="31"/>
      <c r="B246" s="32"/>
      <c r="C246" s="33"/>
      <c r="D246" s="193" t="s">
        <v>123</v>
      </c>
      <c r="E246" s="33"/>
      <c r="F246" s="198" t="s">
        <v>366</v>
      </c>
      <c r="G246" s="33"/>
      <c r="H246" s="33"/>
      <c r="I246" s="195"/>
      <c r="J246" s="33"/>
      <c r="K246" s="33"/>
      <c r="L246" s="36"/>
      <c r="M246" s="196"/>
      <c r="N246" s="197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123</v>
      </c>
      <c r="AU246" s="14" t="s">
        <v>84</v>
      </c>
    </row>
    <row r="247" spans="1:65" s="2" customFormat="1" ht="24.2" customHeight="1">
      <c r="A247" s="31"/>
      <c r="B247" s="32"/>
      <c r="C247" s="179" t="s">
        <v>8</v>
      </c>
      <c r="D247" s="179" t="s">
        <v>115</v>
      </c>
      <c r="E247" s="180" t="s">
        <v>367</v>
      </c>
      <c r="F247" s="181" t="s">
        <v>224</v>
      </c>
      <c r="G247" s="182" t="s">
        <v>118</v>
      </c>
      <c r="H247" s="183">
        <v>57</v>
      </c>
      <c r="I247" s="184"/>
      <c r="J247" s="185">
        <f>ROUND(I247*H247,2)</f>
        <v>0</v>
      </c>
      <c r="K247" s="186"/>
      <c r="L247" s="36"/>
      <c r="M247" s="187" t="s">
        <v>1</v>
      </c>
      <c r="N247" s="188" t="s">
        <v>42</v>
      </c>
      <c r="O247" s="68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1" t="s">
        <v>119</v>
      </c>
      <c r="AT247" s="191" t="s">
        <v>115</v>
      </c>
      <c r="AU247" s="191" t="s">
        <v>84</v>
      </c>
      <c r="AY247" s="14" t="s">
        <v>112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4" t="s">
        <v>82</v>
      </c>
      <c r="BK247" s="192">
        <f>ROUND(I247*H247,2)</f>
        <v>0</v>
      </c>
      <c r="BL247" s="14" t="s">
        <v>119</v>
      </c>
      <c r="BM247" s="191" t="s">
        <v>368</v>
      </c>
    </row>
    <row r="248" spans="1:65" s="2" customFormat="1" ht="11.25">
      <c r="A248" s="31"/>
      <c r="B248" s="32"/>
      <c r="C248" s="33"/>
      <c r="D248" s="193" t="s">
        <v>121</v>
      </c>
      <c r="E248" s="33"/>
      <c r="F248" s="194" t="s">
        <v>224</v>
      </c>
      <c r="G248" s="33"/>
      <c r="H248" s="33"/>
      <c r="I248" s="195"/>
      <c r="J248" s="33"/>
      <c r="K248" s="33"/>
      <c r="L248" s="36"/>
      <c r="M248" s="196"/>
      <c r="N248" s="197"/>
      <c r="O248" s="68"/>
      <c r="P248" s="68"/>
      <c r="Q248" s="68"/>
      <c r="R248" s="68"/>
      <c r="S248" s="68"/>
      <c r="T248" s="6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121</v>
      </c>
      <c r="AU248" s="14" t="s">
        <v>84</v>
      </c>
    </row>
    <row r="249" spans="1:65" s="2" customFormat="1" ht="29.25">
      <c r="A249" s="31"/>
      <c r="B249" s="32"/>
      <c r="C249" s="33"/>
      <c r="D249" s="193" t="s">
        <v>123</v>
      </c>
      <c r="E249" s="33"/>
      <c r="F249" s="198" t="s">
        <v>369</v>
      </c>
      <c r="G249" s="33"/>
      <c r="H249" s="33"/>
      <c r="I249" s="195"/>
      <c r="J249" s="33"/>
      <c r="K249" s="33"/>
      <c r="L249" s="36"/>
      <c r="M249" s="196"/>
      <c r="N249" s="197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123</v>
      </c>
      <c r="AU249" s="14" t="s">
        <v>84</v>
      </c>
    </row>
    <row r="250" spans="1:65" s="2" customFormat="1" ht="37.9" customHeight="1">
      <c r="A250" s="31"/>
      <c r="B250" s="32"/>
      <c r="C250" s="179" t="s">
        <v>370</v>
      </c>
      <c r="D250" s="179" t="s">
        <v>115</v>
      </c>
      <c r="E250" s="180" t="s">
        <v>371</v>
      </c>
      <c r="F250" s="181" t="s">
        <v>372</v>
      </c>
      <c r="G250" s="182" t="s">
        <v>118</v>
      </c>
      <c r="H250" s="183">
        <v>37</v>
      </c>
      <c r="I250" s="184"/>
      <c r="J250" s="185">
        <f>ROUND(I250*H250,2)</f>
        <v>0</v>
      </c>
      <c r="K250" s="186"/>
      <c r="L250" s="36"/>
      <c r="M250" s="187" t="s">
        <v>1</v>
      </c>
      <c r="N250" s="188" t="s">
        <v>42</v>
      </c>
      <c r="O250" s="68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1" t="s">
        <v>119</v>
      </c>
      <c r="AT250" s="191" t="s">
        <v>115</v>
      </c>
      <c r="AU250" s="191" t="s">
        <v>84</v>
      </c>
      <c r="AY250" s="14" t="s">
        <v>112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4" t="s">
        <v>82</v>
      </c>
      <c r="BK250" s="192">
        <f>ROUND(I250*H250,2)</f>
        <v>0</v>
      </c>
      <c r="BL250" s="14" t="s">
        <v>119</v>
      </c>
      <c r="BM250" s="191" t="s">
        <v>373</v>
      </c>
    </row>
    <row r="251" spans="1:65" s="2" customFormat="1" ht="19.5">
      <c r="A251" s="31"/>
      <c r="B251" s="32"/>
      <c r="C251" s="33"/>
      <c r="D251" s="193" t="s">
        <v>121</v>
      </c>
      <c r="E251" s="33"/>
      <c r="F251" s="194" t="s">
        <v>372</v>
      </c>
      <c r="G251" s="33"/>
      <c r="H251" s="33"/>
      <c r="I251" s="195"/>
      <c r="J251" s="33"/>
      <c r="K251" s="33"/>
      <c r="L251" s="36"/>
      <c r="M251" s="196"/>
      <c r="N251" s="197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121</v>
      </c>
      <c r="AU251" s="14" t="s">
        <v>84</v>
      </c>
    </row>
    <row r="252" spans="1:65" s="2" customFormat="1" ht="29.25">
      <c r="A252" s="31"/>
      <c r="B252" s="32"/>
      <c r="C252" s="33"/>
      <c r="D252" s="193" t="s">
        <v>123</v>
      </c>
      <c r="E252" s="33"/>
      <c r="F252" s="198" t="s">
        <v>374</v>
      </c>
      <c r="G252" s="33"/>
      <c r="H252" s="33"/>
      <c r="I252" s="195"/>
      <c r="J252" s="33"/>
      <c r="K252" s="33"/>
      <c r="L252" s="36"/>
      <c r="M252" s="196"/>
      <c r="N252" s="197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123</v>
      </c>
      <c r="AU252" s="14" t="s">
        <v>84</v>
      </c>
    </row>
    <row r="253" spans="1:65" s="2" customFormat="1" ht="24.2" customHeight="1">
      <c r="A253" s="31"/>
      <c r="B253" s="32"/>
      <c r="C253" s="179" t="s">
        <v>375</v>
      </c>
      <c r="D253" s="179" t="s">
        <v>115</v>
      </c>
      <c r="E253" s="180" t="s">
        <v>376</v>
      </c>
      <c r="F253" s="181" t="s">
        <v>377</v>
      </c>
      <c r="G253" s="182" t="s">
        <v>378</v>
      </c>
      <c r="H253" s="183">
        <v>1</v>
      </c>
      <c r="I253" s="184"/>
      <c r="J253" s="185">
        <f>ROUND(I253*H253,2)</f>
        <v>0</v>
      </c>
      <c r="K253" s="186"/>
      <c r="L253" s="36"/>
      <c r="M253" s="187" t="s">
        <v>1</v>
      </c>
      <c r="N253" s="188" t="s">
        <v>42</v>
      </c>
      <c r="O253" s="68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1" t="s">
        <v>119</v>
      </c>
      <c r="AT253" s="191" t="s">
        <v>115</v>
      </c>
      <c r="AU253" s="191" t="s">
        <v>84</v>
      </c>
      <c r="AY253" s="14" t="s">
        <v>112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4" t="s">
        <v>82</v>
      </c>
      <c r="BK253" s="192">
        <f>ROUND(I253*H253,2)</f>
        <v>0</v>
      </c>
      <c r="BL253" s="14" t="s">
        <v>119</v>
      </c>
      <c r="BM253" s="191" t="s">
        <v>379</v>
      </c>
    </row>
    <row r="254" spans="1:65" s="2" customFormat="1" ht="11.25">
      <c r="A254" s="31"/>
      <c r="B254" s="32"/>
      <c r="C254" s="33"/>
      <c r="D254" s="193" t="s">
        <v>121</v>
      </c>
      <c r="E254" s="33"/>
      <c r="F254" s="194" t="s">
        <v>377</v>
      </c>
      <c r="G254" s="33"/>
      <c r="H254" s="33"/>
      <c r="I254" s="195"/>
      <c r="J254" s="33"/>
      <c r="K254" s="33"/>
      <c r="L254" s="36"/>
      <c r="M254" s="196"/>
      <c r="N254" s="197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121</v>
      </c>
      <c r="AU254" s="14" t="s">
        <v>84</v>
      </c>
    </row>
    <row r="255" spans="1:65" s="2" customFormat="1" ht="48.75">
      <c r="A255" s="31"/>
      <c r="B255" s="32"/>
      <c r="C255" s="33"/>
      <c r="D255" s="193" t="s">
        <v>123</v>
      </c>
      <c r="E255" s="33"/>
      <c r="F255" s="198" t="s">
        <v>380</v>
      </c>
      <c r="G255" s="33"/>
      <c r="H255" s="33"/>
      <c r="I255" s="195"/>
      <c r="J255" s="33"/>
      <c r="K255" s="33"/>
      <c r="L255" s="36"/>
      <c r="M255" s="196"/>
      <c r="N255" s="197"/>
      <c r="O255" s="68"/>
      <c r="P255" s="68"/>
      <c r="Q255" s="68"/>
      <c r="R255" s="68"/>
      <c r="S255" s="68"/>
      <c r="T255" s="69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123</v>
      </c>
      <c r="AU255" s="14" t="s">
        <v>84</v>
      </c>
    </row>
    <row r="256" spans="1:65" s="2" customFormat="1" ht="24.2" customHeight="1">
      <c r="A256" s="31"/>
      <c r="B256" s="32"/>
      <c r="C256" s="179" t="s">
        <v>381</v>
      </c>
      <c r="D256" s="179" t="s">
        <v>115</v>
      </c>
      <c r="E256" s="180" t="s">
        <v>382</v>
      </c>
      <c r="F256" s="181" t="s">
        <v>383</v>
      </c>
      <c r="G256" s="182" t="s">
        <v>118</v>
      </c>
      <c r="H256" s="183">
        <v>37</v>
      </c>
      <c r="I256" s="184"/>
      <c r="J256" s="185">
        <f>ROUND(I256*H256,2)</f>
        <v>0</v>
      </c>
      <c r="K256" s="186"/>
      <c r="L256" s="36"/>
      <c r="M256" s="187" t="s">
        <v>1</v>
      </c>
      <c r="N256" s="188" t="s">
        <v>42</v>
      </c>
      <c r="O256" s="68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1" t="s">
        <v>119</v>
      </c>
      <c r="AT256" s="191" t="s">
        <v>115</v>
      </c>
      <c r="AU256" s="191" t="s">
        <v>84</v>
      </c>
      <c r="AY256" s="14" t="s">
        <v>112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4" t="s">
        <v>82</v>
      </c>
      <c r="BK256" s="192">
        <f>ROUND(I256*H256,2)</f>
        <v>0</v>
      </c>
      <c r="BL256" s="14" t="s">
        <v>119</v>
      </c>
      <c r="BM256" s="191" t="s">
        <v>384</v>
      </c>
    </row>
    <row r="257" spans="1:65" s="2" customFormat="1" ht="11.25">
      <c r="A257" s="31"/>
      <c r="B257" s="32"/>
      <c r="C257" s="33"/>
      <c r="D257" s="193" t="s">
        <v>121</v>
      </c>
      <c r="E257" s="33"/>
      <c r="F257" s="194" t="s">
        <v>383</v>
      </c>
      <c r="G257" s="33"/>
      <c r="H257" s="33"/>
      <c r="I257" s="195"/>
      <c r="J257" s="33"/>
      <c r="K257" s="33"/>
      <c r="L257" s="36"/>
      <c r="M257" s="196"/>
      <c r="N257" s="197"/>
      <c r="O257" s="68"/>
      <c r="P257" s="68"/>
      <c r="Q257" s="68"/>
      <c r="R257" s="68"/>
      <c r="S257" s="68"/>
      <c r="T257" s="69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121</v>
      </c>
      <c r="AU257" s="14" t="s">
        <v>84</v>
      </c>
    </row>
    <row r="258" spans="1:65" s="2" customFormat="1" ht="19.5">
      <c r="A258" s="31"/>
      <c r="B258" s="32"/>
      <c r="C258" s="33"/>
      <c r="D258" s="193" t="s">
        <v>123</v>
      </c>
      <c r="E258" s="33"/>
      <c r="F258" s="198" t="s">
        <v>385</v>
      </c>
      <c r="G258" s="33"/>
      <c r="H258" s="33"/>
      <c r="I258" s="195"/>
      <c r="J258" s="33"/>
      <c r="K258" s="33"/>
      <c r="L258" s="36"/>
      <c r="M258" s="196"/>
      <c r="N258" s="197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123</v>
      </c>
      <c r="AU258" s="14" t="s">
        <v>84</v>
      </c>
    </row>
    <row r="259" spans="1:65" s="2" customFormat="1" ht="24.2" customHeight="1">
      <c r="A259" s="31"/>
      <c r="B259" s="32"/>
      <c r="C259" s="179" t="s">
        <v>386</v>
      </c>
      <c r="D259" s="179" t="s">
        <v>115</v>
      </c>
      <c r="E259" s="180" t="s">
        <v>387</v>
      </c>
      <c r="F259" s="181" t="s">
        <v>388</v>
      </c>
      <c r="G259" s="182" t="s">
        <v>118</v>
      </c>
      <c r="H259" s="183">
        <v>19</v>
      </c>
      <c r="I259" s="184"/>
      <c r="J259" s="185">
        <f>ROUND(I259*H259,2)</f>
        <v>0</v>
      </c>
      <c r="K259" s="186"/>
      <c r="L259" s="36"/>
      <c r="M259" s="187" t="s">
        <v>1</v>
      </c>
      <c r="N259" s="188" t="s">
        <v>42</v>
      </c>
      <c r="O259" s="68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1" t="s">
        <v>119</v>
      </c>
      <c r="AT259" s="191" t="s">
        <v>115</v>
      </c>
      <c r="AU259" s="191" t="s">
        <v>84</v>
      </c>
      <c r="AY259" s="14" t="s">
        <v>112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4" t="s">
        <v>82</v>
      </c>
      <c r="BK259" s="192">
        <f>ROUND(I259*H259,2)</f>
        <v>0</v>
      </c>
      <c r="BL259" s="14" t="s">
        <v>119</v>
      </c>
      <c r="BM259" s="191" t="s">
        <v>389</v>
      </c>
    </row>
    <row r="260" spans="1:65" s="2" customFormat="1" ht="29.25">
      <c r="A260" s="31"/>
      <c r="B260" s="32"/>
      <c r="C260" s="33"/>
      <c r="D260" s="193" t="s">
        <v>121</v>
      </c>
      <c r="E260" s="33"/>
      <c r="F260" s="194" t="s">
        <v>390</v>
      </c>
      <c r="G260" s="33"/>
      <c r="H260" s="33"/>
      <c r="I260" s="195"/>
      <c r="J260" s="33"/>
      <c r="K260" s="33"/>
      <c r="L260" s="36"/>
      <c r="M260" s="196"/>
      <c r="N260" s="197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121</v>
      </c>
      <c r="AU260" s="14" t="s">
        <v>84</v>
      </c>
    </row>
    <row r="261" spans="1:65" s="2" customFormat="1" ht="24.2" customHeight="1">
      <c r="A261" s="31"/>
      <c r="B261" s="32"/>
      <c r="C261" s="179" t="s">
        <v>391</v>
      </c>
      <c r="D261" s="179" t="s">
        <v>115</v>
      </c>
      <c r="E261" s="180" t="s">
        <v>392</v>
      </c>
      <c r="F261" s="181" t="s">
        <v>393</v>
      </c>
      <c r="G261" s="182" t="s">
        <v>118</v>
      </c>
      <c r="H261" s="183">
        <v>18</v>
      </c>
      <c r="I261" s="184"/>
      <c r="J261" s="185">
        <f>ROUND(I261*H261,2)</f>
        <v>0</v>
      </c>
      <c r="K261" s="186"/>
      <c r="L261" s="36"/>
      <c r="M261" s="187" t="s">
        <v>1</v>
      </c>
      <c r="N261" s="188" t="s">
        <v>42</v>
      </c>
      <c r="O261" s="68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1" t="s">
        <v>119</v>
      </c>
      <c r="AT261" s="191" t="s">
        <v>115</v>
      </c>
      <c r="AU261" s="191" t="s">
        <v>84</v>
      </c>
      <c r="AY261" s="14" t="s">
        <v>112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4" t="s">
        <v>82</v>
      </c>
      <c r="BK261" s="192">
        <f>ROUND(I261*H261,2)</f>
        <v>0</v>
      </c>
      <c r="BL261" s="14" t="s">
        <v>119</v>
      </c>
      <c r="BM261" s="191" t="s">
        <v>394</v>
      </c>
    </row>
    <row r="262" spans="1:65" s="2" customFormat="1" ht="29.25">
      <c r="A262" s="31"/>
      <c r="B262" s="32"/>
      <c r="C262" s="33"/>
      <c r="D262" s="193" t="s">
        <v>121</v>
      </c>
      <c r="E262" s="33"/>
      <c r="F262" s="194" t="s">
        <v>395</v>
      </c>
      <c r="G262" s="33"/>
      <c r="H262" s="33"/>
      <c r="I262" s="195"/>
      <c r="J262" s="33"/>
      <c r="K262" s="33"/>
      <c r="L262" s="36"/>
      <c r="M262" s="196"/>
      <c r="N262" s="197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121</v>
      </c>
      <c r="AU262" s="14" t="s">
        <v>84</v>
      </c>
    </row>
    <row r="263" spans="1:65" s="2" customFormat="1" ht="24.2" customHeight="1">
      <c r="A263" s="31"/>
      <c r="B263" s="32"/>
      <c r="C263" s="179" t="s">
        <v>396</v>
      </c>
      <c r="D263" s="179" t="s">
        <v>115</v>
      </c>
      <c r="E263" s="180" t="s">
        <v>397</v>
      </c>
      <c r="F263" s="181" t="s">
        <v>398</v>
      </c>
      <c r="G263" s="182" t="s">
        <v>118</v>
      </c>
      <c r="H263" s="183">
        <v>13</v>
      </c>
      <c r="I263" s="184"/>
      <c r="J263" s="185">
        <f>ROUND(I263*H263,2)</f>
        <v>0</v>
      </c>
      <c r="K263" s="186"/>
      <c r="L263" s="36"/>
      <c r="M263" s="187" t="s">
        <v>1</v>
      </c>
      <c r="N263" s="188" t="s">
        <v>42</v>
      </c>
      <c r="O263" s="68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1" t="s">
        <v>119</v>
      </c>
      <c r="AT263" s="191" t="s">
        <v>115</v>
      </c>
      <c r="AU263" s="191" t="s">
        <v>84</v>
      </c>
      <c r="AY263" s="14" t="s">
        <v>112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4" t="s">
        <v>82</v>
      </c>
      <c r="BK263" s="192">
        <f>ROUND(I263*H263,2)</f>
        <v>0</v>
      </c>
      <c r="BL263" s="14" t="s">
        <v>119</v>
      </c>
      <c r="BM263" s="191" t="s">
        <v>399</v>
      </c>
    </row>
    <row r="264" spans="1:65" s="2" customFormat="1" ht="29.25">
      <c r="A264" s="31"/>
      <c r="B264" s="32"/>
      <c r="C264" s="33"/>
      <c r="D264" s="193" t="s">
        <v>121</v>
      </c>
      <c r="E264" s="33"/>
      <c r="F264" s="194" t="s">
        <v>400</v>
      </c>
      <c r="G264" s="33"/>
      <c r="H264" s="33"/>
      <c r="I264" s="195"/>
      <c r="J264" s="33"/>
      <c r="K264" s="33"/>
      <c r="L264" s="36"/>
      <c r="M264" s="196"/>
      <c r="N264" s="197"/>
      <c r="O264" s="68"/>
      <c r="P264" s="68"/>
      <c r="Q264" s="68"/>
      <c r="R264" s="68"/>
      <c r="S264" s="68"/>
      <c r="T264" s="69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4" t="s">
        <v>121</v>
      </c>
      <c r="AU264" s="14" t="s">
        <v>84</v>
      </c>
    </row>
    <row r="265" spans="1:65" s="2" customFormat="1" ht="24.2" customHeight="1">
      <c r="A265" s="31"/>
      <c r="B265" s="32"/>
      <c r="C265" s="179" t="s">
        <v>401</v>
      </c>
      <c r="D265" s="179" t="s">
        <v>115</v>
      </c>
      <c r="E265" s="180" t="s">
        <v>402</v>
      </c>
      <c r="F265" s="181" t="s">
        <v>403</v>
      </c>
      <c r="G265" s="182" t="s">
        <v>118</v>
      </c>
      <c r="H265" s="183">
        <v>7</v>
      </c>
      <c r="I265" s="184"/>
      <c r="J265" s="185">
        <f>ROUND(I265*H265,2)</f>
        <v>0</v>
      </c>
      <c r="K265" s="186"/>
      <c r="L265" s="36"/>
      <c r="M265" s="187" t="s">
        <v>1</v>
      </c>
      <c r="N265" s="188" t="s">
        <v>42</v>
      </c>
      <c r="O265" s="68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1" t="s">
        <v>119</v>
      </c>
      <c r="AT265" s="191" t="s">
        <v>115</v>
      </c>
      <c r="AU265" s="191" t="s">
        <v>84</v>
      </c>
      <c r="AY265" s="14" t="s">
        <v>112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4" t="s">
        <v>82</v>
      </c>
      <c r="BK265" s="192">
        <f>ROUND(I265*H265,2)</f>
        <v>0</v>
      </c>
      <c r="BL265" s="14" t="s">
        <v>119</v>
      </c>
      <c r="BM265" s="191" t="s">
        <v>404</v>
      </c>
    </row>
    <row r="266" spans="1:65" s="2" customFormat="1" ht="29.25">
      <c r="A266" s="31"/>
      <c r="B266" s="32"/>
      <c r="C266" s="33"/>
      <c r="D266" s="193" t="s">
        <v>121</v>
      </c>
      <c r="E266" s="33"/>
      <c r="F266" s="194" t="s">
        <v>405</v>
      </c>
      <c r="G266" s="33"/>
      <c r="H266" s="33"/>
      <c r="I266" s="195"/>
      <c r="J266" s="33"/>
      <c r="K266" s="33"/>
      <c r="L266" s="36"/>
      <c r="M266" s="196"/>
      <c r="N266" s="197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121</v>
      </c>
      <c r="AU266" s="14" t="s">
        <v>84</v>
      </c>
    </row>
    <row r="267" spans="1:65" s="12" customFormat="1" ht="25.9" customHeight="1">
      <c r="B267" s="163"/>
      <c r="C267" s="164"/>
      <c r="D267" s="165" t="s">
        <v>76</v>
      </c>
      <c r="E267" s="166" t="s">
        <v>406</v>
      </c>
      <c r="F267" s="166" t="s">
        <v>407</v>
      </c>
      <c r="G267" s="164"/>
      <c r="H267" s="164"/>
      <c r="I267" s="167"/>
      <c r="J267" s="168">
        <f>BK267</f>
        <v>0</v>
      </c>
      <c r="K267" s="164"/>
      <c r="L267" s="169"/>
      <c r="M267" s="170"/>
      <c r="N267" s="171"/>
      <c r="O267" s="171"/>
      <c r="P267" s="172">
        <f>P268</f>
        <v>0</v>
      </c>
      <c r="Q267" s="171"/>
      <c r="R267" s="172">
        <f>R268</f>
        <v>0</v>
      </c>
      <c r="S267" s="171"/>
      <c r="T267" s="173">
        <f>T268</f>
        <v>0</v>
      </c>
      <c r="AR267" s="174" t="s">
        <v>119</v>
      </c>
      <c r="AT267" s="175" t="s">
        <v>76</v>
      </c>
      <c r="AU267" s="175" t="s">
        <v>77</v>
      </c>
      <c r="AY267" s="174" t="s">
        <v>112</v>
      </c>
      <c r="BK267" s="176">
        <f>BK268</f>
        <v>0</v>
      </c>
    </row>
    <row r="268" spans="1:65" s="12" customFormat="1" ht="22.9" customHeight="1">
      <c r="B268" s="163"/>
      <c r="C268" s="164"/>
      <c r="D268" s="165" t="s">
        <v>76</v>
      </c>
      <c r="E268" s="177" t="s">
        <v>408</v>
      </c>
      <c r="F268" s="177" t="s">
        <v>409</v>
      </c>
      <c r="G268" s="164"/>
      <c r="H268" s="164"/>
      <c r="I268" s="167"/>
      <c r="J268" s="178">
        <f>BK268</f>
        <v>0</v>
      </c>
      <c r="K268" s="164"/>
      <c r="L268" s="169"/>
      <c r="M268" s="170"/>
      <c r="N268" s="171"/>
      <c r="O268" s="171"/>
      <c r="P268" s="172">
        <v>0</v>
      </c>
      <c r="Q268" s="171"/>
      <c r="R268" s="172">
        <v>0</v>
      </c>
      <c r="S268" s="171"/>
      <c r="T268" s="173">
        <v>0</v>
      </c>
      <c r="AR268" s="174" t="s">
        <v>119</v>
      </c>
      <c r="AT268" s="175" t="s">
        <v>76</v>
      </c>
      <c r="AU268" s="175" t="s">
        <v>82</v>
      </c>
      <c r="AY268" s="174" t="s">
        <v>112</v>
      </c>
      <c r="BK268" s="176">
        <v>0</v>
      </c>
    </row>
    <row r="269" spans="1:65" s="12" customFormat="1" ht="25.9" customHeight="1">
      <c r="B269" s="163"/>
      <c r="C269" s="164"/>
      <c r="D269" s="165" t="s">
        <v>76</v>
      </c>
      <c r="E269" s="166" t="s">
        <v>410</v>
      </c>
      <c r="F269" s="166" t="s">
        <v>411</v>
      </c>
      <c r="G269" s="164"/>
      <c r="H269" s="164"/>
      <c r="I269" s="167"/>
      <c r="J269" s="168">
        <f>BK269</f>
        <v>0</v>
      </c>
      <c r="K269" s="164"/>
      <c r="L269" s="169"/>
      <c r="M269" s="170"/>
      <c r="N269" s="171"/>
      <c r="O269" s="171"/>
      <c r="P269" s="172">
        <f>P270</f>
        <v>0</v>
      </c>
      <c r="Q269" s="171"/>
      <c r="R269" s="172">
        <f>R270</f>
        <v>0</v>
      </c>
      <c r="S269" s="171"/>
      <c r="T269" s="173">
        <f>T270</f>
        <v>0</v>
      </c>
      <c r="AR269" s="174" t="s">
        <v>412</v>
      </c>
      <c r="AT269" s="175" t="s">
        <v>76</v>
      </c>
      <c r="AU269" s="175" t="s">
        <v>77</v>
      </c>
      <c r="AY269" s="174" t="s">
        <v>112</v>
      </c>
      <c r="BK269" s="176">
        <f>BK270</f>
        <v>0</v>
      </c>
    </row>
    <row r="270" spans="1:65" s="12" customFormat="1" ht="22.9" customHeight="1">
      <c r="B270" s="163"/>
      <c r="C270" s="164"/>
      <c r="D270" s="165" t="s">
        <v>76</v>
      </c>
      <c r="E270" s="177" t="s">
        <v>413</v>
      </c>
      <c r="F270" s="177" t="s">
        <v>414</v>
      </c>
      <c r="G270" s="164"/>
      <c r="H270" s="164"/>
      <c r="I270" s="167"/>
      <c r="J270" s="178">
        <f>BK270</f>
        <v>0</v>
      </c>
      <c r="K270" s="164"/>
      <c r="L270" s="169"/>
      <c r="M270" s="170"/>
      <c r="N270" s="171"/>
      <c r="O270" s="171"/>
      <c r="P270" s="172">
        <f>SUM(P271:P286)</f>
        <v>0</v>
      </c>
      <c r="Q270" s="171"/>
      <c r="R270" s="172">
        <f>SUM(R271:R286)</f>
        <v>0</v>
      </c>
      <c r="S270" s="171"/>
      <c r="T270" s="173">
        <f>SUM(T271:T286)</f>
        <v>0</v>
      </c>
      <c r="AR270" s="174" t="s">
        <v>412</v>
      </c>
      <c r="AT270" s="175" t="s">
        <v>76</v>
      </c>
      <c r="AU270" s="175" t="s">
        <v>82</v>
      </c>
      <c r="AY270" s="174" t="s">
        <v>112</v>
      </c>
      <c r="BK270" s="176">
        <f>SUM(BK271:BK286)</f>
        <v>0</v>
      </c>
    </row>
    <row r="271" spans="1:65" s="2" customFormat="1" ht="16.5" customHeight="1">
      <c r="A271" s="31"/>
      <c r="B271" s="32"/>
      <c r="C271" s="179" t="s">
        <v>415</v>
      </c>
      <c r="D271" s="179" t="s">
        <v>115</v>
      </c>
      <c r="E271" s="180" t="s">
        <v>416</v>
      </c>
      <c r="F271" s="181" t="s">
        <v>417</v>
      </c>
      <c r="G271" s="182" t="s">
        <v>378</v>
      </c>
      <c r="H271" s="183">
        <v>1</v>
      </c>
      <c r="I271" s="184"/>
      <c r="J271" s="185">
        <f>ROUND(I271*H271,2)</f>
        <v>0</v>
      </c>
      <c r="K271" s="186"/>
      <c r="L271" s="36"/>
      <c r="M271" s="187" t="s">
        <v>1</v>
      </c>
      <c r="N271" s="188" t="s">
        <v>42</v>
      </c>
      <c r="O271" s="68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1" t="s">
        <v>418</v>
      </c>
      <c r="AT271" s="191" t="s">
        <v>115</v>
      </c>
      <c r="AU271" s="191" t="s">
        <v>84</v>
      </c>
      <c r="AY271" s="14" t="s">
        <v>112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4" t="s">
        <v>82</v>
      </c>
      <c r="BK271" s="192">
        <f>ROUND(I271*H271,2)</f>
        <v>0</v>
      </c>
      <c r="BL271" s="14" t="s">
        <v>418</v>
      </c>
      <c r="BM271" s="191" t="s">
        <v>419</v>
      </c>
    </row>
    <row r="272" spans="1:65" s="2" customFormat="1" ht="11.25">
      <c r="A272" s="31"/>
      <c r="B272" s="32"/>
      <c r="C272" s="33"/>
      <c r="D272" s="193" t="s">
        <v>121</v>
      </c>
      <c r="E272" s="33"/>
      <c r="F272" s="194" t="s">
        <v>417</v>
      </c>
      <c r="G272" s="33"/>
      <c r="H272" s="33"/>
      <c r="I272" s="195"/>
      <c r="J272" s="33"/>
      <c r="K272" s="33"/>
      <c r="L272" s="36"/>
      <c r="M272" s="196"/>
      <c r="N272" s="197"/>
      <c r="O272" s="68"/>
      <c r="P272" s="68"/>
      <c r="Q272" s="68"/>
      <c r="R272" s="68"/>
      <c r="S272" s="68"/>
      <c r="T272" s="6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121</v>
      </c>
      <c r="AU272" s="14" t="s">
        <v>84</v>
      </c>
    </row>
    <row r="273" spans="1:65" s="2" customFormat="1" ht="29.25">
      <c r="A273" s="31"/>
      <c r="B273" s="32"/>
      <c r="C273" s="33"/>
      <c r="D273" s="193" t="s">
        <v>123</v>
      </c>
      <c r="E273" s="33"/>
      <c r="F273" s="198" t="s">
        <v>420</v>
      </c>
      <c r="G273" s="33"/>
      <c r="H273" s="33"/>
      <c r="I273" s="195"/>
      <c r="J273" s="33"/>
      <c r="K273" s="33"/>
      <c r="L273" s="36"/>
      <c r="M273" s="196"/>
      <c r="N273" s="197"/>
      <c r="O273" s="68"/>
      <c r="P273" s="68"/>
      <c r="Q273" s="68"/>
      <c r="R273" s="68"/>
      <c r="S273" s="68"/>
      <c r="T273" s="69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123</v>
      </c>
      <c r="AU273" s="14" t="s">
        <v>84</v>
      </c>
    </row>
    <row r="274" spans="1:65" s="2" customFormat="1" ht="16.5" customHeight="1">
      <c r="A274" s="31"/>
      <c r="B274" s="32"/>
      <c r="C274" s="179" t="s">
        <v>421</v>
      </c>
      <c r="D274" s="179" t="s">
        <v>115</v>
      </c>
      <c r="E274" s="180" t="s">
        <v>422</v>
      </c>
      <c r="F274" s="181" t="s">
        <v>423</v>
      </c>
      <c r="G274" s="182" t="s">
        <v>378</v>
      </c>
      <c r="H274" s="183">
        <v>1</v>
      </c>
      <c r="I274" s="184"/>
      <c r="J274" s="185">
        <f>ROUND(I274*H274,2)</f>
        <v>0</v>
      </c>
      <c r="K274" s="186"/>
      <c r="L274" s="36"/>
      <c r="M274" s="187" t="s">
        <v>1</v>
      </c>
      <c r="N274" s="188" t="s">
        <v>42</v>
      </c>
      <c r="O274" s="68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1" t="s">
        <v>418</v>
      </c>
      <c r="AT274" s="191" t="s">
        <v>115</v>
      </c>
      <c r="AU274" s="191" t="s">
        <v>84</v>
      </c>
      <c r="AY274" s="14" t="s">
        <v>112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4" t="s">
        <v>82</v>
      </c>
      <c r="BK274" s="192">
        <f>ROUND(I274*H274,2)</f>
        <v>0</v>
      </c>
      <c r="BL274" s="14" t="s">
        <v>418</v>
      </c>
      <c r="BM274" s="191" t="s">
        <v>424</v>
      </c>
    </row>
    <row r="275" spans="1:65" s="2" customFormat="1" ht="11.25">
      <c r="A275" s="31"/>
      <c r="B275" s="32"/>
      <c r="C275" s="33"/>
      <c r="D275" s="193" t="s">
        <v>121</v>
      </c>
      <c r="E275" s="33"/>
      <c r="F275" s="194" t="s">
        <v>423</v>
      </c>
      <c r="G275" s="33"/>
      <c r="H275" s="33"/>
      <c r="I275" s="195"/>
      <c r="J275" s="33"/>
      <c r="K275" s="33"/>
      <c r="L275" s="36"/>
      <c r="M275" s="196"/>
      <c r="N275" s="197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121</v>
      </c>
      <c r="AU275" s="14" t="s">
        <v>84</v>
      </c>
    </row>
    <row r="276" spans="1:65" s="2" customFormat="1" ht="19.5">
      <c r="A276" s="31"/>
      <c r="B276" s="32"/>
      <c r="C276" s="33"/>
      <c r="D276" s="193" t="s">
        <v>123</v>
      </c>
      <c r="E276" s="33"/>
      <c r="F276" s="198" t="s">
        <v>425</v>
      </c>
      <c r="G276" s="33"/>
      <c r="H276" s="33"/>
      <c r="I276" s="195"/>
      <c r="J276" s="33"/>
      <c r="K276" s="33"/>
      <c r="L276" s="36"/>
      <c r="M276" s="196"/>
      <c r="N276" s="197"/>
      <c r="O276" s="68"/>
      <c r="P276" s="68"/>
      <c r="Q276" s="68"/>
      <c r="R276" s="68"/>
      <c r="S276" s="68"/>
      <c r="T276" s="69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4" t="s">
        <v>123</v>
      </c>
      <c r="AU276" s="14" t="s">
        <v>84</v>
      </c>
    </row>
    <row r="277" spans="1:65" s="2" customFormat="1" ht="16.5" customHeight="1">
      <c r="A277" s="31"/>
      <c r="B277" s="32"/>
      <c r="C277" s="179" t="s">
        <v>7</v>
      </c>
      <c r="D277" s="179" t="s">
        <v>115</v>
      </c>
      <c r="E277" s="180" t="s">
        <v>426</v>
      </c>
      <c r="F277" s="181" t="s">
        <v>427</v>
      </c>
      <c r="G277" s="182" t="s">
        <v>378</v>
      </c>
      <c r="H277" s="183">
        <v>1</v>
      </c>
      <c r="I277" s="184"/>
      <c r="J277" s="185">
        <f>ROUND(I277*H277,2)</f>
        <v>0</v>
      </c>
      <c r="K277" s="186"/>
      <c r="L277" s="36"/>
      <c r="M277" s="187" t="s">
        <v>1</v>
      </c>
      <c r="N277" s="188" t="s">
        <v>42</v>
      </c>
      <c r="O277" s="68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1" t="s">
        <v>418</v>
      </c>
      <c r="AT277" s="191" t="s">
        <v>115</v>
      </c>
      <c r="AU277" s="191" t="s">
        <v>84</v>
      </c>
      <c r="AY277" s="14" t="s">
        <v>112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4" t="s">
        <v>82</v>
      </c>
      <c r="BK277" s="192">
        <f>ROUND(I277*H277,2)</f>
        <v>0</v>
      </c>
      <c r="BL277" s="14" t="s">
        <v>418</v>
      </c>
      <c r="BM277" s="191" t="s">
        <v>428</v>
      </c>
    </row>
    <row r="278" spans="1:65" s="2" customFormat="1" ht="11.25">
      <c r="A278" s="31"/>
      <c r="B278" s="32"/>
      <c r="C278" s="33"/>
      <c r="D278" s="193" t="s">
        <v>121</v>
      </c>
      <c r="E278" s="33"/>
      <c r="F278" s="194" t="s">
        <v>427</v>
      </c>
      <c r="G278" s="33"/>
      <c r="H278" s="33"/>
      <c r="I278" s="195"/>
      <c r="J278" s="33"/>
      <c r="K278" s="33"/>
      <c r="L278" s="36"/>
      <c r="M278" s="196"/>
      <c r="N278" s="197"/>
      <c r="O278" s="68"/>
      <c r="P278" s="68"/>
      <c r="Q278" s="68"/>
      <c r="R278" s="68"/>
      <c r="S278" s="68"/>
      <c r="T278" s="6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121</v>
      </c>
      <c r="AU278" s="14" t="s">
        <v>84</v>
      </c>
    </row>
    <row r="279" spans="1:65" s="2" customFormat="1" ht="19.5">
      <c r="A279" s="31"/>
      <c r="B279" s="32"/>
      <c r="C279" s="33"/>
      <c r="D279" s="193" t="s">
        <v>123</v>
      </c>
      <c r="E279" s="33"/>
      <c r="F279" s="198" t="s">
        <v>429</v>
      </c>
      <c r="G279" s="33"/>
      <c r="H279" s="33"/>
      <c r="I279" s="195"/>
      <c r="J279" s="33"/>
      <c r="K279" s="33"/>
      <c r="L279" s="36"/>
      <c r="M279" s="196"/>
      <c r="N279" s="197"/>
      <c r="O279" s="68"/>
      <c r="P279" s="68"/>
      <c r="Q279" s="68"/>
      <c r="R279" s="68"/>
      <c r="S279" s="68"/>
      <c r="T279" s="69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123</v>
      </c>
      <c r="AU279" s="14" t="s">
        <v>84</v>
      </c>
    </row>
    <row r="280" spans="1:65" s="2" customFormat="1" ht="16.5" customHeight="1">
      <c r="A280" s="31"/>
      <c r="B280" s="32"/>
      <c r="C280" s="179" t="s">
        <v>430</v>
      </c>
      <c r="D280" s="179" t="s">
        <v>115</v>
      </c>
      <c r="E280" s="180" t="s">
        <v>431</v>
      </c>
      <c r="F280" s="181" t="s">
        <v>432</v>
      </c>
      <c r="G280" s="182" t="s">
        <v>378</v>
      </c>
      <c r="H280" s="183">
        <v>1</v>
      </c>
      <c r="I280" s="184"/>
      <c r="J280" s="185">
        <f>ROUND(I280*H280,2)</f>
        <v>0</v>
      </c>
      <c r="K280" s="186"/>
      <c r="L280" s="36"/>
      <c r="M280" s="187" t="s">
        <v>1</v>
      </c>
      <c r="N280" s="188" t="s">
        <v>42</v>
      </c>
      <c r="O280" s="68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1" t="s">
        <v>418</v>
      </c>
      <c r="AT280" s="191" t="s">
        <v>115</v>
      </c>
      <c r="AU280" s="191" t="s">
        <v>84</v>
      </c>
      <c r="AY280" s="14" t="s">
        <v>112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4" t="s">
        <v>82</v>
      </c>
      <c r="BK280" s="192">
        <f>ROUND(I280*H280,2)</f>
        <v>0</v>
      </c>
      <c r="BL280" s="14" t="s">
        <v>418</v>
      </c>
      <c r="BM280" s="191" t="s">
        <v>433</v>
      </c>
    </row>
    <row r="281" spans="1:65" s="2" customFormat="1" ht="11.25">
      <c r="A281" s="31"/>
      <c r="B281" s="32"/>
      <c r="C281" s="33"/>
      <c r="D281" s="193" t="s">
        <v>121</v>
      </c>
      <c r="E281" s="33"/>
      <c r="F281" s="194" t="s">
        <v>432</v>
      </c>
      <c r="G281" s="33"/>
      <c r="H281" s="33"/>
      <c r="I281" s="195"/>
      <c r="J281" s="33"/>
      <c r="K281" s="33"/>
      <c r="L281" s="36"/>
      <c r="M281" s="196"/>
      <c r="N281" s="197"/>
      <c r="O281" s="68"/>
      <c r="P281" s="68"/>
      <c r="Q281" s="68"/>
      <c r="R281" s="68"/>
      <c r="S281" s="68"/>
      <c r="T281" s="69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121</v>
      </c>
      <c r="AU281" s="14" t="s">
        <v>84</v>
      </c>
    </row>
    <row r="282" spans="1:65" s="2" customFormat="1" ht="48.75">
      <c r="A282" s="31"/>
      <c r="B282" s="32"/>
      <c r="C282" s="33"/>
      <c r="D282" s="193" t="s">
        <v>123</v>
      </c>
      <c r="E282" s="33"/>
      <c r="F282" s="198" t="s">
        <v>434</v>
      </c>
      <c r="G282" s="33"/>
      <c r="H282" s="33"/>
      <c r="I282" s="195"/>
      <c r="J282" s="33"/>
      <c r="K282" s="33"/>
      <c r="L282" s="36"/>
      <c r="M282" s="196"/>
      <c r="N282" s="197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123</v>
      </c>
      <c r="AU282" s="14" t="s">
        <v>84</v>
      </c>
    </row>
    <row r="283" spans="1:65" s="2" customFormat="1" ht="24.2" customHeight="1">
      <c r="A283" s="31"/>
      <c r="B283" s="32"/>
      <c r="C283" s="179" t="s">
        <v>435</v>
      </c>
      <c r="D283" s="179" t="s">
        <v>115</v>
      </c>
      <c r="E283" s="180" t="s">
        <v>436</v>
      </c>
      <c r="F283" s="181" t="s">
        <v>437</v>
      </c>
      <c r="G283" s="182" t="s">
        <v>378</v>
      </c>
      <c r="H283" s="183">
        <v>1</v>
      </c>
      <c r="I283" s="184"/>
      <c r="J283" s="185">
        <f>ROUND(I283*H283,2)</f>
        <v>0</v>
      </c>
      <c r="K283" s="186"/>
      <c r="L283" s="36"/>
      <c r="M283" s="187" t="s">
        <v>1</v>
      </c>
      <c r="N283" s="188" t="s">
        <v>42</v>
      </c>
      <c r="O283" s="68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1" t="s">
        <v>418</v>
      </c>
      <c r="AT283" s="191" t="s">
        <v>115</v>
      </c>
      <c r="AU283" s="191" t="s">
        <v>84</v>
      </c>
      <c r="AY283" s="14" t="s">
        <v>112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4" t="s">
        <v>82</v>
      </c>
      <c r="BK283" s="192">
        <f>ROUND(I283*H283,2)</f>
        <v>0</v>
      </c>
      <c r="BL283" s="14" t="s">
        <v>418</v>
      </c>
      <c r="BM283" s="191" t="s">
        <v>438</v>
      </c>
    </row>
    <row r="284" spans="1:65" s="2" customFormat="1" ht="11.25">
      <c r="A284" s="31"/>
      <c r="B284" s="32"/>
      <c r="C284" s="33"/>
      <c r="D284" s="193" t="s">
        <v>121</v>
      </c>
      <c r="E284" s="33"/>
      <c r="F284" s="194" t="s">
        <v>437</v>
      </c>
      <c r="G284" s="33"/>
      <c r="H284" s="33"/>
      <c r="I284" s="195"/>
      <c r="J284" s="33"/>
      <c r="K284" s="33"/>
      <c r="L284" s="36"/>
      <c r="M284" s="196"/>
      <c r="N284" s="197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121</v>
      </c>
      <c r="AU284" s="14" t="s">
        <v>84</v>
      </c>
    </row>
    <row r="285" spans="1:65" s="2" customFormat="1" ht="16.5" customHeight="1">
      <c r="A285" s="31"/>
      <c r="B285" s="32"/>
      <c r="C285" s="179" t="s">
        <v>439</v>
      </c>
      <c r="D285" s="179" t="s">
        <v>115</v>
      </c>
      <c r="E285" s="180" t="s">
        <v>440</v>
      </c>
      <c r="F285" s="181" t="s">
        <v>441</v>
      </c>
      <c r="G285" s="182" t="s">
        <v>378</v>
      </c>
      <c r="H285" s="183">
        <v>1</v>
      </c>
      <c r="I285" s="184"/>
      <c r="J285" s="185">
        <f>ROUND(I285*H285,2)</f>
        <v>0</v>
      </c>
      <c r="K285" s="186"/>
      <c r="L285" s="36"/>
      <c r="M285" s="187" t="s">
        <v>1</v>
      </c>
      <c r="N285" s="188" t="s">
        <v>42</v>
      </c>
      <c r="O285" s="68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1" t="s">
        <v>418</v>
      </c>
      <c r="AT285" s="191" t="s">
        <v>115</v>
      </c>
      <c r="AU285" s="191" t="s">
        <v>84</v>
      </c>
      <c r="AY285" s="14" t="s">
        <v>112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4" t="s">
        <v>82</v>
      </c>
      <c r="BK285" s="192">
        <f>ROUND(I285*H285,2)</f>
        <v>0</v>
      </c>
      <c r="BL285" s="14" t="s">
        <v>418</v>
      </c>
      <c r="BM285" s="191" t="s">
        <v>442</v>
      </c>
    </row>
    <row r="286" spans="1:65" s="2" customFormat="1" ht="11.25">
      <c r="A286" s="31"/>
      <c r="B286" s="32"/>
      <c r="C286" s="33"/>
      <c r="D286" s="193" t="s">
        <v>121</v>
      </c>
      <c r="E286" s="33"/>
      <c r="F286" s="194" t="s">
        <v>443</v>
      </c>
      <c r="G286" s="33"/>
      <c r="H286" s="33"/>
      <c r="I286" s="195"/>
      <c r="J286" s="33"/>
      <c r="K286" s="33"/>
      <c r="L286" s="36"/>
      <c r="M286" s="199"/>
      <c r="N286" s="200"/>
      <c r="O286" s="201"/>
      <c r="P286" s="201"/>
      <c r="Q286" s="201"/>
      <c r="R286" s="201"/>
      <c r="S286" s="201"/>
      <c r="T286" s="202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121</v>
      </c>
      <c r="AU286" s="14" t="s">
        <v>84</v>
      </c>
    </row>
    <row r="287" spans="1:65" s="2" customFormat="1" ht="6.95" customHeight="1">
      <c r="A287" s="31"/>
      <c r="B287" s="51"/>
      <c r="C287" s="52"/>
      <c r="D287" s="52"/>
      <c r="E287" s="52"/>
      <c r="F287" s="52"/>
      <c r="G287" s="52"/>
      <c r="H287" s="52"/>
      <c r="I287" s="52"/>
      <c r="J287" s="52"/>
      <c r="K287" s="52"/>
      <c r="L287" s="36"/>
      <c r="M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</row>
  </sheetData>
  <sheetProtection algorithmName="SHA-512" hashValue="5YOfNTrQtpEgHTtCM00uU2QGZGRPRnQl3vBfFvfep7ALuGa/qTN4sRD4K9ff8NCs6+zib2UCWuxm9jfiXOXR0Q==" saltValue="vmFymnjd8HaHhF2zuZ29O9EaH7ofSO+gN3jdiK+TsA5dCa6W0FO/x+xc/j13GPBpmXRMNYJES+SHS8BhbJf68A==" spinCount="100000" sheet="1" objects="1" scenarios="1" formatColumns="0" formatRows="0" autoFilter="0"/>
  <autoFilter ref="C117:K286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 Desná, Osík, ...</vt:lpstr>
      <vt:lpstr>' Desná, Osík, ...'!Názvy_tisku</vt:lpstr>
      <vt:lpstr>'Rekapitulace stavby'!Názvy_tisku</vt:lpstr>
      <vt:lpstr>' Desná, Osík,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dcterms:created xsi:type="dcterms:W3CDTF">2021-09-20T10:09:07Z</dcterms:created>
  <dcterms:modified xsi:type="dcterms:W3CDTF">2021-11-29T08:37:28Z</dcterms:modified>
</cp:coreProperties>
</file>