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850" tabRatio="819" activeTab="0"/>
  </bookViews>
  <sheets>
    <sheet name="Rekapitulace" sheetId="26" r:id="rId1"/>
    <sheet name="G1_hraz" sheetId="32" r:id="rId2"/>
    <sheet name="G2_prevod_vody" sheetId="31" r:id="rId3"/>
    <sheet name="G3_prelozka" sheetId="33" r:id="rId4"/>
    <sheet name="G4_materialy" sheetId="34" r:id="rId5"/>
    <sheet name="G4_mat_hut.pokus" sheetId="39" r:id="rId6"/>
    <sheet name="G5_nestability" sheetId="35" r:id="rId7"/>
    <sheet name="G6_obsluzka -ori." sheetId="36" r:id="rId8"/>
    <sheet name="G6_obsluzka -pred" sheetId="48" r:id="rId9"/>
    <sheet name="G6_obsluzka -podro" sheetId="47" r:id="rId10"/>
    <sheet name="G7_prelozkyIS" sheetId="45" r:id="rId11"/>
    <sheet name="G8_upravna_vody" sheetId="38" r:id="rId12"/>
    <sheet name="G9_pasdopravnik_orient" sheetId="42" r:id="rId13"/>
    <sheet name="G9_pasdopravnik_předbezny" sheetId="43" r:id="rId14"/>
    <sheet name="G10_HG_monitoring" sheetId="46" r:id="rId15"/>
  </sheets>
  <definedNames>
    <definedName name="_xlnm.Print_Area" localSheetId="1">'G1_hraz'!$A$1:$J$218</definedName>
    <definedName name="_xlnm.Print_Area" localSheetId="14">'G10_HG_monitoring'!$A$1:$J$213</definedName>
    <definedName name="_xlnm.Print_Area" localSheetId="2">'G2_prevod_vody'!$A$1:$J$212</definedName>
    <definedName name="_xlnm.Print_Area" localSheetId="3">'G3_prelozka'!$A$1:$J$211</definedName>
    <definedName name="_xlnm.Print_Area" localSheetId="5">'G4_mat_hut.pokus'!$A$1:$J$33</definedName>
    <definedName name="_xlnm.Print_Area" localSheetId="4">'G4_materialy'!$A$1:$J$212</definedName>
    <definedName name="_xlnm.Print_Area" localSheetId="6">'G5_nestability'!$A$1:$J$211</definedName>
    <definedName name="_xlnm.Print_Area" localSheetId="7">'G6_obsluzka -ori.'!$A$1:$J$210</definedName>
    <definedName name="_xlnm.Print_Area" localSheetId="9">'G6_obsluzka -podro'!$A$1:$J$211</definedName>
    <definedName name="_xlnm.Print_Area" localSheetId="8">'G6_obsluzka -pred'!$A$1:$J$212</definedName>
    <definedName name="_xlnm.Print_Area" localSheetId="10">'G7_prelozkyIS'!$A$1:$J$212</definedName>
    <definedName name="_xlnm.Print_Area" localSheetId="11">'G8_upravna_vody'!$A$1:$J$211</definedName>
    <definedName name="_xlnm.Print_Area" localSheetId="12">'G9_pasdopravnik_orient'!$A$1:$J$210</definedName>
    <definedName name="_xlnm.Print_Area" localSheetId="13">'G9_pasdopravnik_předbezny'!$A$1:$J$211</definedName>
    <definedName name="_xlnm.Print_Area" localSheetId="0">'Rekapitulace'!$B$1:$E$30</definedName>
    <definedName name="podrobny">#REF!</definedName>
    <definedName name="_xlnm.Print_Area">#REF!</definedName>
    <definedName name="_xlnm.Print_Titles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<sst xmlns="http://schemas.openxmlformats.org/spreadsheetml/2006/main" count="7122" uniqueCount="307">
  <si>
    <t>jedn.</t>
  </si>
  <si>
    <t xml:space="preserve">VRTÁNÍ  A  ODKRYVNÉ  PRÁCE 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</si>
  <si>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</si>
  <si>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</si>
  <si>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</si>
  <si>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</si>
  <si>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</si>
  <si>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Příprava sondážního pracoviště pro vrty vrtané v obtížně přístupném terénu</t>
  </si>
  <si>
    <t>Provozní pažení a odpažení vrtů</t>
  </si>
  <si>
    <t>Osazení zhlaví vrtu (HG, inklino)</t>
  </si>
  <si>
    <t>Likvidace vrtů hutněným záhozem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</si>
  <si>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</si>
  <si>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</si>
  <si>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</si>
  <si>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</si>
  <si>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km</t>
  </si>
  <si>
    <t>Odběr vzorků  zemin / hornin - porušené - třída 3B</t>
  </si>
  <si>
    <t>Odběr vzorků  zemin / hornin - technologické - třída 3B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</si>
  <si>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</si>
  <si>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</si>
  <si>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Odběr vzorků  hornin - neporušené -  třída 1 (2) A - z vrtného jádra vrtaného dvojitou jádrovkou</t>
  </si>
  <si>
    <t>Odběr vzorků vody</t>
  </si>
  <si>
    <t>Doprava vzorků do laboratoře</t>
  </si>
  <si>
    <t xml:space="preserve">POLNÍ ZKOUŠKY </t>
  </si>
  <si>
    <t>Presiometrické zkoušky</t>
  </si>
  <si>
    <t>Doprava presiometrické soupravy</t>
  </si>
  <si>
    <t>Příprava a likvidace pracoviště a techniky pro presiometrickou zkoušku</t>
  </si>
  <si>
    <t>Dynamické penetrační zkoušky</t>
  </si>
  <si>
    <t>Doprava penetrační soupravy</t>
  </si>
  <si>
    <t>Příprava a likvidace pracoviště a techniky pro penetrační zkoušku</t>
  </si>
  <si>
    <t>Měření Schmidtovým tvrdoměrem</t>
  </si>
  <si>
    <t>Měření kapesním penetrometrem</t>
  </si>
  <si>
    <t>Komplexní vyhodnocení polních zkoušek</t>
  </si>
  <si>
    <t>GEOFYZIKÁLNÍ PRÁCE</t>
  </si>
  <si>
    <t>Přípravné práce, rešerše</t>
  </si>
  <si>
    <t>Seismické metody - mělká refrakční seismika (MRS)</t>
  </si>
  <si>
    <t>Vertikální elektrické sondování (VES)</t>
  </si>
  <si>
    <t>bod</t>
  </si>
  <si>
    <t>Gravimetrie (tíhová měření)</t>
  </si>
  <si>
    <t>Georadarové měření (GPR)</t>
  </si>
  <si>
    <t>Vytyčení geofyzikálních profilů</t>
  </si>
  <si>
    <t>Doprava měřící aparatury a měřící skupiny</t>
  </si>
  <si>
    <t>Doprava karotážní soupravy</t>
  </si>
  <si>
    <t>Zpracování dat, vypracování závěrečné zprávy</t>
  </si>
  <si>
    <t>LABORATORNÍ PRÁCE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</si>
  <si>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</si>
  <si>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</si>
  <si>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</si>
  <si>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- stlačitelnost s časovým průběhem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</si>
  <si>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</si>
  <si>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</si>
  <si>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 xml:space="preserve">Zkoušky vzorků 1 (2) A (neporušených vzorků)  - triaxiální zkouška UU </t>
  </si>
  <si>
    <t>Zkoušky vzorků 1 (2) A (neporušených vzorků)  - stanovení propustnosti</t>
  </si>
  <si>
    <t>Zkoušky vzorků 1 (2) A (neporušených vzorků)  - prostý tlak</t>
  </si>
  <si>
    <t>Rozbor vody - stanovení agresivity na beton a ocelové konstrukce</t>
  </si>
  <si>
    <t>Stanovení agresivity zemin (hornin)</t>
  </si>
  <si>
    <t>Stanovení obsahu organických látek</t>
  </si>
  <si>
    <t>Petrografický rozbor horniny</t>
  </si>
  <si>
    <t>Stanovení obsahu jílových minerálů - RTG difrakce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</si>
  <si>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</si>
  <si>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</si>
  <si>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</si>
  <si>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</si>
  <si>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Doprava měřící aparatury a měřičské skupiny</t>
  </si>
  <si>
    <t>Vytyčení a ověření podzemních inž. sítí</t>
  </si>
  <si>
    <t>HYDROGEOLOGICKÉ PRÁCE</t>
  </si>
  <si>
    <t>Rešerše archivních podkladů</t>
  </si>
  <si>
    <t>Rekognoskace terénu</t>
  </si>
  <si>
    <t>Sled a řízení prací, hydrogeologická dokumentace</t>
  </si>
  <si>
    <t>Pasportizace - záměr hladin ve studních a vrtech po dobu realizace průzkumu</t>
  </si>
  <si>
    <t>Odběry vzorků - dynamicky</t>
  </si>
  <si>
    <t>Záměr průtoků - hydrologická měření</t>
  </si>
  <si>
    <t>Dopravní náklady</t>
  </si>
  <si>
    <t>Placená meteorologická data ČHMÚ - srážkové úhrny, hladiny podzemních vod</t>
  </si>
  <si>
    <t>PEDOLOGICKÝ PRŮZKUM</t>
  </si>
  <si>
    <t>Pedologické terénní sondování</t>
  </si>
  <si>
    <t>Klasifikace půdních typů, zpracování mapy skrývkových oblastí, vypracování závěrečné zprávy</t>
  </si>
  <si>
    <t xml:space="preserve">Doprava </t>
  </si>
  <si>
    <t>KOROZNÍ PRŮZKUM</t>
  </si>
  <si>
    <t>Měření intenzity bludných proudů a stanovení měrných odporů</t>
  </si>
  <si>
    <t>Zpracování a vyhodnocení naměřených dat, vypracování závěrečné zprávy</t>
  </si>
  <si>
    <t>kpl</t>
  </si>
  <si>
    <t>Jádrové vrty vrtané TK v hloubkovém intervalu 0,0 - 10,0 m</t>
  </si>
  <si>
    <t>Jádrové vrty vrtané TK v hloubce &gt;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</si>
  <si>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</si>
  <si>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</si>
  <si>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 xml:space="preserve">Inklinometrické vrty vrtané TK se zabudováním inklinometrické pažnice </t>
  </si>
  <si>
    <t>Kopané šachtice (nad 3 m), včetně likvidace</t>
  </si>
  <si>
    <t>Prostoje vrtné soupravy při realizaci presiometrických zkoušek a karotážního měření</t>
  </si>
  <si>
    <t>Odběr vzorků  zemin - technologické velkoobjemové (odebírané bagrem) - třída 3B</t>
  </si>
  <si>
    <t>Odběr vzorků zemin pro rozbor kontaminace</t>
  </si>
  <si>
    <t>Statické penetrační zkoušky CPT</t>
  </si>
  <si>
    <t>Statické penetrační zkoušky CPTU</t>
  </si>
  <si>
    <t>Inklinometrické měření</t>
  </si>
  <si>
    <t>Doprava k inklinometrickému měření</t>
  </si>
  <si>
    <t>Extenzometrické měření</t>
  </si>
  <si>
    <t>Doprava k extenzometrickému měření</t>
  </si>
  <si>
    <t>Elektomagnetické metody (VDV, DEMP)</t>
  </si>
  <si>
    <t>Odporové profilování</t>
  </si>
  <si>
    <t>Odporová tomografie (ERT, MEM)</t>
  </si>
  <si>
    <t>Magnetometrie</t>
  </si>
  <si>
    <t>Metoda spontání polarizace (SP)</t>
  </si>
  <si>
    <t>Karotážní měření ve vrtech (komplexní GT metody)</t>
  </si>
  <si>
    <t>Karotážní měření ve vrtech (komplexní HG metody)</t>
  </si>
  <si>
    <t>Zkoušky vzorků 1 (2) A (neporušených vzorků) - stanovení bobtnacího tlaku / prosedavosti</t>
  </si>
  <si>
    <t>Měření odporovými tenzometry (modul pružnosti, přetvárnosti, Poissonova konst., pevnost v tlaku)</t>
  </si>
  <si>
    <t>Speciální technologické zkoušky hornin pro tunelové stavby</t>
  </si>
  <si>
    <t>Technologické rozbory s přidáním pojiva  (PS + CBR + CBR s aditivy + IBI s aditivy)</t>
  </si>
  <si>
    <t xml:space="preserve">Stanovení znečištění zemin v rozsahu dle Vyhl. 294/2005 Sb. </t>
  </si>
  <si>
    <t>Zpracování souhrnné zprávy o laboratorních zkouškách</t>
  </si>
  <si>
    <t>Vsakovací zkoušky</t>
  </si>
  <si>
    <t>ks</t>
  </si>
  <si>
    <t>hod.</t>
  </si>
  <si>
    <t>m</t>
  </si>
  <si>
    <t>bm</t>
  </si>
  <si>
    <t>Jádrové vrty vrtané dvojitou jádrovkou s výplachem v hloubkovém intervalu 0,0 - 30,0 m</t>
  </si>
  <si>
    <t>Jádrové vrty vrtané dvojitou jádrovkou s výplachem v hloubkovém intervalu 30,0 - 75,0 m</t>
  </si>
  <si>
    <t>Jádrové vrty vrtané dvojitou jádrovkou s výplachem v hloubkovém intervalu 75,0 - 150,0 m</t>
  </si>
  <si>
    <t>Jádrové vrty vrtané dvojitou jádrovkou  s výplachem v hloubce &gt; 150,0 m</t>
  </si>
  <si>
    <t>Jádrové vrty vrtané dvojitou jádrovkou  s výplachem, speciální soupravou do obtížně přístupných míst (např. pásový podvozek) v hloubkovém intervalu 0,0 - 30,0 m</t>
  </si>
  <si>
    <t>Jádrové vrty vrtané dvojitou jádrovkou  s výplachem, speciální soupravou do obtížně přístupných míst (např. pásový podvozek) příplatek za 1 m vrtu k jednotkovým cenám dle výše  uvedených hloubkových intervalů</t>
  </si>
  <si>
    <t>Jádrové vrty horizontální vrtané dvojitou jádrovkou v hloubkovém intervalu 0,00 - 30,0 m</t>
  </si>
  <si>
    <t>Jádrové vrty horizontální vrtané dvojitou jádrovkou v hloubce &gt; 30,0 m</t>
  </si>
  <si>
    <t xml:space="preserve">Instalace měřidla pórového tlaku do vrtu </t>
  </si>
  <si>
    <t>prac.</t>
  </si>
  <si>
    <t>Vybudování přístupových cest, zajištění dopravních omezení a pronájmu dopravního značení *)</t>
  </si>
  <si>
    <t>Zajištění DIR a DIO</t>
  </si>
  <si>
    <t>Škody na pozemcích (odhad nákladů celkem)*)</t>
  </si>
  <si>
    <t>zk.</t>
  </si>
  <si>
    <t>Statická zatěžovací zkouška</t>
  </si>
  <si>
    <t>Rázová zatěžovací zkouška</t>
  </si>
  <si>
    <t>Doprava měřícího zařízení</t>
  </si>
  <si>
    <t>Speciální geofyzikální měření (např. GF měření v párových vrtech a pod.)</t>
  </si>
  <si>
    <t>Technologické rozbory (PS + CBR + CBRsat + IBI)</t>
  </si>
  <si>
    <t>Zajištění vstupu na pozemky</t>
  </si>
  <si>
    <t>profil</t>
  </si>
  <si>
    <t>soubor</t>
  </si>
  <si>
    <t>Položka/výkon/dodávka</t>
  </si>
  <si>
    <t>1.</t>
  </si>
  <si>
    <t>1.1.</t>
  </si>
  <si>
    <r>
      <t>A-</t>
    </r>
    <r>
      <rPr>
        <sz val="9"/>
        <rFont val="Arial CE"/>
        <family val="2"/>
      </rPr>
      <t xml:space="preserve"> VRTNÉ PRÁCE </t>
    </r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</si>
  <si>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</si>
  <si>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Presiometrické vrty vrtané dvojitou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</si>
  <si>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</si>
  <si>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</si>
  <si>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</si>
  <si>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</si>
  <si>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1.2.</t>
  </si>
  <si>
    <r>
      <t>B-</t>
    </r>
    <r>
      <rPr>
        <sz val="9"/>
        <rFont val="Arial CE"/>
        <family val="2"/>
      </rPr>
      <t xml:space="preserve"> SOUVISEJÍCÍ PRÁCE </t>
    </r>
  </si>
  <si>
    <t>1.3.</t>
  </si>
  <si>
    <r>
      <t>C-</t>
    </r>
    <r>
      <rPr>
        <sz val="9"/>
        <rFont val="Arial CE"/>
        <family val="2"/>
      </rPr>
      <t xml:space="preserve"> ODBĚR VZORKŮ</t>
    </r>
  </si>
  <si>
    <t>2.</t>
  </si>
  <si>
    <t>3.</t>
  </si>
  <si>
    <t>Seismické metody - reflexní seismika</t>
  </si>
  <si>
    <t>Elektromagnetické sondování (např. CSAMT, TDEM)</t>
  </si>
  <si>
    <t>4.</t>
  </si>
  <si>
    <t>5.</t>
  </si>
  <si>
    <t>Zřízení, stabilizace a údržba geodetických bodů</t>
  </si>
  <si>
    <t>Měření geodetických bodů</t>
  </si>
  <si>
    <t>6.</t>
  </si>
  <si>
    <t>Hydrodynamické odběrové zkoušky</t>
  </si>
  <si>
    <t>Hydrodynamické nálevové zkoušky a Slug testy</t>
  </si>
  <si>
    <t>Provizorní vystrojení vrtů pro realizaci vsakovacích zkoušek a Slug testů</t>
  </si>
  <si>
    <t>Osazení čidla s automatickým odečtem hladiny podzemní vody</t>
  </si>
  <si>
    <r>
      <t>Rozbor vody - ÚCHR, C10 - C40,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TOC,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agr. (Heyer)</t>
    </r>
  </si>
  <si>
    <t>Rozbor vody - pH, EC, t</t>
  </si>
  <si>
    <t>7.</t>
  </si>
  <si>
    <t>8.</t>
  </si>
  <si>
    <t>9.</t>
  </si>
  <si>
    <t>VÝKONY GEOLOGICKÉ SLUŽBY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</si>
  <si>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</si>
  <si>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</si>
  <si>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</si>
  <si>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</si>
  <si>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</si>
  <si>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</si>
  <si>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</si>
  <si>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</si>
  <si>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Vyhodnocení geotechnických vlastností zemin a hornin</t>
  </si>
  <si>
    <t>Geotechnické výpočty - násypy, zářezy, přechodové oblasti (stabilita, sedání)</t>
  </si>
  <si>
    <t>Hydrogeologický monitoring - denní měření hladin</t>
  </si>
  <si>
    <t>Zpracování předběžné zprávy</t>
  </si>
  <si>
    <t>Zpracování závěrečné zprávy (včetně graf. a digitálních výstupů, fotodokumentace)</t>
  </si>
  <si>
    <t>Počet m.j.</t>
  </si>
  <si>
    <t>Cena celkem</t>
  </si>
  <si>
    <t>jedn. cena</t>
  </si>
  <si>
    <t>dílčí mezisoučet - pol. 1.</t>
  </si>
  <si>
    <t>bez DPH</t>
  </si>
  <si>
    <t>dílčí mezisoučet - pol. 2.</t>
  </si>
  <si>
    <t>dílčí mezisoučet - pol. 3.</t>
  </si>
  <si>
    <t>dílčí mezisoučet - pol. 4.</t>
  </si>
  <si>
    <t>dílčí mezisoučet - pol. 9.</t>
  </si>
  <si>
    <t>cena celkem bez DPH</t>
  </si>
  <si>
    <t xml:space="preserve">R E K A P I T U L A C E </t>
  </si>
  <si>
    <t>Celkem bez DPH</t>
  </si>
  <si>
    <t>DPH</t>
  </si>
  <si>
    <t>Včetně DPH</t>
  </si>
  <si>
    <t>Celkem:</t>
  </si>
  <si>
    <t>Kč</t>
  </si>
  <si>
    <t xml:space="preserve"> </t>
  </si>
  <si>
    <t>Celkem včetně DPH</t>
  </si>
  <si>
    <t>základ</t>
  </si>
  <si>
    <t>VRTÁNÍ A ODKRYVNÉ PRÁCE</t>
  </si>
  <si>
    <t>dílčí mezisoučet - pol. 5.</t>
  </si>
  <si>
    <t>dílčí mezisoučet - pol. 6.</t>
  </si>
  <si>
    <t>dílčí mezisoučet - pol. 7.</t>
  </si>
  <si>
    <t>dílčí mezisoučet - pol. 8.</t>
  </si>
  <si>
    <t>*) Pozn. uchazeč tyto položky neoceňuje, bude oceněno v závislosti na konkrétním typu, rozsahu a podmínkách stavby. Tyto položky jsou neoceněné z důvodu porovnatelnosti nabídek</t>
  </si>
  <si>
    <t>CELKOVÁ REKAPITULACE</t>
  </si>
  <si>
    <t>DPH ve výši 21%</t>
  </si>
  <si>
    <t>Celkem (43% ze základu ocenění položek 1-8)</t>
  </si>
  <si>
    <t>Příprava, koordinace, sled</t>
  </si>
  <si>
    <t>Polní velkoformátové statické zkoušky</t>
  </si>
  <si>
    <t>Stavební přípravné práce</t>
  </si>
  <si>
    <t>Zpracování dat, vypracování závěrečné zprávy (k bodu 2.24)</t>
  </si>
  <si>
    <t>NEPOUŽIJE SE</t>
  </si>
  <si>
    <t>VÝKAZ VÝMĚR</t>
  </si>
  <si>
    <t>Geotechnický průzkum pro stavbu VD Vlachovice</t>
  </si>
  <si>
    <t xml:space="preserve">Hráz - podrobný průzkum  </t>
  </si>
  <si>
    <t>Objekty po převod vody ze Sviborky  a Smolinky -  podrobný průzkum</t>
  </si>
  <si>
    <t>Přeložka komunikace III/4942 Vlachova Lhota – Vysoké Pole - podrobný průzkum</t>
  </si>
  <si>
    <t>Průzkum svahových nestabilit v zájmovém území hráze a nádrže - podrobný průzkum</t>
  </si>
  <si>
    <t>Inženýrskogeologické mapování  v terénu</t>
  </si>
  <si>
    <t>VÝKONY GEOLOGICKÉ SLUŽBY A TERÉNNÍ PRÁCE</t>
  </si>
  <si>
    <t>Obslužné a příjezdové komunikace VD - orientační  průzkum</t>
  </si>
  <si>
    <t>Obslužné  a příjezdové komunikace  VD - předběžný průzkum</t>
  </si>
  <si>
    <t>Obslužné a příjezdové komunikace  VD - podrobný průzkum</t>
  </si>
  <si>
    <t>Nalezišť materiálů - hutnící pokus</t>
  </si>
  <si>
    <t>10</t>
  </si>
  <si>
    <t>10.</t>
  </si>
  <si>
    <t xml:space="preserve"> TERÉNNÍ PRÁCE - HUTNÍCÍ POKUS</t>
  </si>
  <si>
    <t>Hutnící pokus pro stabilizační materiály hráze</t>
  </si>
  <si>
    <t>Hutnící pokus pro přechodové materiály hráze</t>
  </si>
  <si>
    <t>Hutnící pokus těsnících materiálů hráze</t>
  </si>
  <si>
    <t>POZN:</t>
  </si>
  <si>
    <t xml:space="preserve">Zhotovitel zahrne do hutnících pokusů veškeré činnosti potřebné ke zdárnému provedení činností  specifikovaných v zadání. tj. mechanizace, její doprava, vytvoření zpevněných ploch, </t>
  </si>
  <si>
    <t>dílčí mezisoučet - pol. 10.</t>
  </si>
  <si>
    <t>dovoz a odvoz materiálů, těžba materiálu, měřící zařízení, měření, vyhodnocení, zajištění vstupu na pozemky a návrh tl. sypané vrstvy (zvláště u materiálů pro stabilizační část).</t>
  </si>
  <si>
    <t>0.</t>
  </si>
  <si>
    <t>VYPRACOVÁNÍ PROJEKTU PRŮZKUMNÝCH PRACÍ</t>
  </si>
  <si>
    <t>dílčí mezisoučet - pol. 0.</t>
  </si>
  <si>
    <t>hod</t>
  </si>
  <si>
    <t>'VYPRACOVÁNÍ PROJEKTU PRŮZKUMNÝCH PRACÍ</t>
  </si>
  <si>
    <t>Nalezišťe materiálů - podrobný průzkum</t>
  </si>
  <si>
    <t>Vypracování projektu průzkumných prací</t>
  </si>
  <si>
    <t>Příloha č. C.1 - Orinetační výkaz výměr</t>
  </si>
  <si>
    <t>Příloha č. C.2 - Orientační výkaz výměr</t>
  </si>
  <si>
    <t>Příloha č. C.3 - Orientační výkaz výměr</t>
  </si>
  <si>
    <t>Příloha č. C.4.1- Orientační výkaz výměr</t>
  </si>
  <si>
    <t>Příloha č. C.5- Orinetační výkaz výměr</t>
  </si>
  <si>
    <t>Příloha č. C.4.2 - Orientační výkaz výměr</t>
  </si>
  <si>
    <t>Příloha č. C. 6.1 - Orinetační výkaz výměr</t>
  </si>
  <si>
    <t>Příloha č. C.6.2 - Orinetační výkaz výměr</t>
  </si>
  <si>
    <t>Příloha č. C.6.3 - Orientační výkaz výměr</t>
  </si>
  <si>
    <t>Průzkum pro umístění úpravny vody</t>
  </si>
  <si>
    <t>Hydrogeologický monitoring</t>
  </si>
  <si>
    <t>Přeložky inženýrských sítí</t>
  </si>
  <si>
    <t>Vodoprávní řízení</t>
  </si>
  <si>
    <t>kplt</t>
  </si>
  <si>
    <t>Rekognoskace terénu pro přípravu 4 pracovišť velkoformátové statické zatěžovací zkoušky</t>
  </si>
  <si>
    <t>měsíc</t>
  </si>
  <si>
    <t>Kamerové prohlídky vrtů</t>
  </si>
  <si>
    <t>Doprava pro kamerové prohlídky</t>
  </si>
  <si>
    <t>Sestupné vodní tlakové zkoušky</t>
  </si>
  <si>
    <t>položka bude pružná v závislosti na možnostech odebrání neporušených vzorků pro vstupní data stabilitních výpočtů</t>
  </si>
  <si>
    <t>celková metráž kamerových zkoušek bude ponížena o zapažené hloubky vrtů</t>
  </si>
  <si>
    <t>Zpracování dat, vypracování roční zprávy</t>
  </si>
  <si>
    <t>Měsíční automatický odečet</t>
  </si>
  <si>
    <t xml:space="preserve">Pasportizace - záměr hladin ve studních a vrtech po dobu realizace průzkumu </t>
  </si>
  <si>
    <t>Osazení čidla s automatickým odečtem hladiny podzemní vody - pronájem</t>
  </si>
  <si>
    <t>Velkoformátové smykové zkoušky</t>
  </si>
  <si>
    <t>Režimní měření - záměr hladin ve studních a vrtech po dobu představebního monitoringu (36 měsíců)</t>
  </si>
  <si>
    <t>celkový počet dataloggerů je pro všechny vystrojené HG vrty (stávající + nově realizované)</t>
  </si>
  <si>
    <t>Název</t>
  </si>
  <si>
    <t>Označení</t>
  </si>
  <si>
    <t>G1</t>
  </si>
  <si>
    <t>G2</t>
  </si>
  <si>
    <t>G3</t>
  </si>
  <si>
    <t>G5</t>
  </si>
  <si>
    <t>G7</t>
  </si>
  <si>
    <t>G8</t>
  </si>
  <si>
    <t>G10</t>
  </si>
  <si>
    <t>podrobný</t>
  </si>
  <si>
    <t>Číslo celku IGP</t>
  </si>
  <si>
    <t>Průzkumy v přehradním profilu</t>
  </si>
  <si>
    <t>Průzkumy pro převody vody ze Sviborky a Smolinky</t>
  </si>
  <si>
    <t>orientační</t>
  </si>
  <si>
    <t>předběžný</t>
  </si>
  <si>
    <t>Průzkumy pro náhradu komunikace Vlachova Lhota – Vysoké Pole</t>
  </si>
  <si>
    <t>Průzkumy nalezišť materiálů - I. etapa</t>
  </si>
  <si>
    <t>Průzkumy nalezišť materiálů - II. etapa  - hutnící pokus</t>
  </si>
  <si>
    <t>Průzkum svahových nestabilit v zájmovém území hráze a nádrže</t>
  </si>
  <si>
    <t>Průzkum pro obslužné a příjezdové komunikace vodního díla</t>
  </si>
  <si>
    <t>Průzkum pro přeložky IS a přípojky IS</t>
  </si>
  <si>
    <t>-</t>
  </si>
  <si>
    <t>Průzkum pro staveništní dopravu</t>
  </si>
  <si>
    <t>cena v Kč bez DPH</t>
  </si>
  <si>
    <t>Etapa IGP</t>
  </si>
  <si>
    <t>G4.1</t>
  </si>
  <si>
    <t>G4.2</t>
  </si>
  <si>
    <t>G6.1</t>
  </si>
  <si>
    <t>G6.2</t>
  </si>
  <si>
    <t>G6.3</t>
  </si>
  <si>
    <t>G9.1</t>
  </si>
  <si>
    <t>G9.2</t>
  </si>
  <si>
    <t>PRŮZKUMNÉ PRÁCE CELKEM v Kč bez DPH</t>
  </si>
  <si>
    <t xml:space="preserve">Nabídková cena celkem V Kč včetně 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</si>
</sst>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_-* #,##0.00&quot; Kč&quot;_-;\-* #,##0.00&quot; Kč&quot;_-;_-* \-??&quot; Kč&quot;_-;_-@_-"/>
    <numFmt numFmtId="166" formatCode="#,##0\ &quot;Kč&quot;"/>
    <numFmt numFmtId="167" formatCode="#,##0.0"/>
    <numFmt numFmtId="168" formatCode="0.0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10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Times New Roman CE"/>
      <family val="2"/>
    </font>
    <font>
      <sz val="10"/>
      <name val="Times New Roman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name val="Symbol"/>
      <family val="1"/>
    </font>
    <font>
      <sz val="8"/>
      <name val="Arial CE"/>
      <family val="2"/>
    </font>
    <font>
      <sz val="8"/>
      <name val="Arial"/>
      <family val="2"/>
    </font>
    <font>
      <sz val="9"/>
      <name val="Times New Roman"/>
      <family val="1"/>
    </font>
    <font>
      <vertAlign val="subscript"/>
      <sz val="9"/>
      <name val="Arial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u val="single"/>
      <sz val="9"/>
      <color indexed="10"/>
      <name val="Arial CE"/>
      <family val="2"/>
    </font>
    <font>
      <sz val="9"/>
      <color theme="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color rgb="FFFF0000"/>
      <name val="Arial CE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165" fontId="11" fillId="0" borderId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</cellStyleXfs>
  <cellXfs count="549">
    <xf numFmtId="0" fontId="0" fillId="0" borderId="0" xfId="0"/>
    <xf numFmtId="0" fontId="4" fillId="0" borderId="1" xfId="0" applyFont="1" applyBorder="1"/>
    <xf numFmtId="0" fontId="14" fillId="0" borderId="2" xfId="0" applyFont="1" applyBorder="1" applyAlignment="1">
      <alignment horizontal="centerContinuous" vertical="center" wrapText="1"/>
    </xf>
    <xf numFmtId="3" fontId="14" fillId="0" borderId="2" xfId="0" applyNumberFormat="1" applyFont="1" applyFill="1" applyBorder="1" applyAlignment="1">
      <alignment horizontal="centerContinuous" vertical="center" wrapText="1"/>
    </xf>
    <xf numFmtId="0" fontId="4" fillId="0" borderId="3" xfId="0" applyFont="1" applyBorder="1"/>
    <xf numFmtId="0" fontId="4" fillId="0" borderId="4" xfId="0" applyFont="1" applyBorder="1"/>
    <xf numFmtId="0" fontId="3" fillId="2" borderId="5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left"/>
    </xf>
    <xf numFmtId="0" fontId="3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 quotePrefix="1">
      <alignment horizontal="right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right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8" fillId="0" borderId="5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right"/>
    </xf>
    <xf numFmtId="0" fontId="19" fillId="0" borderId="3" xfId="0" applyFont="1" applyBorder="1"/>
    <xf numFmtId="0" fontId="21" fillId="0" borderId="3" xfId="0" applyFont="1" applyBorder="1"/>
    <xf numFmtId="0" fontId="8" fillId="0" borderId="3" xfId="0" applyFont="1" applyBorder="1" applyAlignment="1" quotePrefix="1">
      <alignment horizontal="left"/>
    </xf>
    <xf numFmtId="0" fontId="10" fillId="0" borderId="3" xfId="0" applyFont="1" applyBorder="1"/>
    <xf numFmtId="0" fontId="22" fillId="0" borderId="3" xfId="0" applyFont="1" applyBorder="1"/>
    <xf numFmtId="0" fontId="8" fillId="0" borderId="3" xfId="0" applyFont="1" applyFill="1" applyBorder="1" applyAlignment="1">
      <alignment horizontal="center"/>
    </xf>
    <xf numFmtId="0" fontId="3" fillId="2" borderId="5" xfId="0" applyFont="1" applyFill="1" applyBorder="1" applyAlignment="1" quotePrefix="1">
      <alignment horizontal="right"/>
    </xf>
    <xf numFmtId="0" fontId="17" fillId="2" borderId="3" xfId="0" applyFont="1" applyFill="1" applyBorder="1" applyAlignment="1">
      <alignment horizontal="center"/>
    </xf>
    <xf numFmtId="0" fontId="6" fillId="0" borderId="5" xfId="0" applyFont="1" applyBorder="1" applyAlignment="1" quotePrefix="1">
      <alignment horizontal="right"/>
    </xf>
    <xf numFmtId="0" fontId="8" fillId="0" borderId="5" xfId="0" applyFont="1" applyBorder="1" applyAlignment="1" quotePrefix="1">
      <alignment horizontal="right"/>
    </xf>
    <xf numFmtId="0" fontId="8" fillId="0" borderId="3" xfId="0" applyFont="1" applyFill="1" applyBorder="1"/>
    <xf numFmtId="0" fontId="8" fillId="0" borderId="5" xfId="0" applyFont="1" applyFill="1" applyBorder="1" applyAlignment="1" quotePrefix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6" fillId="0" borderId="5" xfId="0" applyFont="1" applyFill="1" applyBorder="1" applyAlignment="1" quotePrefix="1">
      <alignment horizontal="right"/>
    </xf>
    <xf numFmtId="49" fontId="6" fillId="0" borderId="5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 quotePrefix="1">
      <alignment horizontal="left"/>
    </xf>
    <xf numFmtId="0" fontId="8" fillId="0" borderId="3" xfId="36" applyFont="1" applyBorder="1" applyAlignment="1">
      <alignment horizontal="center"/>
      <protection/>
    </xf>
    <xf numFmtId="0" fontId="8" fillId="0" borderId="3" xfId="36" applyFont="1" applyFill="1" applyBorder="1" applyAlignment="1">
      <alignment horizontal="center"/>
      <protection/>
    </xf>
    <xf numFmtId="0" fontId="6" fillId="0" borderId="3" xfId="0" applyFont="1" applyFill="1" applyBorder="1" applyAlignment="1" quotePrefix="1">
      <alignment horizontal="left"/>
    </xf>
    <xf numFmtId="0" fontId="6" fillId="0" borderId="6" xfId="0" applyFont="1" applyBorder="1" applyAlignment="1" quotePrefix="1">
      <alignment horizontal="right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0" fontId="25" fillId="0" borderId="11" xfId="0" applyFont="1" applyBorder="1" applyAlignment="1" quotePrefix="1">
      <alignment horizontal="right"/>
    </xf>
    <xf numFmtId="0" fontId="25" fillId="0" borderId="11" xfId="0" applyFont="1" applyBorder="1"/>
    <xf numFmtId="3" fontId="25" fillId="0" borderId="11" xfId="0" applyNumberFormat="1" applyFont="1" applyBorder="1"/>
    <xf numFmtId="0" fontId="25" fillId="0" borderId="11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right"/>
    </xf>
    <xf numFmtId="0" fontId="0" fillId="0" borderId="11" xfId="0" applyBorder="1"/>
    <xf numFmtId="166" fontId="10" fillId="0" borderId="13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0" fillId="0" borderId="12" xfId="0" applyNumberFormat="1" applyFill="1" applyBorder="1"/>
    <xf numFmtId="0" fontId="4" fillId="0" borderId="10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167" fontId="6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168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3" fontId="4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4" fillId="0" borderId="26" xfId="0" applyFont="1" applyBorder="1" applyAlignment="1" quotePrefix="1">
      <alignment horizontal="right"/>
    </xf>
    <xf numFmtId="0" fontId="17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7" xfId="0" applyFont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167" fontId="3" fillId="0" borderId="15" xfId="0" applyNumberFormat="1" applyFont="1" applyBorder="1" applyAlignment="1">
      <alignment horizontal="right"/>
    </xf>
    <xf numFmtId="0" fontId="6" fillId="0" borderId="8" xfId="0" applyFont="1" applyFill="1" applyBorder="1" applyAlignment="1">
      <alignment/>
    </xf>
    <xf numFmtId="0" fontId="0" fillId="0" borderId="9" xfId="0" applyBorder="1" applyAlignment="1">
      <alignment/>
    </xf>
    <xf numFmtId="166" fontId="0" fillId="0" borderId="31" xfId="0" applyNumberFormat="1" applyBorder="1" applyAlignment="1">
      <alignment horizontal="right"/>
    </xf>
    <xf numFmtId="3" fontId="3" fillId="0" borderId="32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28" fillId="0" borderId="31" xfId="0" applyFont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166" fontId="3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1" fillId="0" borderId="31" xfId="0" applyFont="1" applyFill="1" applyBorder="1" applyAlignment="1">
      <alignment/>
    </xf>
    <xf numFmtId="0" fontId="18" fillId="0" borderId="3" xfId="0" applyFont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right"/>
    </xf>
    <xf numFmtId="0" fontId="25" fillId="0" borderId="11" xfId="0" applyFont="1" applyFill="1" applyBorder="1" applyAlignment="1" quotePrefix="1">
      <alignment horizontal="right"/>
    </xf>
    <xf numFmtId="0" fontId="25" fillId="0" borderId="11" xfId="0" applyFont="1" applyFill="1" applyBorder="1"/>
    <xf numFmtId="3" fontId="25" fillId="0" borderId="11" xfId="0" applyNumberFormat="1" applyFont="1" applyFill="1" applyBorder="1"/>
    <xf numFmtId="0" fontId="25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 quotePrefix="1">
      <alignment horizontal="right"/>
    </xf>
    <xf numFmtId="0" fontId="0" fillId="0" borderId="11" xfId="0" applyFill="1" applyBorder="1"/>
    <xf numFmtId="166" fontId="10" fillId="0" borderId="13" xfId="0" applyNumberFormat="1" applyFont="1" applyFill="1" applyBorder="1" applyAlignment="1">
      <alignment horizontal="right"/>
    </xf>
    <xf numFmtId="0" fontId="0" fillId="0" borderId="3" xfId="0" applyFill="1" applyBorder="1"/>
    <xf numFmtId="0" fontId="8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3" xfId="21" applyFont="1" applyBorder="1" applyAlignment="1">
      <alignment horizontal="center" vertical="center"/>
      <protection/>
    </xf>
    <xf numFmtId="1" fontId="6" fillId="0" borderId="3" xfId="21" applyNumberFormat="1" applyFont="1" applyFill="1" applyBorder="1" applyAlignment="1">
      <alignment horizontal="center" vertical="center"/>
      <protection/>
    </xf>
    <xf numFmtId="0" fontId="0" fillId="0" borderId="0" xfId="0" applyFill="1"/>
    <xf numFmtId="0" fontId="18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19" fillId="0" borderId="3" xfId="0" applyFont="1" applyFill="1" applyBorder="1"/>
    <xf numFmtId="0" fontId="21" fillId="0" borderId="3" xfId="0" applyFont="1" applyFill="1" applyBorder="1"/>
    <xf numFmtId="0" fontId="10" fillId="0" borderId="3" xfId="0" applyFont="1" applyFill="1" applyBorder="1"/>
    <xf numFmtId="0" fontId="22" fillId="0" borderId="3" xfId="0" applyFont="1" applyFill="1" applyBorder="1"/>
    <xf numFmtId="0" fontId="8" fillId="0" borderId="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top"/>
    </xf>
    <xf numFmtId="0" fontId="6" fillId="0" borderId="5" xfId="0" applyFont="1" applyFill="1" applyBorder="1" applyAlignment="1" quotePrefix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36" fillId="0" borderId="0" xfId="0" applyFont="1"/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3" xfId="21" applyNumberFormat="1" applyFont="1" applyFill="1" applyBorder="1" applyAlignment="1">
      <alignment vertical="center"/>
      <protection/>
    </xf>
    <xf numFmtId="0" fontId="3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7" fillId="0" borderId="0" xfId="0" applyFont="1" applyBorder="1" applyAlignment="1">
      <alignment horizontal="center"/>
    </xf>
    <xf numFmtId="3" fontId="6" fillId="0" borderId="0" xfId="21" applyNumberFormat="1" applyFont="1" applyFill="1" applyBorder="1" applyAlignment="1">
      <alignment vertical="center"/>
      <protection/>
    </xf>
    <xf numFmtId="0" fontId="26" fillId="0" borderId="0" xfId="0" applyFont="1" applyBorder="1" applyAlignment="1" quotePrefix="1">
      <alignment horizontal="left"/>
    </xf>
    <xf numFmtId="0" fontId="26" fillId="0" borderId="0" xfId="0" applyFont="1" applyBorder="1"/>
    <xf numFmtId="0" fontId="38" fillId="0" borderId="0" xfId="0" applyFont="1" applyBorder="1" applyAlignment="1">
      <alignment horizontal="center"/>
    </xf>
    <xf numFmtId="3" fontId="26" fillId="0" borderId="0" xfId="21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horizontal="left"/>
    </xf>
    <xf numFmtId="3" fontId="7" fillId="0" borderId="3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left"/>
    </xf>
    <xf numFmtId="0" fontId="8" fillId="0" borderId="3" xfId="36" applyFont="1" applyFill="1" applyBorder="1" applyAlignment="1">
      <alignment horizontal="left"/>
      <protection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4" xfId="0" applyFont="1" applyBorder="1" applyAlignment="1" quotePrefix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 quotePrefix="1">
      <alignment horizontal="left"/>
    </xf>
    <xf numFmtId="0" fontId="6" fillId="0" borderId="8" xfId="0" applyFont="1" applyBorder="1"/>
    <xf numFmtId="0" fontId="6" fillId="0" borderId="35" xfId="0" applyFont="1" applyBorder="1" applyAlignment="1" quotePrefix="1">
      <alignment horizontal="right"/>
    </xf>
    <xf numFmtId="0" fontId="6" fillId="0" borderId="36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 quotePrefix="1">
      <alignment horizontal="right"/>
    </xf>
    <xf numFmtId="0" fontId="0" fillId="2" borderId="3" xfId="0" applyFill="1" applyBorder="1" applyAlignment="1">
      <alignment horizontal="left"/>
    </xf>
    <xf numFmtId="3" fontId="3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3" fillId="2" borderId="8" xfId="0" applyFont="1" applyFill="1" applyBorder="1" applyAlignment="1" quotePrefix="1">
      <alignment horizontal="left"/>
    </xf>
    <xf numFmtId="0" fontId="3" fillId="2" borderId="8" xfId="0" applyFont="1" applyFill="1" applyBorder="1"/>
    <xf numFmtId="0" fontId="4" fillId="2" borderId="8" xfId="0" applyFont="1" applyFill="1" applyBorder="1"/>
    <xf numFmtId="0" fontId="25" fillId="0" borderId="37" xfId="0" applyFont="1" applyBorder="1" applyAlignment="1" quotePrefix="1">
      <alignment horizontal="right"/>
    </xf>
    <xf numFmtId="0" fontId="25" fillId="0" borderId="37" xfId="0" applyFont="1" applyBorder="1"/>
    <xf numFmtId="3" fontId="25" fillId="0" borderId="37" xfId="0" applyNumberFormat="1" applyFont="1" applyBorder="1"/>
    <xf numFmtId="0" fontId="25" fillId="0" borderId="37" xfId="0" applyFont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4" fillId="0" borderId="29" xfId="0" applyFont="1" applyBorder="1"/>
    <xf numFmtId="1" fontId="4" fillId="0" borderId="38" xfId="0" applyNumberFormat="1" applyFont="1" applyBorder="1" applyAlignment="1" quotePrefix="1">
      <alignment horizontal="right"/>
    </xf>
    <xf numFmtId="0" fontId="0" fillId="0" borderId="37" xfId="0" applyBorder="1"/>
    <xf numFmtId="0" fontId="40" fillId="0" borderId="0" xfId="0" applyFont="1" applyBorder="1" applyAlignment="1">
      <alignment horizontal="center" vertical="center"/>
    </xf>
    <xf numFmtId="0" fontId="6" fillId="0" borderId="39" xfId="0" applyFont="1" applyBorder="1"/>
    <xf numFmtId="0" fontId="6" fillId="0" borderId="4" xfId="0" applyFont="1" applyBorder="1"/>
    <xf numFmtId="0" fontId="40" fillId="0" borderId="9" xfId="0" applyFont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3" fontId="19" fillId="0" borderId="9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 quotePrefix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24" xfId="0" applyBorder="1"/>
    <xf numFmtId="0" fontId="15" fillId="0" borderId="41" xfId="0" applyFont="1" applyBorder="1" applyAlignment="1">
      <alignment horizontal="centerContinuous" vertical="center" wrapText="1"/>
    </xf>
    <xf numFmtId="3" fontId="3" fillId="2" borderId="42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right" vertical="top"/>
    </xf>
    <xf numFmtId="3" fontId="4" fillId="2" borderId="42" xfId="0" applyNumberFormat="1" applyFont="1" applyFill="1" applyBorder="1" applyAlignment="1">
      <alignment horizontal="center"/>
    </xf>
    <xf numFmtId="3" fontId="6" fillId="2" borderId="42" xfId="0" applyNumberFormat="1" applyFont="1" applyFill="1" applyBorder="1" applyAlignment="1">
      <alignment horizontal="right"/>
    </xf>
    <xf numFmtId="3" fontId="33" fillId="0" borderId="42" xfId="0" applyNumberFormat="1" applyFont="1" applyFill="1" applyBorder="1" applyAlignment="1">
      <alignment horizontal="right" vertical="center"/>
    </xf>
    <xf numFmtId="3" fontId="33" fillId="0" borderId="42" xfId="0" applyNumberFormat="1" applyFont="1" applyFill="1" applyBorder="1" applyAlignment="1">
      <alignment horizontal="right" vertical="top"/>
    </xf>
    <xf numFmtId="3" fontId="5" fillId="2" borderId="42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0" fontId="6" fillId="0" borderId="5" xfId="0" applyFont="1" applyBorder="1" applyAlignment="1" quotePrefix="1">
      <alignment horizontal="right" vertical="center"/>
    </xf>
    <xf numFmtId="3" fontId="10" fillId="0" borderId="44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0" fontId="0" fillId="0" borderId="15" xfId="0" applyBorder="1"/>
    <xf numFmtId="0" fontId="25" fillId="0" borderId="46" xfId="0" applyFont="1" applyBorder="1" applyAlignment="1" quotePrefix="1">
      <alignment horizontal="right"/>
    </xf>
    <xf numFmtId="0" fontId="25" fillId="0" borderId="0" xfId="0" applyFont="1" applyBorder="1"/>
    <xf numFmtId="3" fontId="25" fillId="0" borderId="0" xfId="0" applyNumberFormat="1" applyFont="1" applyBorder="1"/>
    <xf numFmtId="3" fontId="0" fillId="0" borderId="23" xfId="0" applyNumberFormat="1" applyBorder="1"/>
    <xf numFmtId="0" fontId="6" fillId="0" borderId="5" xfId="0" applyFont="1" applyBorder="1" applyAlignment="1" quotePrefix="1">
      <alignment horizontal="right" vertical="center"/>
    </xf>
    <xf numFmtId="0" fontId="6" fillId="0" borderId="10" xfId="0" applyFont="1" applyBorder="1" applyAlignment="1" quotePrefix="1">
      <alignment horizontal="right" vertical="center"/>
    </xf>
    <xf numFmtId="3" fontId="8" fillId="0" borderId="15" xfId="0" applyNumberFormat="1" applyFont="1" applyFill="1" applyBorder="1" applyAlignment="1">
      <alignment horizontal="right" vertical="top"/>
    </xf>
    <xf numFmtId="0" fontId="26" fillId="0" borderId="10" xfId="0" applyFont="1" applyBorder="1" applyAlignment="1" quotePrefix="1">
      <alignment horizontal="right" vertical="center"/>
    </xf>
    <xf numFmtId="3" fontId="39" fillId="0" borderId="15" xfId="0" applyNumberFormat="1" applyFont="1" applyFill="1" applyBorder="1" applyAlignment="1">
      <alignment horizontal="right" vertical="top"/>
    </xf>
    <xf numFmtId="3" fontId="10" fillId="0" borderId="42" xfId="0" applyNumberFormat="1" applyFont="1" applyFill="1" applyBorder="1" applyAlignment="1">
      <alignment horizontal="right" vertical="center"/>
    </xf>
    <xf numFmtId="0" fontId="9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47" xfId="0" applyFont="1" applyBorder="1"/>
    <xf numFmtId="3" fontId="19" fillId="0" borderId="14" xfId="0" applyNumberFormat="1" applyFont="1" applyFill="1" applyBorder="1" applyAlignment="1">
      <alignment horizontal="right" vertical="center"/>
    </xf>
    <xf numFmtId="0" fontId="8" fillId="0" borderId="5" xfId="0" applyFont="1" applyBorder="1" applyAlignment="1" quotePrefix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8" fillId="0" borderId="5" xfId="0" applyFont="1" applyFill="1" applyBorder="1" applyAlignment="1" quotePrefix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 quotePrefix="1">
      <alignment horizontal="left" vertical="center"/>
    </xf>
    <xf numFmtId="3" fontId="6" fillId="0" borderId="3" xfId="0" applyNumberFormat="1" applyFont="1" applyFill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right" vertical="center"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66" fontId="10" fillId="0" borderId="13" xfId="0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" xfId="36" applyFont="1" applyBorder="1" applyAlignment="1">
      <alignment horizontal="center" vertical="center"/>
      <protection/>
    </xf>
    <xf numFmtId="0" fontId="8" fillId="0" borderId="3" xfId="36" applyFont="1" applyFill="1" applyBorder="1" applyAlignment="1">
      <alignment horizontal="center" vertical="center"/>
      <protection/>
    </xf>
    <xf numFmtId="0" fontId="8" fillId="0" borderId="3" xfId="36" applyFont="1" applyFill="1" applyBorder="1" applyAlignment="1">
      <alignment horizontal="left" vertical="center"/>
      <protection/>
    </xf>
    <xf numFmtId="0" fontId="6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7" fontId="9" fillId="0" borderId="3" xfId="0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 vertical="center"/>
    </xf>
    <xf numFmtId="167" fontId="7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8" fillId="0" borderId="3" xfId="36" applyFont="1" applyFill="1" applyBorder="1" applyAlignment="1">
      <alignment horizontal="left"/>
      <protection/>
    </xf>
    <xf numFmtId="0" fontId="6" fillId="0" borderId="3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2" borderId="3" xfId="0" applyFont="1" applyFill="1" applyBorder="1"/>
    <xf numFmtId="0" fontId="37" fillId="0" borderId="3" xfId="0" applyFont="1" applyFill="1" applyBorder="1"/>
    <xf numFmtId="0" fontId="8" fillId="0" borderId="9" xfId="36" applyFont="1" applyFill="1" applyBorder="1" applyAlignment="1">
      <alignment horizontal="center"/>
      <protection/>
    </xf>
    <xf numFmtId="3" fontId="7" fillId="3" borderId="3" xfId="0" applyNumberFormat="1" applyFont="1" applyFill="1" applyBorder="1" applyAlignment="1">
      <alignment horizontal="right"/>
    </xf>
    <xf numFmtId="0" fontId="8" fillId="0" borderId="10" xfId="0" applyFont="1" applyFill="1" applyBorder="1" applyAlignment="1" quotePrefix="1">
      <alignment horizontal="right"/>
    </xf>
    <xf numFmtId="0" fontId="6" fillId="0" borderId="33" xfId="0" applyFont="1" applyFill="1" applyBorder="1" applyAlignment="1" quotePrefix="1">
      <alignment horizontal="left"/>
    </xf>
    <xf numFmtId="0" fontId="0" fillId="4" borderId="0" xfId="0" applyFill="1"/>
    <xf numFmtId="0" fontId="0" fillId="0" borderId="29" xfId="0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5" borderId="0" xfId="0" applyFill="1"/>
    <xf numFmtId="0" fontId="8" fillId="4" borderId="5" xfId="0" applyFont="1" applyFill="1" applyBorder="1" applyAlignment="1">
      <alignment horizontal="right" vertical="top"/>
    </xf>
    <xf numFmtId="0" fontId="8" fillId="4" borderId="3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right" vertical="top"/>
    </xf>
    <xf numFmtId="3" fontId="8" fillId="4" borderId="42" xfId="0" applyNumberFormat="1" applyFont="1" applyFill="1" applyBorder="1" applyAlignment="1">
      <alignment horizontal="right" vertical="top"/>
    </xf>
    <xf numFmtId="0" fontId="6" fillId="6" borderId="3" xfId="0" applyFont="1" applyFill="1" applyBorder="1" applyAlignment="1">
      <alignment horizontal="center"/>
    </xf>
    <xf numFmtId="0" fontId="0" fillId="6" borderId="0" xfId="0" applyFill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3" fontId="6" fillId="0" borderId="45" xfId="0" applyNumberFormat="1" applyFont="1" applyBorder="1"/>
    <xf numFmtId="0" fontId="31" fillId="0" borderId="31" xfId="0" applyFont="1" applyBorder="1"/>
    <xf numFmtId="3" fontId="6" fillId="0" borderId="44" xfId="0" applyNumberFormat="1" applyFont="1" applyBorder="1"/>
    <xf numFmtId="0" fontId="0" fillId="0" borderId="9" xfId="0" applyBorder="1"/>
    <xf numFmtId="3" fontId="10" fillId="0" borderId="44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/>
    </xf>
    <xf numFmtId="3" fontId="6" fillId="0" borderId="43" xfId="0" applyNumberFormat="1" applyFont="1" applyBorder="1"/>
    <xf numFmtId="3" fontId="6" fillId="0" borderId="8" xfId="0" applyNumberFormat="1" applyFont="1" applyBorder="1" applyAlignment="1">
      <alignment horizontal="right"/>
    </xf>
    <xf numFmtId="3" fontId="0" fillId="0" borderId="12" xfId="0" applyNumberFormat="1" applyBorder="1"/>
    <xf numFmtId="0" fontId="0" fillId="0" borderId="3" xfId="0" applyBorder="1"/>
    <xf numFmtId="3" fontId="9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8" fillId="0" borderId="3" xfId="36" applyFont="1" applyBorder="1" applyAlignment="1">
      <alignment horizontal="left"/>
      <protection/>
    </xf>
    <xf numFmtId="49" fontId="6" fillId="0" borderId="5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3" fontId="33" fillId="0" borderId="42" xfId="0" applyNumberFormat="1" applyFont="1" applyBorder="1" applyAlignment="1">
      <alignment horizontal="right" vertical="top"/>
    </xf>
    <xf numFmtId="3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3" fontId="33" fillId="0" borderId="4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centerContinuous" vertical="center" wrapText="1"/>
    </xf>
    <xf numFmtId="0" fontId="6" fillId="0" borderId="8" xfId="0" applyFont="1" applyBorder="1" applyAlignment="1" quotePrefix="1">
      <alignment horizontal="left"/>
    </xf>
    <xf numFmtId="3" fontId="19" fillId="0" borderId="3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0" fontId="8" fillId="5" borderId="3" xfId="36" applyFont="1" applyFill="1" applyBorder="1" applyAlignment="1">
      <alignment horizontal="center"/>
      <protection/>
    </xf>
    <xf numFmtId="166" fontId="10" fillId="0" borderId="13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24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9" fillId="0" borderId="22" xfId="24" applyFont="1" applyBorder="1" applyAlignment="1">
      <alignment horizontal="center" vertical="center"/>
      <protection/>
    </xf>
    <xf numFmtId="0" fontId="29" fillId="0" borderId="21" xfId="24" applyFont="1" applyBorder="1" applyAlignment="1">
      <alignment horizontal="center" vertical="center"/>
      <protection/>
    </xf>
    <xf numFmtId="0" fontId="29" fillId="0" borderId="23" xfId="24" applyFont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8" fillId="0" borderId="3" xfId="36" applyFont="1" applyFill="1" applyBorder="1" applyAlignment="1">
      <alignment horizontal="left" wrapText="1"/>
      <protection/>
    </xf>
    <xf numFmtId="0" fontId="6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4" xfId="36" applyFont="1" applyFill="1" applyBorder="1" applyAlignment="1">
      <alignment horizontal="left" wrapText="1"/>
      <protection/>
    </xf>
    <xf numFmtId="0" fontId="8" fillId="0" borderId="29" xfId="36" applyFont="1" applyFill="1" applyBorder="1" applyAlignment="1">
      <alignment horizontal="left" wrapText="1"/>
      <protection/>
    </xf>
    <xf numFmtId="0" fontId="8" fillId="0" borderId="47" xfId="36" applyFont="1" applyFill="1" applyBorder="1" applyAlignment="1">
      <alignment horizontal="left" wrapText="1"/>
      <protection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6" fillId="0" borderId="4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32" fillId="0" borderId="49" xfId="0" applyFont="1" applyBorder="1" applyAlignment="1">
      <alignment horizontal="left"/>
    </xf>
    <xf numFmtId="0" fontId="32" fillId="0" borderId="50" xfId="0" applyFont="1" applyBorder="1" applyAlignment="1">
      <alignment horizontal="left"/>
    </xf>
    <xf numFmtId="0" fontId="32" fillId="0" borderId="5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0" xfId="21" applyFont="1" applyAlignment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8" fillId="0" borderId="4" xfId="36" applyFont="1" applyFill="1" applyBorder="1" applyAlignment="1">
      <alignment horizontal="left"/>
      <protection/>
    </xf>
    <xf numFmtId="0" fontId="8" fillId="0" borderId="29" xfId="36" applyFont="1" applyFill="1" applyBorder="1" applyAlignment="1">
      <alignment horizontal="left"/>
      <protection/>
    </xf>
    <xf numFmtId="0" fontId="8" fillId="0" borderId="47" xfId="36" applyFont="1" applyFill="1" applyBorder="1" applyAlignment="1">
      <alignment horizontal="left"/>
      <protection/>
    </xf>
    <xf numFmtId="0" fontId="8" fillId="0" borderId="4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" xfId="0" applyFont="1" applyFill="1" applyBorder="1" applyAlignment="1" quotePrefix="1">
      <alignment horizontal="left"/>
    </xf>
    <xf numFmtId="0" fontId="8" fillId="0" borderId="29" xfId="0" applyFont="1" applyFill="1" applyBorder="1" applyAlignment="1" quotePrefix="1">
      <alignment horizontal="left"/>
    </xf>
    <xf numFmtId="0" fontId="8" fillId="0" borderId="47" xfId="0" applyFont="1" applyFill="1" applyBorder="1" applyAlignment="1" quotePrefix="1">
      <alignment horizontal="left"/>
    </xf>
    <xf numFmtId="0" fontId="8" fillId="0" borderId="3" xfId="36" applyFont="1" applyFill="1" applyBorder="1" applyAlignment="1">
      <alignment horizontal="left"/>
      <protection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 quotePrefix="1">
      <alignment horizontal="left"/>
    </xf>
    <xf numFmtId="0" fontId="6" fillId="0" borderId="29" xfId="0" applyFont="1" applyFill="1" applyBorder="1" applyAlignment="1" quotePrefix="1">
      <alignment horizontal="left"/>
    </xf>
    <xf numFmtId="0" fontId="6" fillId="0" borderId="47" xfId="0" applyFont="1" applyFill="1" applyBorder="1" applyAlignment="1" quotePrefix="1">
      <alignment horizontal="left"/>
    </xf>
    <xf numFmtId="0" fontId="3" fillId="2" borderId="52" xfId="0" applyFont="1" applyFill="1" applyBorder="1" applyAlignment="1" quotePrefix="1">
      <alignment horizontal="left"/>
    </xf>
    <xf numFmtId="0" fontId="3" fillId="2" borderId="53" xfId="0" applyFont="1" applyFill="1" applyBorder="1" applyAlignment="1" quotePrefix="1">
      <alignment horizontal="left"/>
    </xf>
    <xf numFmtId="0" fontId="3" fillId="2" borderId="54" xfId="0" applyFont="1" applyFill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47" xfId="0" applyFont="1" applyBorder="1" applyAlignment="1" quotePrefix="1">
      <alignment horizontal="left"/>
    </xf>
    <xf numFmtId="0" fontId="8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19" fillId="2" borderId="4" xfId="0" applyFont="1" applyFill="1" applyBorder="1" applyAlignment="1">
      <alignment horizontal="left"/>
    </xf>
    <xf numFmtId="0" fontId="19" fillId="2" borderId="29" xfId="0" applyFont="1" applyFill="1" applyBorder="1" applyAlignment="1">
      <alignment horizontal="left"/>
    </xf>
    <xf numFmtId="0" fontId="19" fillId="2" borderId="47" xfId="0" applyFont="1" applyFill="1" applyBorder="1" applyAlignment="1">
      <alignment horizontal="left"/>
    </xf>
    <xf numFmtId="0" fontId="8" fillId="0" borderId="3" xfId="0" applyFont="1" applyFill="1" applyBorder="1" applyAlignment="1" quotePrefix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 wrapText="1"/>
    </xf>
    <xf numFmtId="0" fontId="35" fillId="0" borderId="27" xfId="0" applyFont="1" applyBorder="1" applyAlignment="1">
      <alignment horizontal="center" vertical="center" wrapText="1"/>
    </xf>
    <xf numFmtId="0" fontId="14" fillId="0" borderId="22" xfId="0" applyFont="1" applyBorder="1" applyAlignment="1" quotePrefix="1">
      <alignment horizontal="left" vertical="top"/>
    </xf>
    <xf numFmtId="0" fontId="0" fillId="0" borderId="21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3" fillId="0" borderId="8" xfId="0" applyFont="1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0" fontId="35" fillId="0" borderId="0" xfId="24" applyFont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" xfId="36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vertical="center" wrapText="1"/>
    </xf>
    <xf numFmtId="0" fontId="8" fillId="0" borderId="4" xfId="36" applyFont="1" applyFill="1" applyBorder="1" applyAlignment="1">
      <alignment horizontal="left" vertical="center"/>
      <protection/>
    </xf>
    <xf numFmtId="0" fontId="8" fillId="0" borderId="29" xfId="36" applyFont="1" applyFill="1" applyBorder="1" applyAlignment="1">
      <alignment horizontal="left" vertical="center"/>
      <protection/>
    </xf>
    <xf numFmtId="0" fontId="8" fillId="0" borderId="47" xfId="36" applyFont="1" applyFill="1" applyBorder="1" applyAlignment="1">
      <alignment horizontal="left" vertical="center"/>
      <protection/>
    </xf>
    <xf numFmtId="0" fontId="8" fillId="0" borderId="3" xfId="36" applyFont="1" applyFill="1" applyBorder="1" applyAlignment="1">
      <alignment horizontal="left" vertical="center"/>
      <protection/>
    </xf>
    <xf numFmtId="0" fontId="6" fillId="0" borderId="3" xfId="0" applyFont="1" applyFill="1" applyBorder="1" applyAlignment="1">
      <alignment vertical="center"/>
    </xf>
    <xf numFmtId="0" fontId="6" fillId="0" borderId="4" xfId="0" applyFont="1" applyBorder="1" applyAlignment="1" quotePrefix="1">
      <alignment horizontal="left" vertical="center"/>
    </xf>
    <xf numFmtId="0" fontId="6" fillId="0" borderId="29" xfId="0" applyFont="1" applyBorder="1" applyAlignment="1" quotePrefix="1">
      <alignment horizontal="left" vertical="center"/>
    </xf>
    <xf numFmtId="0" fontId="6" fillId="0" borderId="47" xfId="0" applyFont="1" applyBorder="1" applyAlignment="1" quotePrefix="1">
      <alignment horizontal="left" vertical="center"/>
    </xf>
    <xf numFmtId="0" fontId="8" fillId="4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 quotePrefix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Fill="1" applyBorder="1" applyAlignment="1">
      <alignment horizontal="left" vertical="top"/>
    </xf>
    <xf numFmtId="0" fontId="6" fillId="0" borderId="29" xfId="0" applyFont="1" applyFill="1" applyBorder="1" applyAlignment="1">
      <alignment horizontal="left" vertical="top"/>
    </xf>
    <xf numFmtId="0" fontId="6" fillId="0" borderId="47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21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56" xfId="0" applyBorder="1" applyAlignment="1">
      <alignment vertical="top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 quotePrefix="1">
      <alignment horizontal="left" vertical="center" wrapText="1"/>
    </xf>
    <xf numFmtId="0" fontId="8" fillId="0" borderId="3" xfId="36" applyFont="1" applyBorder="1" applyAlignment="1">
      <alignment horizontal="left"/>
      <protection/>
    </xf>
    <xf numFmtId="0" fontId="6" fillId="0" borderId="3" xfId="0" applyFont="1" applyBorder="1"/>
    <xf numFmtId="0" fontId="8" fillId="0" borderId="4" xfId="0" applyFont="1" applyBorder="1" applyAlignment="1" quotePrefix="1">
      <alignment horizontal="left"/>
    </xf>
    <xf numFmtId="0" fontId="8" fillId="0" borderId="29" xfId="0" applyFont="1" applyBorder="1" applyAlignment="1" quotePrefix="1">
      <alignment horizontal="left"/>
    </xf>
    <xf numFmtId="0" fontId="8" fillId="0" borderId="47" xfId="0" applyFont="1" applyBorder="1" applyAlignment="1" quotePrefix="1">
      <alignment horizontal="left"/>
    </xf>
    <xf numFmtId="0" fontId="8" fillId="0" borderId="3" xfId="36" applyFont="1" applyBorder="1" applyAlignment="1">
      <alignment horizontal="left" wrapText="1"/>
      <protection/>
    </xf>
    <xf numFmtId="0" fontId="6" fillId="0" borderId="3" xfId="0" applyFont="1" applyBorder="1" applyAlignment="1">
      <alignment wrapText="1"/>
    </xf>
    <xf numFmtId="0" fontId="8" fillId="0" borderId="4" xfId="36" applyFont="1" applyBorder="1" applyAlignment="1">
      <alignment horizontal="left"/>
      <protection/>
    </xf>
    <xf numFmtId="0" fontId="8" fillId="0" borderId="29" xfId="36" applyFont="1" applyBorder="1" applyAlignment="1">
      <alignment horizontal="left"/>
      <protection/>
    </xf>
    <xf numFmtId="0" fontId="8" fillId="0" borderId="47" xfId="36" applyFont="1" applyBorder="1" applyAlignment="1">
      <alignment horizontal="left"/>
      <protection/>
    </xf>
    <xf numFmtId="0" fontId="8" fillId="0" borderId="3" xfId="0" applyFont="1" applyBorder="1" applyAlignment="1" quotePrefix="1">
      <alignment horizontal="left" vertical="top" wrapText="1"/>
    </xf>
    <xf numFmtId="0" fontId="30" fillId="7" borderId="3" xfId="24" applyFont="1" applyFill="1" applyBorder="1" applyAlignment="1">
      <alignment horizontal="center" vertical="center" wrapText="1"/>
      <protection/>
    </xf>
    <xf numFmtId="0" fontId="41" fillId="7" borderId="3" xfId="24" applyFont="1" applyFill="1" applyBorder="1" applyAlignment="1">
      <alignment horizontal="center" vertical="center" wrapText="1"/>
      <protection/>
    </xf>
    <xf numFmtId="0" fontId="30" fillId="0" borderId="0" xfId="24" applyFont="1" applyBorder="1" applyAlignment="1">
      <alignment horizontal="left" vertical="center" wrapText="1"/>
      <protection/>
    </xf>
    <xf numFmtId="3" fontId="0" fillId="0" borderId="0" xfId="0" applyNumberFormat="1" applyBorder="1"/>
    <xf numFmtId="0" fontId="30" fillId="7" borderId="0" xfId="24" applyFont="1" applyFill="1" applyBorder="1" applyAlignment="1">
      <alignment horizontal="left" vertical="center" wrapText="1"/>
      <protection/>
    </xf>
    <xf numFmtId="0" fontId="30" fillId="7" borderId="0" xfId="24" applyFont="1" applyFill="1" applyBorder="1" applyAlignment="1">
      <alignment horizontal="center" vertical="center" wrapText="1"/>
      <protection/>
    </xf>
    <xf numFmtId="3" fontId="30" fillId="7" borderId="0" xfId="24" applyNumberFormat="1" applyFont="1" applyFill="1" applyBorder="1" applyAlignment="1">
      <alignment vertical="center" wrapText="1"/>
      <protection/>
    </xf>
    <xf numFmtId="0" fontId="30" fillId="0" borderId="0" xfId="24" applyFont="1" applyBorder="1" applyAlignment="1">
      <alignment vertical="center" wrapText="1"/>
      <protection/>
    </xf>
    <xf numFmtId="9" fontId="30" fillId="7" borderId="0" xfId="24" applyNumberFormat="1" applyFont="1" applyFill="1" applyBorder="1" applyAlignment="1">
      <alignment horizontal="center" vertical="center" wrapText="1"/>
      <protection/>
    </xf>
    <xf numFmtId="49" fontId="30" fillId="7" borderId="0" xfId="24" applyNumberFormat="1" applyFont="1" applyFill="1" applyBorder="1" applyAlignment="1">
      <alignment horizontal="left" vertical="center" wrapText="1"/>
      <protection/>
    </xf>
    <xf numFmtId="49" fontId="30" fillId="7" borderId="0" xfId="2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0" fillId="7" borderId="3" xfId="24" applyFont="1" applyFill="1" applyBorder="1" applyAlignment="1">
      <alignment horizontal="left" vertical="center" wrapText="1"/>
      <protection/>
    </xf>
    <xf numFmtId="3" fontId="41" fillId="7" borderId="3" xfId="0" applyNumberFormat="1" applyFont="1" applyFill="1" applyBorder="1"/>
    <xf numFmtId="3" fontId="41" fillId="7" borderId="3" xfId="24" applyNumberFormat="1" applyFont="1" applyFill="1" applyBorder="1" applyAlignment="1">
      <alignment vertical="center" wrapText="1"/>
      <protection/>
    </xf>
    <xf numFmtId="0" fontId="29" fillId="7" borderId="3" xfId="24" applyFont="1" applyFill="1" applyBorder="1" applyAlignment="1">
      <alignment horizontal="center" vertical="center" wrapText="1"/>
      <protection/>
    </xf>
    <xf numFmtId="0" fontId="29" fillId="7" borderId="3" xfId="24" applyFont="1" applyFill="1" applyBorder="1" applyAlignment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2" xfId="21"/>
    <cellStyle name="Styl 1" xfId="22"/>
    <cellStyle name="Čárka 2" xfId="23"/>
    <cellStyle name="Normální 3" xfId="24"/>
    <cellStyle name="Normální 4" xfId="25"/>
    <cellStyle name="Normální 4 2" xfId="26"/>
    <cellStyle name="Normální 2 2" xfId="27"/>
    <cellStyle name="Normální 7" xfId="28"/>
    <cellStyle name="normální 2 5" xfId="29"/>
    <cellStyle name="Normální 5 2" xfId="30"/>
    <cellStyle name="Měna 2" xfId="31"/>
    <cellStyle name="normální 2 3" xfId="32"/>
    <cellStyle name="Normální 3 2" xfId="33"/>
    <cellStyle name="Normální 4 3" xfId="34"/>
    <cellStyle name="normální 2 4" xfId="35"/>
    <cellStyle name="normální_D11-SGGT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zoomScale="70" zoomScaleNormal="70" workbookViewId="0" topLeftCell="A1">
      <selection activeCell="B37" sqref="B37"/>
    </sheetView>
  </sheetViews>
  <sheetFormatPr defaultColWidth="9.140625" defaultRowHeight="15"/>
  <cols>
    <col min="1" max="1" width="10.8515625" style="0" customWidth="1"/>
    <col min="2" max="2" width="102.140625" style="144" customWidth="1"/>
    <col min="3" max="3" width="17.7109375" style="397" customWidth="1"/>
    <col min="4" max="4" width="12.8515625" style="395" customWidth="1"/>
    <col min="5" max="5" width="22.28125" style="0" customWidth="1"/>
  </cols>
  <sheetData>
    <row r="1" ht="15.75" thickBot="1"/>
    <row r="2" spans="1:5" ht="14.45" customHeight="1">
      <c r="A2" s="398" t="s">
        <v>208</v>
      </c>
      <c r="B2" s="399"/>
      <c r="C2" s="399"/>
      <c r="D2" s="399"/>
      <c r="E2" s="400"/>
    </row>
    <row r="3" spans="1:5" ht="56.25">
      <c r="A3" s="547" t="s">
        <v>283</v>
      </c>
      <c r="B3" s="548" t="s">
        <v>273</v>
      </c>
      <c r="C3" s="548" t="s">
        <v>297</v>
      </c>
      <c r="D3" s="548" t="s">
        <v>274</v>
      </c>
      <c r="E3" s="548" t="s">
        <v>296</v>
      </c>
    </row>
    <row r="4" spans="1:5" ht="18.75">
      <c r="A4" s="530">
        <v>1</v>
      </c>
      <c r="B4" s="544" t="s">
        <v>284</v>
      </c>
      <c r="C4" s="530" t="s">
        <v>282</v>
      </c>
      <c r="D4" s="531" t="s">
        <v>275</v>
      </c>
      <c r="E4" s="545">
        <f>'G1_hraz'!J195</f>
        <v>715000</v>
      </c>
    </row>
    <row r="5" spans="1:5" ht="18.75">
      <c r="A5" s="530">
        <v>2</v>
      </c>
      <c r="B5" s="544" t="s">
        <v>285</v>
      </c>
      <c r="C5" s="530" t="s">
        <v>282</v>
      </c>
      <c r="D5" s="531" t="s">
        <v>276</v>
      </c>
      <c r="E5" s="545">
        <f>'G2_prevod_vody'!J189</f>
        <v>1215500</v>
      </c>
    </row>
    <row r="6" spans="1:5" ht="21" customHeight="1">
      <c r="A6" s="530">
        <v>3</v>
      </c>
      <c r="B6" s="544" t="s">
        <v>288</v>
      </c>
      <c r="C6" s="530" t="s">
        <v>282</v>
      </c>
      <c r="D6" s="531" t="s">
        <v>277</v>
      </c>
      <c r="E6" s="545">
        <f>'G3_prelozka'!J188</f>
        <v>1215500</v>
      </c>
    </row>
    <row r="7" spans="1:5" ht="18.75">
      <c r="A7" s="530">
        <v>4</v>
      </c>
      <c r="B7" s="544" t="s">
        <v>289</v>
      </c>
      <c r="C7" s="530" t="s">
        <v>282</v>
      </c>
      <c r="D7" s="531" t="s">
        <v>298</v>
      </c>
      <c r="E7" s="545">
        <f>'G4_materialy'!J189</f>
        <v>1215500</v>
      </c>
    </row>
    <row r="8" spans="1:5" ht="18.75">
      <c r="A8" s="530">
        <v>4</v>
      </c>
      <c r="B8" s="544" t="s">
        <v>290</v>
      </c>
      <c r="C8" s="530" t="s">
        <v>282</v>
      </c>
      <c r="D8" s="531" t="s">
        <v>299</v>
      </c>
      <c r="E8" s="545">
        <f>'G4_mat_hut.pokus'!J17</f>
        <v>0</v>
      </c>
    </row>
    <row r="9" spans="1:5" ht="18" customHeight="1">
      <c r="A9" s="530">
        <v>5</v>
      </c>
      <c r="B9" s="544" t="s">
        <v>291</v>
      </c>
      <c r="C9" s="530" t="s">
        <v>282</v>
      </c>
      <c r="D9" s="531" t="s">
        <v>278</v>
      </c>
      <c r="E9" s="545">
        <f>'G5_nestability'!J188</f>
        <v>1215500</v>
      </c>
    </row>
    <row r="10" spans="1:5" ht="18.75">
      <c r="A10" s="530">
        <v>6</v>
      </c>
      <c r="B10" s="544" t="s">
        <v>292</v>
      </c>
      <c r="C10" s="530" t="s">
        <v>286</v>
      </c>
      <c r="D10" s="531" t="s">
        <v>300</v>
      </c>
      <c r="E10" s="545">
        <f>'G6_obsluzka -ori.'!J187</f>
        <v>0</v>
      </c>
    </row>
    <row r="11" spans="1:5" ht="18.75">
      <c r="A11" s="530">
        <v>6</v>
      </c>
      <c r="B11" s="544" t="s">
        <v>292</v>
      </c>
      <c r="C11" s="530" t="s">
        <v>287</v>
      </c>
      <c r="D11" s="531" t="s">
        <v>301</v>
      </c>
      <c r="E11" s="545">
        <f>'G6_obsluzka -pred'!J207</f>
        <v>1430000</v>
      </c>
    </row>
    <row r="12" spans="1:5" ht="18.75">
      <c r="A12" s="530">
        <v>6</v>
      </c>
      <c r="B12" s="544" t="s">
        <v>292</v>
      </c>
      <c r="C12" s="530" t="s">
        <v>282</v>
      </c>
      <c r="D12" s="531" t="s">
        <v>302</v>
      </c>
      <c r="E12" s="545">
        <f>'G6_obsluzka -podro'!J206</f>
        <v>1430000</v>
      </c>
    </row>
    <row r="13" spans="1:5" ht="18.75">
      <c r="A13" s="530">
        <v>7</v>
      </c>
      <c r="B13" s="544" t="s">
        <v>293</v>
      </c>
      <c r="C13" s="530" t="s">
        <v>294</v>
      </c>
      <c r="D13" s="531" t="s">
        <v>279</v>
      </c>
      <c r="E13" s="545">
        <f>'G7_prelozkyIS'!J207</f>
        <v>1001000</v>
      </c>
    </row>
    <row r="14" spans="1:5" ht="18.75">
      <c r="A14" s="530">
        <v>8</v>
      </c>
      <c r="B14" s="544" t="s">
        <v>254</v>
      </c>
      <c r="C14" s="530" t="s">
        <v>294</v>
      </c>
      <c r="D14" s="531" t="s">
        <v>280</v>
      </c>
      <c r="E14" s="546">
        <f>'G8_upravna_vody'!J188</f>
        <v>143000</v>
      </c>
    </row>
    <row r="15" spans="1:5" ht="18.75">
      <c r="A15" s="530">
        <v>9</v>
      </c>
      <c r="B15" s="544" t="s">
        <v>295</v>
      </c>
      <c r="C15" s="530" t="s">
        <v>286</v>
      </c>
      <c r="D15" s="531" t="s">
        <v>303</v>
      </c>
      <c r="E15" s="546">
        <f>'G9_pasdopravnik_orient'!J187</f>
        <v>0</v>
      </c>
    </row>
    <row r="16" spans="1:5" ht="18.75">
      <c r="A16" s="530">
        <v>9</v>
      </c>
      <c r="B16" s="544" t="s">
        <v>295</v>
      </c>
      <c r="C16" s="530" t="s">
        <v>287</v>
      </c>
      <c r="D16" s="531" t="s">
        <v>304</v>
      </c>
      <c r="E16" s="546">
        <f>'G9_pasdopravnik_předbezny'!J188</f>
        <v>572000</v>
      </c>
    </row>
    <row r="17" spans="1:5" ht="18.75">
      <c r="A17" s="530">
        <v>10</v>
      </c>
      <c r="B17" s="544" t="s">
        <v>255</v>
      </c>
      <c r="C17" s="530" t="s">
        <v>294</v>
      </c>
      <c r="D17" s="531" t="s">
        <v>281</v>
      </c>
      <c r="E17" s="546">
        <f>'G10_HG_monitoring'!J190</f>
        <v>0</v>
      </c>
    </row>
    <row r="18" spans="1:5" ht="18.75">
      <c r="A18" s="186"/>
      <c r="B18" s="532"/>
      <c r="C18" s="396"/>
      <c r="D18" s="396"/>
      <c r="E18" s="533"/>
    </row>
    <row r="19" spans="1:5" ht="18.75">
      <c r="A19" s="186"/>
      <c r="B19" s="534" t="s">
        <v>305</v>
      </c>
      <c r="C19" s="535"/>
      <c r="D19" s="535"/>
      <c r="E19" s="536">
        <f>SUM(E4:E17)</f>
        <v>10153000</v>
      </c>
    </row>
    <row r="20" spans="1:5" ht="18.75">
      <c r="A20" s="186"/>
      <c r="B20" s="537"/>
      <c r="C20" s="396"/>
      <c r="D20" s="396"/>
      <c r="E20" s="533"/>
    </row>
    <row r="21" spans="1:5" ht="18.75">
      <c r="A21" s="186"/>
      <c r="B21" s="534" t="s">
        <v>209</v>
      </c>
      <c r="C21" s="535"/>
      <c r="D21" s="538"/>
      <c r="E21" s="536">
        <f>E19*0.21</f>
        <v>2132130</v>
      </c>
    </row>
    <row r="22" spans="1:5" ht="18.75">
      <c r="A22" s="186"/>
      <c r="B22" s="537"/>
      <c r="C22" s="396"/>
      <c r="D22" s="396"/>
      <c r="E22" s="533"/>
    </row>
    <row r="23" spans="1:5" ht="18.75">
      <c r="A23" s="186"/>
      <c r="B23" s="539" t="s">
        <v>306</v>
      </c>
      <c r="C23" s="540"/>
      <c r="D23" s="540"/>
      <c r="E23" s="536">
        <f>E19+E21</f>
        <v>12285130</v>
      </c>
    </row>
    <row r="24" spans="1:5" ht="15">
      <c r="A24" s="186"/>
      <c r="B24" s="541"/>
      <c r="C24" s="542"/>
      <c r="D24" s="543"/>
      <c r="E24" s="186"/>
    </row>
  </sheetData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zoomScale="110" zoomScaleNormal="110" workbookViewId="0" topLeftCell="A73">
      <selection activeCell="J8" sqref="J8:J11"/>
    </sheetView>
  </sheetViews>
  <sheetFormatPr defaultColWidth="9.140625" defaultRowHeight="15"/>
  <cols>
    <col min="6" max="6" width="75.00390625" style="0" customWidth="1"/>
    <col min="7" max="7" width="8.7109375" style="0" customWidth="1"/>
    <col min="8" max="8" width="12.57421875" style="0" customWidth="1"/>
    <col min="9" max="9" width="12.7109375" style="0" customWidth="1"/>
    <col min="10" max="10" width="13.42187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226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253</v>
      </c>
      <c r="B4" s="508"/>
      <c r="C4" s="508"/>
      <c r="D4" s="508"/>
      <c r="E4" s="508"/>
      <c r="F4" s="509"/>
      <c r="G4" s="1"/>
      <c r="H4" s="2"/>
      <c r="I4" s="388"/>
      <c r="J4" s="258"/>
    </row>
    <row r="5" spans="1:10" ht="15">
      <c r="A5" s="510"/>
      <c r="B5" s="511"/>
      <c r="C5" s="511"/>
      <c r="D5" s="511"/>
      <c r="E5" s="511"/>
      <c r="F5" s="512"/>
      <c r="G5" s="465" t="s">
        <v>183</v>
      </c>
      <c r="H5" s="465" t="s">
        <v>0</v>
      </c>
      <c r="I5" s="513" t="s">
        <v>185</v>
      </c>
      <c r="J5" s="515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514"/>
      <c r="J6" s="516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44" t="s">
        <v>170</v>
      </c>
      <c r="D8" s="37"/>
      <c r="E8" s="232"/>
      <c r="F8" s="287"/>
      <c r="G8" s="284">
        <v>80</v>
      </c>
      <c r="H8" s="25" t="s">
        <v>241</v>
      </c>
      <c r="I8" s="380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85" t="s">
        <v>244</v>
      </c>
      <c r="D9" s="286"/>
      <c r="E9" s="126"/>
      <c r="F9" s="126"/>
      <c r="G9" s="25">
        <v>300</v>
      </c>
      <c r="H9" s="25" t="s">
        <v>241</v>
      </c>
      <c r="I9" s="380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334"/>
      <c r="E10" s="227"/>
      <c r="F10" s="227"/>
      <c r="G10" s="25">
        <v>20</v>
      </c>
      <c r="H10" s="25" t="s">
        <v>241</v>
      </c>
      <c r="I10" s="380"/>
      <c r="J10" s="260">
        <f t="shared" si="0"/>
        <v>0</v>
      </c>
    </row>
    <row r="11" spans="1:10" ht="15.75" thickBot="1">
      <c r="A11" s="83"/>
      <c r="B11" s="351"/>
      <c r="C11" s="221" t="s">
        <v>240</v>
      </c>
      <c r="D11" s="222" t="s">
        <v>187</v>
      </c>
      <c r="E11" s="223"/>
      <c r="F11" s="224"/>
      <c r="G11" s="228"/>
      <c r="H11" s="229"/>
      <c r="I11" s="373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96</v>
      </c>
      <c r="H14" s="25" t="s">
        <v>114</v>
      </c>
      <c r="I14" s="380"/>
      <c r="J14" s="260">
        <f aca="true" t="shared" si="1" ref="J14:J37">G14*I14</f>
        <v>0</v>
      </c>
      <c r="L14" s="141"/>
    </row>
    <row r="15" spans="1:12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/>
      <c r="H15" s="25" t="s">
        <v>114</v>
      </c>
      <c r="I15" s="380"/>
      <c r="J15" s="260">
        <f t="shared" si="1"/>
        <v>0</v>
      </c>
      <c r="L15" s="141"/>
    </row>
    <row r="16" spans="1:12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25">
        <v>84</v>
      </c>
      <c r="H16" s="25" t="s">
        <v>114</v>
      </c>
      <c r="I16" s="380"/>
      <c r="J16" s="260">
        <f t="shared" si="1"/>
        <v>0</v>
      </c>
      <c r="L16" s="141"/>
    </row>
    <row r="17" spans="1:12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25"/>
      <c r="H17" s="25" t="s">
        <v>114</v>
      </c>
      <c r="I17" s="380"/>
      <c r="J17" s="260">
        <f t="shared" si="1"/>
        <v>0</v>
      </c>
      <c r="L17" s="141"/>
    </row>
    <row r="18" spans="1:12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>
        <v>30</v>
      </c>
      <c r="H18" s="25" t="s">
        <v>114</v>
      </c>
      <c r="I18" s="380"/>
      <c r="J18" s="260">
        <f t="shared" si="1"/>
        <v>0</v>
      </c>
      <c r="L18" s="141"/>
    </row>
    <row r="19" spans="1:12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380"/>
      <c r="J19" s="260">
        <f t="shared" si="1"/>
        <v>0</v>
      </c>
      <c r="L19" s="141"/>
    </row>
    <row r="20" spans="1:12" ht="15">
      <c r="A20" s="21" t="s">
        <v>139</v>
      </c>
      <c r="B20" s="22">
        <v>7</v>
      </c>
      <c r="C20" s="507" t="s">
        <v>115</v>
      </c>
      <c r="D20" s="507"/>
      <c r="E20" s="507"/>
      <c r="F20" s="507"/>
      <c r="G20" s="25"/>
      <c r="H20" s="25" t="s">
        <v>114</v>
      </c>
      <c r="I20" s="380"/>
      <c r="J20" s="260">
        <f t="shared" si="1"/>
        <v>0</v>
      </c>
      <c r="L20" s="141"/>
    </row>
    <row r="21" spans="1:12" ht="15">
      <c r="A21" s="21" t="s">
        <v>139</v>
      </c>
      <c r="B21" s="22">
        <v>8</v>
      </c>
      <c r="C21" s="507" t="s">
        <v>116</v>
      </c>
      <c r="D21" s="507"/>
      <c r="E21" s="507"/>
      <c r="F21" s="507"/>
      <c r="G21" s="25"/>
      <c r="H21" s="25" t="s">
        <v>114</v>
      </c>
      <c r="I21" s="380"/>
      <c r="J21" s="260">
        <f t="shared" si="1"/>
        <v>0</v>
      </c>
      <c r="L21" s="141"/>
    </row>
    <row r="22" spans="1:12" ht="15">
      <c r="A22" s="21" t="s">
        <v>139</v>
      </c>
      <c r="B22" s="22">
        <v>9</v>
      </c>
      <c r="C22" s="507" t="s">
        <v>117</v>
      </c>
      <c r="D22" s="507"/>
      <c r="E22" s="507"/>
      <c r="F22" s="507"/>
      <c r="G22" s="25"/>
      <c r="H22" s="25" t="s">
        <v>114</v>
      </c>
      <c r="I22" s="380"/>
      <c r="J22" s="260">
        <f t="shared" si="1"/>
        <v>0</v>
      </c>
      <c r="L22" s="141"/>
    </row>
    <row r="23" spans="1:12" ht="15">
      <c r="A23" s="21" t="s">
        <v>139</v>
      </c>
      <c r="B23" s="22">
        <v>10</v>
      </c>
      <c r="C23" s="507" t="s">
        <v>118</v>
      </c>
      <c r="D23" s="507"/>
      <c r="E23" s="507"/>
      <c r="F23" s="507"/>
      <c r="G23" s="25"/>
      <c r="H23" s="25" t="s">
        <v>114</v>
      </c>
      <c r="I23" s="380"/>
      <c r="J23" s="260">
        <f t="shared" si="1"/>
        <v>0</v>
      </c>
      <c r="L23" s="141"/>
    </row>
    <row r="24" spans="1:12" ht="27.75" customHeight="1">
      <c r="A24" s="159" t="s">
        <v>139</v>
      </c>
      <c r="B24" s="160">
        <v>11</v>
      </c>
      <c r="C24" s="517" t="s">
        <v>119</v>
      </c>
      <c r="D24" s="517"/>
      <c r="E24" s="517"/>
      <c r="F24" s="517"/>
      <c r="G24" s="161"/>
      <c r="H24" s="161" t="s">
        <v>114</v>
      </c>
      <c r="I24" s="387"/>
      <c r="J24" s="260">
        <f t="shared" si="1"/>
        <v>0</v>
      </c>
      <c r="L24" s="141"/>
    </row>
    <row r="25" spans="1:12" ht="26.25" customHeight="1">
      <c r="A25" s="159" t="s">
        <v>139</v>
      </c>
      <c r="B25" s="160">
        <v>12</v>
      </c>
      <c r="C25" s="517" t="s">
        <v>120</v>
      </c>
      <c r="D25" s="517"/>
      <c r="E25" s="517"/>
      <c r="F25" s="517"/>
      <c r="G25" s="161"/>
      <c r="H25" s="161" t="s">
        <v>114</v>
      </c>
      <c r="I25" s="387"/>
      <c r="J25" s="260">
        <f t="shared" si="1"/>
        <v>0</v>
      </c>
      <c r="L25" s="141"/>
    </row>
    <row r="26" spans="1:12" ht="15">
      <c r="A26" s="21" t="s">
        <v>139</v>
      </c>
      <c r="B26" s="22">
        <v>13</v>
      </c>
      <c r="C26" s="507" t="s">
        <v>121</v>
      </c>
      <c r="D26" s="507"/>
      <c r="E26" s="507"/>
      <c r="F26" s="507"/>
      <c r="G26" s="25"/>
      <c r="H26" s="25" t="s">
        <v>114</v>
      </c>
      <c r="I26" s="380"/>
      <c r="J26" s="260">
        <f t="shared" si="1"/>
        <v>0</v>
      </c>
      <c r="L26" s="141"/>
    </row>
    <row r="27" spans="1:12" ht="15">
      <c r="A27" s="21" t="s">
        <v>139</v>
      </c>
      <c r="B27" s="22">
        <v>14</v>
      </c>
      <c r="C27" s="507" t="s">
        <v>122</v>
      </c>
      <c r="D27" s="507"/>
      <c r="E27" s="507"/>
      <c r="F27" s="507"/>
      <c r="G27" s="25"/>
      <c r="H27" s="25" t="s">
        <v>114</v>
      </c>
      <c r="I27" s="380"/>
      <c r="J27" s="260">
        <f t="shared" si="1"/>
        <v>0</v>
      </c>
      <c r="L27" s="141"/>
    </row>
    <row r="28" spans="1:12" ht="15">
      <c r="A28" s="21" t="s">
        <v>139</v>
      </c>
      <c r="B28" s="22">
        <v>15</v>
      </c>
      <c r="C28" s="507" t="s">
        <v>141</v>
      </c>
      <c r="D28" s="507"/>
      <c r="E28" s="507"/>
      <c r="F28" s="507"/>
      <c r="G28" s="25">
        <v>10</v>
      </c>
      <c r="H28" s="25" t="s">
        <v>114</v>
      </c>
      <c r="I28" s="380"/>
      <c r="J28" s="260">
        <f t="shared" si="1"/>
        <v>0</v>
      </c>
      <c r="L28" s="141"/>
    </row>
    <row r="29" spans="1:12" ht="30" customHeight="1">
      <c r="A29" s="21" t="s">
        <v>139</v>
      </c>
      <c r="B29" s="22">
        <v>16</v>
      </c>
      <c r="C29" s="529" t="s">
        <v>142</v>
      </c>
      <c r="D29" s="529"/>
      <c r="E29" s="529"/>
      <c r="F29" s="529"/>
      <c r="G29" s="25"/>
      <c r="H29" s="25" t="s">
        <v>114</v>
      </c>
      <c r="I29" s="387"/>
      <c r="J29" s="260">
        <f t="shared" si="1"/>
        <v>0</v>
      </c>
      <c r="L29" s="141"/>
    </row>
    <row r="30" spans="1:12" ht="15">
      <c r="A30" s="21" t="s">
        <v>139</v>
      </c>
      <c r="B30" s="22">
        <v>17</v>
      </c>
      <c r="C30" s="23" t="s">
        <v>86</v>
      </c>
      <c r="D30" s="24"/>
      <c r="E30" s="24"/>
      <c r="F30" s="24"/>
      <c r="G30" s="25"/>
      <c r="H30" s="25" t="s">
        <v>114</v>
      </c>
      <c r="I30" s="380"/>
      <c r="J30" s="260">
        <f t="shared" si="1"/>
        <v>0</v>
      </c>
      <c r="L30" s="141"/>
    </row>
    <row r="31" spans="1:12" ht="15">
      <c r="A31" s="21" t="s">
        <v>139</v>
      </c>
      <c r="B31" s="22">
        <v>18</v>
      </c>
      <c r="C31" s="507" t="s">
        <v>143</v>
      </c>
      <c r="D31" s="507"/>
      <c r="E31" s="507"/>
      <c r="F31" s="507"/>
      <c r="G31" s="25"/>
      <c r="H31" s="25" t="s">
        <v>114</v>
      </c>
      <c r="I31" s="380"/>
      <c r="J31" s="260">
        <f t="shared" si="1"/>
        <v>0</v>
      </c>
      <c r="L31" s="141"/>
    </row>
    <row r="32" spans="1:12" ht="15">
      <c r="A32" s="21" t="s">
        <v>139</v>
      </c>
      <c r="B32" s="22">
        <v>19</v>
      </c>
      <c r="C32" s="507" t="s">
        <v>144</v>
      </c>
      <c r="D32" s="507"/>
      <c r="E32" s="507"/>
      <c r="F32" s="507"/>
      <c r="G32" s="25"/>
      <c r="H32" s="25" t="s">
        <v>114</v>
      </c>
      <c r="I32" s="380"/>
      <c r="J32" s="260">
        <f t="shared" si="1"/>
        <v>0</v>
      </c>
      <c r="L32" s="141"/>
    </row>
    <row r="33" spans="1:12" ht="15">
      <c r="A33" s="21" t="s">
        <v>139</v>
      </c>
      <c r="B33" s="22">
        <v>20</v>
      </c>
      <c r="C33" s="507" t="s">
        <v>123</v>
      </c>
      <c r="D33" s="507"/>
      <c r="E33" s="507"/>
      <c r="F33" s="507"/>
      <c r="G33" s="25"/>
      <c r="H33" s="25" t="s">
        <v>111</v>
      </c>
      <c r="I33" s="380"/>
      <c r="J33" s="260">
        <f t="shared" si="1"/>
        <v>0</v>
      </c>
      <c r="L33" s="141"/>
    </row>
    <row r="34" spans="1:12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32"/>
      <c r="H34" s="32" t="s">
        <v>114</v>
      </c>
      <c r="I34" s="380"/>
      <c r="J34" s="260">
        <f t="shared" si="1"/>
        <v>0</v>
      </c>
      <c r="L34" s="141"/>
    </row>
    <row r="35" spans="1:12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32"/>
      <c r="H35" s="32" t="s">
        <v>114</v>
      </c>
      <c r="I35" s="380"/>
      <c r="J35" s="260">
        <f t="shared" si="1"/>
        <v>0</v>
      </c>
      <c r="L35" s="141"/>
    </row>
    <row r="36" spans="1:12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70</v>
      </c>
      <c r="H36" s="25" t="s">
        <v>111</v>
      </c>
      <c r="I36" s="380"/>
      <c r="J36" s="260">
        <f t="shared" si="1"/>
        <v>0</v>
      </c>
      <c r="L36" s="141"/>
    </row>
    <row r="37" spans="1:12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380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35" t="s">
        <v>147</v>
      </c>
      <c r="B39" s="36">
        <v>1</v>
      </c>
      <c r="C39" s="338" t="s">
        <v>5</v>
      </c>
      <c r="D39" s="37"/>
      <c r="E39" s="37"/>
      <c r="F39" s="37"/>
      <c r="G39" s="38">
        <v>16</v>
      </c>
      <c r="H39" s="38" t="s">
        <v>124</v>
      </c>
      <c r="I39" s="377"/>
      <c r="J39" s="260">
        <f aca="true" t="shared" si="2" ref="J39:J41">G39*I39</f>
        <v>0</v>
      </c>
      <c r="L39" s="141"/>
    </row>
    <row r="40" spans="1:12" ht="15">
      <c r="A40" s="35" t="s">
        <v>147</v>
      </c>
      <c r="B40" s="36">
        <v>2</v>
      </c>
      <c r="C40" s="338" t="s">
        <v>6</v>
      </c>
      <c r="D40" s="37"/>
      <c r="E40" s="37"/>
      <c r="F40" s="37"/>
      <c r="G40" s="38"/>
      <c r="H40" s="38" t="s">
        <v>124</v>
      </c>
      <c r="I40" s="377"/>
      <c r="J40" s="260">
        <f t="shared" si="2"/>
        <v>0</v>
      </c>
      <c r="L40" s="141"/>
    </row>
    <row r="41" spans="1:12" ht="15">
      <c r="A41" s="35" t="s">
        <v>147</v>
      </c>
      <c r="B41" s="36">
        <v>3</v>
      </c>
      <c r="C41" s="414" t="s">
        <v>7</v>
      </c>
      <c r="D41" s="415"/>
      <c r="E41" s="415"/>
      <c r="F41" s="416"/>
      <c r="G41" s="38">
        <v>19</v>
      </c>
      <c r="H41" s="38" t="s">
        <v>124</v>
      </c>
      <c r="I41" s="377"/>
      <c r="J41" s="260">
        <f t="shared" si="2"/>
        <v>0</v>
      </c>
      <c r="L41" s="141"/>
    </row>
    <row r="42" spans="1:12" ht="15">
      <c r="A42" s="35" t="s">
        <v>147</v>
      </c>
      <c r="B42" s="36">
        <v>4</v>
      </c>
      <c r="C42" s="49" t="s">
        <v>125</v>
      </c>
      <c r="D42" s="50"/>
      <c r="E42" s="50"/>
      <c r="F42" s="50"/>
      <c r="G42" s="385">
        <v>1</v>
      </c>
      <c r="H42" s="385" t="s">
        <v>81</v>
      </c>
      <c r="I42" s="384">
        <v>500000</v>
      </c>
      <c r="J42" s="386">
        <f aca="true" t="shared" si="3" ref="J42:J52">G42*I42</f>
        <v>500000</v>
      </c>
      <c r="L42" s="141"/>
    </row>
    <row r="43" spans="1:12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/>
      <c r="H43" s="38" t="s">
        <v>114</v>
      </c>
      <c r="I43" s="93"/>
      <c r="J43" s="260">
        <f t="shared" si="3"/>
        <v>0</v>
      </c>
      <c r="L43" s="141"/>
    </row>
    <row r="44" spans="1:12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38"/>
      <c r="H44" s="38" t="s">
        <v>111</v>
      </c>
      <c r="I44" s="93"/>
      <c r="J44" s="260">
        <f t="shared" si="3"/>
        <v>0</v>
      </c>
      <c r="L44" s="141"/>
    </row>
    <row r="45" spans="1:12" ht="15">
      <c r="A45" s="35" t="s">
        <v>147</v>
      </c>
      <c r="B45" s="36">
        <v>7</v>
      </c>
      <c r="C45" s="338" t="s">
        <v>88</v>
      </c>
      <c r="D45" s="37"/>
      <c r="E45" s="37"/>
      <c r="F45" s="37"/>
      <c r="G45" s="38">
        <v>0</v>
      </c>
      <c r="H45" s="38" t="s">
        <v>112</v>
      </c>
      <c r="I45" s="93"/>
      <c r="J45" s="260">
        <f t="shared" si="3"/>
        <v>0</v>
      </c>
      <c r="L45" s="141"/>
    </row>
    <row r="46" spans="1:12" ht="15">
      <c r="A46" s="35" t="s">
        <v>147</v>
      </c>
      <c r="B46" s="36">
        <v>8</v>
      </c>
      <c r="C46" s="338" t="s">
        <v>10</v>
      </c>
      <c r="D46" s="37"/>
      <c r="E46" s="37"/>
      <c r="F46" s="37"/>
      <c r="G46" s="38">
        <v>210</v>
      </c>
      <c r="H46" s="38" t="s">
        <v>113</v>
      </c>
      <c r="I46" s="93"/>
      <c r="J46" s="260">
        <f t="shared" si="3"/>
        <v>0</v>
      </c>
      <c r="L46" s="141"/>
    </row>
    <row r="47" spans="1:12" ht="15">
      <c r="A47" s="35" t="s">
        <v>147</v>
      </c>
      <c r="B47" s="36">
        <v>9</v>
      </c>
      <c r="C47" s="338" t="s">
        <v>11</v>
      </c>
      <c r="D47" s="37"/>
      <c r="E47" s="37"/>
      <c r="F47" s="37"/>
      <c r="G47" s="38"/>
      <c r="H47" s="38" t="s">
        <v>113</v>
      </c>
      <c r="I47" s="93"/>
      <c r="J47" s="260">
        <f t="shared" si="3"/>
        <v>0</v>
      </c>
      <c r="L47" s="141"/>
    </row>
    <row r="48" spans="1:12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>
        <v>210</v>
      </c>
      <c r="H48" s="38" t="s">
        <v>113</v>
      </c>
      <c r="I48" s="93"/>
      <c r="J48" s="260">
        <f t="shared" si="3"/>
        <v>0</v>
      </c>
      <c r="L48" s="141"/>
    </row>
    <row r="49" spans="1:12" ht="15">
      <c r="A49" s="35" t="s">
        <v>147</v>
      </c>
      <c r="B49" s="36">
        <v>11</v>
      </c>
      <c r="C49" s="338" t="s">
        <v>13</v>
      </c>
      <c r="D49" s="37"/>
      <c r="E49" s="37"/>
      <c r="F49" s="37"/>
      <c r="G49" s="38">
        <v>0</v>
      </c>
      <c r="H49" s="38" t="s">
        <v>113</v>
      </c>
      <c r="I49" s="93"/>
      <c r="J49" s="260">
        <f t="shared" si="3"/>
        <v>0</v>
      </c>
      <c r="L49" s="141"/>
    </row>
    <row r="50" spans="1:12" ht="15">
      <c r="A50" s="35" t="s">
        <v>147</v>
      </c>
      <c r="B50" s="36">
        <v>12</v>
      </c>
      <c r="C50" s="338" t="s">
        <v>14</v>
      </c>
      <c r="D50" s="37"/>
      <c r="E50" s="37"/>
      <c r="F50" s="37"/>
      <c r="G50" s="36">
        <v>500</v>
      </c>
      <c r="H50" s="36" t="s">
        <v>15</v>
      </c>
      <c r="I50" s="95"/>
      <c r="J50" s="260">
        <f t="shared" si="3"/>
        <v>0</v>
      </c>
      <c r="L50" s="141"/>
    </row>
    <row r="51" spans="1:12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  <c r="L51" s="141"/>
    </row>
    <row r="52" spans="1:12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385">
        <v>1</v>
      </c>
      <c r="H52" s="385" t="s">
        <v>81</v>
      </c>
      <c r="I52" s="384">
        <v>500000</v>
      </c>
      <c r="J52" s="383">
        <f t="shared" si="3"/>
        <v>500000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36">
        <v>20</v>
      </c>
      <c r="H54" s="36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48">
        <v>10</v>
      </c>
      <c r="H55" s="48" t="s">
        <v>111</v>
      </c>
      <c r="I55" s="93"/>
      <c r="J55" s="260">
        <f t="shared" si="4"/>
        <v>0</v>
      </c>
      <c r="L55" s="141"/>
    </row>
    <row r="56" spans="1:12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48"/>
      <c r="H56" s="48" t="s">
        <v>111</v>
      </c>
      <c r="I56" s="93"/>
      <c r="J56" s="260">
        <f t="shared" si="4"/>
        <v>0</v>
      </c>
      <c r="L56" s="141"/>
    </row>
    <row r="57" spans="1:12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36">
        <v>20</v>
      </c>
      <c r="H57" s="36" t="s">
        <v>111</v>
      </c>
      <c r="I57" s="93"/>
      <c r="J57" s="260">
        <f t="shared" si="4"/>
        <v>0</v>
      </c>
      <c r="L57" s="141"/>
    </row>
    <row r="58" spans="1:12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36"/>
      <c r="H58" s="36" t="s">
        <v>111</v>
      </c>
      <c r="I58" s="93"/>
      <c r="J58" s="260">
        <f t="shared" si="4"/>
        <v>0</v>
      </c>
      <c r="L58" s="141"/>
    </row>
    <row r="59" spans="1:12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36">
        <v>0</v>
      </c>
      <c r="H59" s="36" t="s">
        <v>111</v>
      </c>
      <c r="I59" s="93"/>
      <c r="J59" s="260">
        <f t="shared" si="4"/>
        <v>0</v>
      </c>
      <c r="L59" s="141"/>
    </row>
    <row r="60" spans="1:12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48">
        <v>0</v>
      </c>
      <c r="H60" s="48" t="s">
        <v>111</v>
      </c>
      <c r="I60" s="93"/>
      <c r="J60" s="260">
        <f t="shared" si="4"/>
        <v>0</v>
      </c>
      <c r="L60" s="141"/>
    </row>
    <row r="61" spans="1:12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48"/>
      <c r="H61" s="48" t="s">
        <v>111</v>
      </c>
      <c r="I61" s="93"/>
      <c r="J61" s="260">
        <f t="shared" si="4"/>
        <v>0</v>
      </c>
      <c r="L61" s="141"/>
    </row>
    <row r="62" spans="1:12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48">
        <v>400</v>
      </c>
      <c r="H62" s="48" t="s">
        <v>15</v>
      </c>
      <c r="I62" s="93"/>
      <c r="J62" s="260">
        <f t="shared" si="4"/>
        <v>0</v>
      </c>
      <c r="L62" s="141"/>
    </row>
    <row r="63" spans="1:12" ht="15.75" thickBot="1">
      <c r="A63" s="83"/>
      <c r="B63" s="351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1000000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>
        <v>10</v>
      </c>
      <c r="H65" s="36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36">
        <v>500</v>
      </c>
      <c r="H66" s="36" t="s">
        <v>15</v>
      </c>
      <c r="I66" s="95"/>
      <c r="J66" s="260">
        <f t="shared" si="5"/>
        <v>0</v>
      </c>
      <c r="L66" s="141"/>
    </row>
    <row r="67" spans="1:12" ht="15">
      <c r="A67" s="62" t="s">
        <v>151</v>
      </c>
      <c r="B67" s="36">
        <v>3</v>
      </c>
      <c r="C67" s="338" t="s">
        <v>26</v>
      </c>
      <c r="D67" s="146"/>
      <c r="E67" s="146"/>
      <c r="F67" s="146"/>
      <c r="G67" s="36">
        <v>10</v>
      </c>
      <c r="H67" s="36" t="s">
        <v>128</v>
      </c>
      <c r="I67" s="95"/>
      <c r="J67" s="260">
        <f t="shared" si="5"/>
        <v>0</v>
      </c>
      <c r="L67" s="141"/>
    </row>
    <row r="68" spans="1:12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/>
      <c r="H68" s="48" t="s">
        <v>114</v>
      </c>
      <c r="I68" s="97"/>
      <c r="J68" s="260">
        <f t="shared" si="5"/>
        <v>0</v>
      </c>
      <c r="L68" s="141"/>
    </row>
    <row r="69" spans="1:12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  <c r="L69" s="141"/>
    </row>
    <row r="70" spans="1:12" ht="15">
      <c r="A70" s="63" t="s">
        <v>151</v>
      </c>
      <c r="B70" s="36">
        <v>6</v>
      </c>
      <c r="C70" s="338" t="s">
        <v>29</v>
      </c>
      <c r="D70" s="382"/>
      <c r="E70" s="382"/>
      <c r="F70" s="382"/>
      <c r="G70" s="48"/>
      <c r="H70" s="48" t="s">
        <v>128</v>
      </c>
      <c r="I70" s="96"/>
      <c r="J70" s="260">
        <f t="shared" si="5"/>
        <v>0</v>
      </c>
      <c r="L70" s="141"/>
    </row>
    <row r="71" spans="1:12" ht="15">
      <c r="A71" s="62" t="s">
        <v>151</v>
      </c>
      <c r="B71" s="36">
        <v>7</v>
      </c>
      <c r="C71" s="429" t="s">
        <v>91</v>
      </c>
      <c r="D71" s="430"/>
      <c r="E71" s="430"/>
      <c r="F71" s="431"/>
      <c r="G71" s="48"/>
      <c r="H71" s="48" t="s">
        <v>114</v>
      </c>
      <c r="I71" s="97"/>
      <c r="J71" s="260">
        <f t="shared" si="5"/>
        <v>0</v>
      </c>
      <c r="L71" s="141"/>
    </row>
    <row r="72" spans="1:12" ht="15">
      <c r="A72" s="62" t="s">
        <v>151</v>
      </c>
      <c r="B72" s="36">
        <v>8</v>
      </c>
      <c r="C72" s="46" t="s">
        <v>92</v>
      </c>
      <c r="D72" s="46"/>
      <c r="E72" s="46"/>
      <c r="F72" s="46"/>
      <c r="G72" s="48"/>
      <c r="H72" s="48" t="s">
        <v>114</v>
      </c>
      <c r="I72" s="97"/>
      <c r="J72" s="260">
        <f t="shared" si="5"/>
        <v>0</v>
      </c>
      <c r="L72" s="141"/>
    </row>
    <row r="73" spans="1:12" ht="15">
      <c r="A73" s="63" t="s">
        <v>151</v>
      </c>
      <c r="B73" s="36">
        <v>9</v>
      </c>
      <c r="C73" s="429" t="s">
        <v>28</v>
      </c>
      <c r="D73" s="430"/>
      <c r="E73" s="430"/>
      <c r="F73" s="431"/>
      <c r="G73" s="48"/>
      <c r="H73" s="48" t="s">
        <v>15</v>
      </c>
      <c r="I73" s="97"/>
      <c r="J73" s="260">
        <f t="shared" si="5"/>
        <v>0</v>
      </c>
      <c r="L73" s="141"/>
    </row>
    <row r="74" spans="1:12" ht="15">
      <c r="A74" s="63" t="s">
        <v>151</v>
      </c>
      <c r="B74" s="36">
        <v>10</v>
      </c>
      <c r="C74" s="338" t="s">
        <v>29</v>
      </c>
      <c r="D74" s="382"/>
      <c r="E74" s="382"/>
      <c r="F74" s="382"/>
      <c r="G74" s="48"/>
      <c r="H74" s="48" t="s">
        <v>128</v>
      </c>
      <c r="I74" s="96"/>
      <c r="J74" s="260">
        <f t="shared" si="5"/>
        <v>0</v>
      </c>
      <c r="L74" s="141"/>
    </row>
    <row r="75" spans="1:12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48"/>
      <c r="H75" s="48" t="s">
        <v>111</v>
      </c>
      <c r="I75" s="96"/>
      <c r="J75" s="260">
        <f t="shared" si="5"/>
        <v>0</v>
      </c>
      <c r="L75" s="141"/>
    </row>
    <row r="76" spans="1:12" ht="15">
      <c r="A76" s="63" t="s">
        <v>151</v>
      </c>
      <c r="B76" s="36">
        <v>12</v>
      </c>
      <c r="C76" s="338" t="s">
        <v>94</v>
      </c>
      <c r="D76" s="382"/>
      <c r="E76" s="382"/>
      <c r="F76" s="382"/>
      <c r="G76" s="48"/>
      <c r="H76" s="48" t="s">
        <v>15</v>
      </c>
      <c r="I76" s="96"/>
      <c r="J76" s="260">
        <f t="shared" si="5"/>
        <v>0</v>
      </c>
      <c r="L76" s="141"/>
    </row>
    <row r="77" spans="1:12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48"/>
      <c r="H77" s="48" t="s">
        <v>111</v>
      </c>
      <c r="I77" s="96"/>
      <c r="J77" s="260">
        <f t="shared" si="5"/>
        <v>0</v>
      </c>
      <c r="L77" s="141"/>
    </row>
    <row r="78" spans="1:12" ht="15">
      <c r="A78" s="63" t="s">
        <v>151</v>
      </c>
      <c r="B78" s="36">
        <v>14</v>
      </c>
      <c r="C78" s="338" t="s">
        <v>96</v>
      </c>
      <c r="D78" s="382"/>
      <c r="E78" s="382"/>
      <c r="F78" s="382"/>
      <c r="G78" s="48"/>
      <c r="H78" s="48" t="s">
        <v>15</v>
      </c>
      <c r="I78" s="96"/>
      <c r="J78" s="260">
        <f t="shared" si="5"/>
        <v>0</v>
      </c>
      <c r="L78" s="141"/>
    </row>
    <row r="79" spans="1:12" ht="15">
      <c r="A79" s="63" t="s">
        <v>151</v>
      </c>
      <c r="B79" s="36">
        <v>15</v>
      </c>
      <c r="C79" s="414" t="s">
        <v>30</v>
      </c>
      <c r="D79" s="415"/>
      <c r="E79" s="415"/>
      <c r="F79" s="416"/>
      <c r="G79" s="48"/>
      <c r="H79" s="48" t="s">
        <v>128</v>
      </c>
      <c r="I79" s="96"/>
      <c r="J79" s="260">
        <f t="shared" si="5"/>
        <v>0</v>
      </c>
      <c r="L79" s="141"/>
    </row>
    <row r="80" spans="1:12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48">
        <v>210</v>
      </c>
      <c r="H80" s="48" t="s">
        <v>113</v>
      </c>
      <c r="I80" s="316"/>
      <c r="J80" s="260">
        <f t="shared" si="5"/>
        <v>0</v>
      </c>
      <c r="L80" s="141"/>
    </row>
    <row r="81" spans="1:12" ht="15">
      <c r="A81" s="35" t="s">
        <v>151</v>
      </c>
      <c r="B81" s="36">
        <v>17</v>
      </c>
      <c r="C81" s="414" t="s">
        <v>129</v>
      </c>
      <c r="D81" s="415"/>
      <c r="E81" s="415"/>
      <c r="F81" s="416"/>
      <c r="G81" s="48"/>
      <c r="H81" s="48" t="s">
        <v>111</v>
      </c>
      <c r="I81" s="96"/>
      <c r="J81" s="260">
        <f t="shared" si="5"/>
        <v>0</v>
      </c>
      <c r="L81" s="141"/>
    </row>
    <row r="82" spans="1:12" ht="15">
      <c r="A82" s="35" t="s">
        <v>151</v>
      </c>
      <c r="B82" s="36">
        <v>18</v>
      </c>
      <c r="C82" s="414" t="s">
        <v>130</v>
      </c>
      <c r="D82" s="415"/>
      <c r="E82" s="415"/>
      <c r="F82" s="416"/>
      <c r="G82" s="48"/>
      <c r="H82" s="48" t="s">
        <v>111</v>
      </c>
      <c r="I82" s="96"/>
      <c r="J82" s="260">
        <f t="shared" si="5"/>
        <v>0</v>
      </c>
      <c r="L82" s="141"/>
    </row>
    <row r="83" spans="1:12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48"/>
      <c r="H83" s="48" t="s">
        <v>15</v>
      </c>
      <c r="I83" s="96"/>
      <c r="J83" s="260">
        <f t="shared" si="5"/>
        <v>0</v>
      </c>
      <c r="L83" s="141"/>
    </row>
    <row r="84" spans="1:12" ht="15">
      <c r="A84" s="63" t="s">
        <v>151</v>
      </c>
      <c r="B84" s="36">
        <v>20</v>
      </c>
      <c r="C84" s="44" t="s">
        <v>32</v>
      </c>
      <c r="D84" s="44"/>
      <c r="E84" s="37"/>
      <c r="F84" s="37"/>
      <c r="G84" s="36">
        <v>80</v>
      </c>
      <c r="H84" s="36" t="s">
        <v>112</v>
      </c>
      <c r="I84" s="93"/>
      <c r="J84" s="260">
        <f t="shared" si="5"/>
        <v>0</v>
      </c>
      <c r="L84" s="141"/>
    </row>
    <row r="85" spans="1:12" ht="15.75" thickBot="1">
      <c r="A85" s="83"/>
      <c r="B85" s="351"/>
      <c r="C85" s="84" t="s">
        <v>188</v>
      </c>
      <c r="D85" s="85" t="s">
        <v>187</v>
      </c>
      <c r="E85" s="86"/>
      <c r="F85" s="87"/>
      <c r="G85" s="88"/>
      <c r="H85" s="89"/>
      <c r="I85" s="98"/>
      <c r="J85" s="157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  <c r="L86" s="141"/>
    </row>
    <row r="87" spans="1:12" ht="15">
      <c r="A87" s="62" t="s">
        <v>152</v>
      </c>
      <c r="B87" s="36">
        <v>1</v>
      </c>
      <c r="C87" s="414" t="s">
        <v>34</v>
      </c>
      <c r="D87" s="415"/>
      <c r="E87" s="415"/>
      <c r="F87" s="416"/>
      <c r="G87" s="36">
        <v>60</v>
      </c>
      <c r="H87" s="36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278" t="s">
        <v>152</v>
      </c>
      <c r="B88" s="163">
        <v>2</v>
      </c>
      <c r="C88" s="291" t="s">
        <v>35</v>
      </c>
      <c r="D88" s="291"/>
      <c r="E88" s="291"/>
      <c r="F88" s="291"/>
      <c r="G88" s="163">
        <v>5000</v>
      </c>
      <c r="H88" s="163" t="s">
        <v>113</v>
      </c>
      <c r="I88" s="95"/>
      <c r="J88" s="260">
        <f t="shared" si="6"/>
        <v>0</v>
      </c>
      <c r="L88" s="141"/>
    </row>
    <row r="89" spans="1:12" ht="15">
      <c r="A89" s="62" t="s">
        <v>152</v>
      </c>
      <c r="B89" s="36">
        <v>3</v>
      </c>
      <c r="C89" s="338" t="s">
        <v>153</v>
      </c>
      <c r="D89" s="338"/>
      <c r="E89" s="338"/>
      <c r="F89" s="338"/>
      <c r="G89" s="381"/>
      <c r="H89" s="36" t="s">
        <v>113</v>
      </c>
      <c r="I89" s="95"/>
      <c r="J89" s="260">
        <f t="shared" si="6"/>
        <v>0</v>
      </c>
      <c r="L89" s="141"/>
    </row>
    <row r="90" spans="1:12" ht="15">
      <c r="A90" s="62" t="s">
        <v>152</v>
      </c>
      <c r="B90" s="36">
        <v>4</v>
      </c>
      <c r="C90" s="338" t="s">
        <v>36</v>
      </c>
      <c r="D90" s="338"/>
      <c r="E90" s="338"/>
      <c r="F90" s="338"/>
      <c r="G90" s="36"/>
      <c r="H90" s="36" t="s">
        <v>37</v>
      </c>
      <c r="I90" s="95"/>
      <c r="J90" s="260">
        <f t="shared" si="6"/>
        <v>0</v>
      </c>
      <c r="L90" s="141"/>
    </row>
    <row r="91" spans="1:12" ht="15">
      <c r="A91" s="62" t="s">
        <v>152</v>
      </c>
      <c r="B91" s="36">
        <v>5</v>
      </c>
      <c r="C91" s="338" t="s">
        <v>97</v>
      </c>
      <c r="D91" s="338"/>
      <c r="E91" s="338"/>
      <c r="F91" s="338"/>
      <c r="G91" s="36"/>
      <c r="H91" s="36" t="s">
        <v>37</v>
      </c>
      <c r="I91" s="95"/>
      <c r="J91" s="260">
        <f t="shared" si="6"/>
        <v>0</v>
      </c>
      <c r="L91" s="141"/>
    </row>
    <row r="92" spans="1:12" ht="15">
      <c r="A92" s="62" t="s">
        <v>152</v>
      </c>
      <c r="B92" s="36">
        <v>6</v>
      </c>
      <c r="C92" s="414" t="s">
        <v>98</v>
      </c>
      <c r="D92" s="415"/>
      <c r="E92" s="415"/>
      <c r="F92" s="416"/>
      <c r="G92" s="36"/>
      <c r="H92" s="36" t="s">
        <v>37</v>
      </c>
      <c r="I92" s="95"/>
      <c r="J92" s="260">
        <f t="shared" si="6"/>
        <v>0</v>
      </c>
      <c r="L92" s="141"/>
    </row>
    <row r="93" spans="1:12" ht="15">
      <c r="A93" s="62" t="s">
        <v>152</v>
      </c>
      <c r="B93" s="36">
        <v>7</v>
      </c>
      <c r="C93" s="338" t="s">
        <v>99</v>
      </c>
      <c r="D93" s="338"/>
      <c r="E93" s="338"/>
      <c r="F93" s="338"/>
      <c r="G93" s="36"/>
      <c r="H93" s="36" t="s">
        <v>113</v>
      </c>
      <c r="I93" s="95"/>
      <c r="J93" s="260">
        <f t="shared" si="6"/>
        <v>0</v>
      </c>
      <c r="L93" s="141"/>
    </row>
    <row r="94" spans="1:12" ht="15">
      <c r="A94" s="62" t="s">
        <v>152</v>
      </c>
      <c r="B94" s="36">
        <v>8</v>
      </c>
      <c r="C94" s="338" t="s">
        <v>154</v>
      </c>
      <c r="D94" s="338"/>
      <c r="E94" s="338"/>
      <c r="F94" s="338"/>
      <c r="G94" s="36"/>
      <c r="H94" s="36" t="s">
        <v>37</v>
      </c>
      <c r="I94" s="92"/>
      <c r="J94" s="260">
        <f t="shared" si="6"/>
        <v>0</v>
      </c>
      <c r="L94" s="141"/>
    </row>
    <row r="95" spans="1:12" ht="15">
      <c r="A95" s="62" t="s">
        <v>152</v>
      </c>
      <c r="B95" s="36">
        <v>9</v>
      </c>
      <c r="C95" s="414" t="s">
        <v>38</v>
      </c>
      <c r="D95" s="415"/>
      <c r="E95" s="415"/>
      <c r="F95" s="416"/>
      <c r="G95" s="36"/>
      <c r="H95" s="36" t="s">
        <v>37</v>
      </c>
      <c r="I95" s="95"/>
      <c r="J95" s="260">
        <f t="shared" si="6"/>
        <v>0</v>
      </c>
      <c r="L95" s="141"/>
    </row>
    <row r="96" spans="1:12" ht="15">
      <c r="A96" s="62" t="s">
        <v>152</v>
      </c>
      <c r="B96" s="36">
        <v>10</v>
      </c>
      <c r="C96" s="414" t="s">
        <v>39</v>
      </c>
      <c r="D96" s="415"/>
      <c r="E96" s="415"/>
      <c r="F96" s="416"/>
      <c r="G96" s="36"/>
      <c r="H96" s="36" t="s">
        <v>113</v>
      </c>
      <c r="I96" s="95"/>
      <c r="J96" s="260">
        <f t="shared" si="6"/>
        <v>0</v>
      </c>
      <c r="L96" s="141"/>
    </row>
    <row r="97" spans="1:12" ht="15">
      <c r="A97" s="62" t="s">
        <v>152</v>
      </c>
      <c r="B97" s="36">
        <v>11</v>
      </c>
      <c r="C97" s="414" t="s">
        <v>100</v>
      </c>
      <c r="D97" s="415"/>
      <c r="E97" s="415"/>
      <c r="F97" s="416"/>
      <c r="G97" s="36"/>
      <c r="H97" s="36" t="s">
        <v>37</v>
      </c>
      <c r="I97" s="95"/>
      <c r="J97" s="260">
        <f t="shared" si="6"/>
        <v>0</v>
      </c>
      <c r="L97" s="141"/>
    </row>
    <row r="98" spans="1:12" ht="15">
      <c r="A98" s="62" t="s">
        <v>152</v>
      </c>
      <c r="B98" s="36">
        <v>12</v>
      </c>
      <c r="C98" s="414" t="s">
        <v>101</v>
      </c>
      <c r="D98" s="415"/>
      <c r="E98" s="415"/>
      <c r="F98" s="416"/>
      <c r="G98" s="36"/>
      <c r="H98" s="36" t="s">
        <v>37</v>
      </c>
      <c r="I98" s="95"/>
      <c r="J98" s="260">
        <f t="shared" si="6"/>
        <v>0</v>
      </c>
      <c r="L98" s="141"/>
    </row>
    <row r="99" spans="1:12" ht="15">
      <c r="A99" s="62" t="s">
        <v>152</v>
      </c>
      <c r="B99" s="36">
        <v>13</v>
      </c>
      <c r="C99" s="338" t="s">
        <v>132</v>
      </c>
      <c r="D99" s="338"/>
      <c r="E99" s="338"/>
      <c r="F99" s="338"/>
      <c r="G99" s="36"/>
      <c r="H99" s="36" t="s">
        <v>113</v>
      </c>
      <c r="I99" s="95"/>
      <c r="J99" s="260">
        <f t="shared" si="6"/>
        <v>0</v>
      </c>
      <c r="L99" s="141"/>
    </row>
    <row r="100" spans="1:12" ht="15">
      <c r="A100" s="62" t="s">
        <v>152</v>
      </c>
      <c r="B100" s="36">
        <v>14</v>
      </c>
      <c r="C100" s="414" t="s">
        <v>40</v>
      </c>
      <c r="D100" s="415"/>
      <c r="E100" s="415"/>
      <c r="F100" s="416"/>
      <c r="G100" s="36">
        <v>5000</v>
      </c>
      <c r="H100" s="36" t="s">
        <v>113</v>
      </c>
      <c r="I100" s="95"/>
      <c r="J100" s="260">
        <f t="shared" si="6"/>
        <v>0</v>
      </c>
      <c r="L100" s="141"/>
    </row>
    <row r="101" spans="1:12" ht="15">
      <c r="A101" s="62" t="s">
        <v>152</v>
      </c>
      <c r="B101" s="36">
        <v>15</v>
      </c>
      <c r="C101" s="338" t="s">
        <v>41</v>
      </c>
      <c r="D101" s="338"/>
      <c r="E101" s="338"/>
      <c r="F101" s="338"/>
      <c r="G101" s="36">
        <v>500</v>
      </c>
      <c r="H101" s="36" t="s">
        <v>15</v>
      </c>
      <c r="I101" s="95"/>
      <c r="J101" s="260">
        <f t="shared" si="6"/>
        <v>0</v>
      </c>
      <c r="L101" s="141"/>
    </row>
    <row r="102" spans="1:12" ht="15">
      <c r="A102" s="62" t="s">
        <v>152</v>
      </c>
      <c r="B102" s="36">
        <v>16</v>
      </c>
      <c r="C102" s="338" t="s">
        <v>102</v>
      </c>
      <c r="D102" s="338"/>
      <c r="E102" s="338"/>
      <c r="F102" s="338"/>
      <c r="G102" s="36"/>
      <c r="H102" s="36" t="s">
        <v>113</v>
      </c>
      <c r="I102" s="95"/>
      <c r="J102" s="260">
        <f t="shared" si="6"/>
        <v>0</v>
      </c>
      <c r="L102" s="141"/>
    </row>
    <row r="103" spans="1:12" ht="15">
      <c r="A103" s="62" t="s">
        <v>152</v>
      </c>
      <c r="B103" s="36">
        <v>17</v>
      </c>
      <c r="C103" s="338" t="s">
        <v>103</v>
      </c>
      <c r="D103" s="338"/>
      <c r="E103" s="338"/>
      <c r="F103" s="338"/>
      <c r="G103" s="36"/>
      <c r="H103" s="36" t="s">
        <v>113</v>
      </c>
      <c r="I103" s="95"/>
      <c r="J103" s="260">
        <f t="shared" si="6"/>
        <v>0</v>
      </c>
      <c r="L103" s="141"/>
    </row>
    <row r="104" spans="1:12" ht="15">
      <c r="A104" s="62" t="s">
        <v>152</v>
      </c>
      <c r="B104" s="36">
        <v>18</v>
      </c>
      <c r="C104" s="414" t="s">
        <v>42</v>
      </c>
      <c r="D104" s="415"/>
      <c r="E104" s="415"/>
      <c r="F104" s="416"/>
      <c r="G104" s="36"/>
      <c r="H104" s="36" t="s">
        <v>15</v>
      </c>
      <c r="I104" s="95"/>
      <c r="J104" s="260">
        <f t="shared" si="6"/>
        <v>0</v>
      </c>
      <c r="L104" s="141"/>
    </row>
    <row r="105" spans="1:12" ht="15">
      <c r="A105" s="62" t="s">
        <v>152</v>
      </c>
      <c r="B105" s="36">
        <v>19</v>
      </c>
      <c r="C105" s="429" t="s">
        <v>43</v>
      </c>
      <c r="D105" s="430"/>
      <c r="E105" s="430"/>
      <c r="F105" s="431"/>
      <c r="G105" s="48">
        <v>60</v>
      </c>
      <c r="H105" s="48" t="s">
        <v>112</v>
      </c>
      <c r="I105" s="95"/>
      <c r="J105" s="260">
        <f t="shared" si="6"/>
        <v>0</v>
      </c>
      <c r="L105" s="141"/>
    </row>
    <row r="106" spans="1:12" ht="15.75" thickBot="1">
      <c r="A106" s="83"/>
      <c r="B106" s="351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157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  <c r="L107" s="141"/>
    </row>
    <row r="108" spans="1:12" ht="15">
      <c r="A108" s="379" t="s">
        <v>155</v>
      </c>
      <c r="B108" s="36">
        <v>1</v>
      </c>
      <c r="C108" s="338" t="s">
        <v>45</v>
      </c>
      <c r="D108" s="37"/>
      <c r="E108" s="37"/>
      <c r="F108" s="37"/>
      <c r="G108" s="36">
        <v>30</v>
      </c>
      <c r="H108" s="36" t="s">
        <v>128</v>
      </c>
      <c r="I108" s="377"/>
      <c r="J108" s="260">
        <f aca="true" t="shared" si="7" ref="J108:J128">G108*I108</f>
        <v>0</v>
      </c>
      <c r="L108" s="141"/>
    </row>
    <row r="109" spans="1:12" ht="15">
      <c r="A109" s="379" t="s">
        <v>155</v>
      </c>
      <c r="B109" s="36">
        <v>2</v>
      </c>
      <c r="C109" s="338" t="s">
        <v>46</v>
      </c>
      <c r="D109" s="37"/>
      <c r="E109" s="37"/>
      <c r="F109" s="37"/>
      <c r="G109" s="36">
        <v>20</v>
      </c>
      <c r="H109" s="36" t="s">
        <v>128</v>
      </c>
      <c r="I109" s="377"/>
      <c r="J109" s="260">
        <f t="shared" si="7"/>
        <v>0</v>
      </c>
      <c r="L109" s="141"/>
    </row>
    <row r="110" spans="1:12" ht="15">
      <c r="A110" s="379" t="s">
        <v>155</v>
      </c>
      <c r="B110" s="36">
        <v>3</v>
      </c>
      <c r="C110" s="338" t="s">
        <v>47</v>
      </c>
      <c r="D110" s="37"/>
      <c r="E110" s="37"/>
      <c r="F110" s="37"/>
      <c r="G110" s="36"/>
      <c r="H110" s="36" t="s">
        <v>128</v>
      </c>
      <c r="I110" s="377"/>
      <c r="J110" s="260">
        <f t="shared" si="7"/>
        <v>0</v>
      </c>
      <c r="L110" s="141"/>
    </row>
    <row r="111" spans="1:12" ht="15">
      <c r="A111" s="379" t="s">
        <v>155</v>
      </c>
      <c r="B111" s="36">
        <v>4</v>
      </c>
      <c r="C111" s="338" t="s">
        <v>48</v>
      </c>
      <c r="D111" s="37"/>
      <c r="E111" s="37"/>
      <c r="F111" s="37"/>
      <c r="G111" s="36">
        <v>10</v>
      </c>
      <c r="H111" s="36" t="s">
        <v>128</v>
      </c>
      <c r="I111" s="377"/>
      <c r="J111" s="260">
        <f t="shared" si="7"/>
        <v>0</v>
      </c>
      <c r="L111" s="141"/>
    </row>
    <row r="112" spans="1:12" ht="15">
      <c r="A112" s="379" t="s">
        <v>155</v>
      </c>
      <c r="B112" s="36">
        <v>5</v>
      </c>
      <c r="C112" s="338" t="s">
        <v>104</v>
      </c>
      <c r="D112" s="37"/>
      <c r="E112" s="37"/>
      <c r="F112" s="37"/>
      <c r="G112" s="36">
        <v>2</v>
      </c>
      <c r="H112" s="36" t="s">
        <v>128</v>
      </c>
      <c r="I112" s="377"/>
      <c r="J112" s="260">
        <f t="shared" si="7"/>
        <v>0</v>
      </c>
      <c r="L112" s="141"/>
    </row>
    <row r="113" spans="1:12" ht="15">
      <c r="A113" s="379" t="s">
        <v>155</v>
      </c>
      <c r="B113" s="36">
        <v>6</v>
      </c>
      <c r="C113" s="338" t="s">
        <v>49</v>
      </c>
      <c r="D113" s="37"/>
      <c r="E113" s="37"/>
      <c r="F113" s="37"/>
      <c r="G113" s="36">
        <v>12</v>
      </c>
      <c r="H113" s="36" t="s">
        <v>128</v>
      </c>
      <c r="I113" s="377"/>
      <c r="J113" s="260">
        <f t="shared" si="7"/>
        <v>0</v>
      </c>
      <c r="L113" s="141"/>
    </row>
    <row r="114" spans="1:12" ht="15">
      <c r="A114" s="379" t="s">
        <v>155</v>
      </c>
      <c r="B114" s="36">
        <v>7</v>
      </c>
      <c r="C114" s="338" t="s">
        <v>50</v>
      </c>
      <c r="D114" s="37"/>
      <c r="E114" s="37"/>
      <c r="F114" s="37"/>
      <c r="G114" s="36"/>
      <c r="H114" s="36" t="s">
        <v>128</v>
      </c>
      <c r="I114" s="377"/>
      <c r="J114" s="260">
        <f t="shared" si="7"/>
        <v>0</v>
      </c>
      <c r="L114" s="141"/>
    </row>
    <row r="115" spans="1:12" ht="15">
      <c r="A115" s="379" t="s">
        <v>155</v>
      </c>
      <c r="B115" s="36">
        <v>8</v>
      </c>
      <c r="C115" s="338" t="s">
        <v>51</v>
      </c>
      <c r="D115" s="37"/>
      <c r="E115" s="37"/>
      <c r="F115" s="37"/>
      <c r="G115" s="36">
        <v>4</v>
      </c>
      <c r="H115" s="36" t="s">
        <v>128</v>
      </c>
      <c r="I115" s="377"/>
      <c r="J115" s="260">
        <f t="shared" si="7"/>
        <v>0</v>
      </c>
      <c r="L115" s="141"/>
    </row>
    <row r="116" spans="1:12" ht="15">
      <c r="A116" s="379" t="s">
        <v>155</v>
      </c>
      <c r="B116" s="36">
        <v>9</v>
      </c>
      <c r="C116" s="338" t="s">
        <v>52</v>
      </c>
      <c r="D116" s="37"/>
      <c r="E116" s="37"/>
      <c r="F116" s="37"/>
      <c r="G116" s="36"/>
      <c r="H116" s="36" t="s">
        <v>128</v>
      </c>
      <c r="I116" s="377"/>
      <c r="J116" s="260">
        <f t="shared" si="7"/>
        <v>0</v>
      </c>
      <c r="L116" s="141"/>
    </row>
    <row r="117" spans="1:12" ht="15">
      <c r="A117" s="379" t="s">
        <v>155</v>
      </c>
      <c r="B117" s="36">
        <v>10</v>
      </c>
      <c r="C117" s="338" t="s">
        <v>53</v>
      </c>
      <c r="D117" s="37"/>
      <c r="E117" s="37"/>
      <c r="F117" s="37"/>
      <c r="G117" s="36"/>
      <c r="H117" s="36" t="s">
        <v>128</v>
      </c>
      <c r="I117" s="377"/>
      <c r="J117" s="260">
        <f t="shared" si="7"/>
        <v>0</v>
      </c>
      <c r="L117" s="141"/>
    </row>
    <row r="118" spans="1:12" ht="15">
      <c r="A118" s="379" t="s">
        <v>155</v>
      </c>
      <c r="B118" s="36">
        <v>11</v>
      </c>
      <c r="C118" s="338" t="s">
        <v>105</v>
      </c>
      <c r="D118" s="37"/>
      <c r="E118" s="37"/>
      <c r="F118" s="37"/>
      <c r="G118" s="36"/>
      <c r="H118" s="36" t="s">
        <v>128</v>
      </c>
      <c r="I118" s="377"/>
      <c r="J118" s="260">
        <f t="shared" si="7"/>
        <v>0</v>
      </c>
      <c r="L118" s="141"/>
    </row>
    <row r="119" spans="1:12" ht="15">
      <c r="A119" s="379" t="s">
        <v>155</v>
      </c>
      <c r="B119" s="36">
        <v>12</v>
      </c>
      <c r="C119" s="338" t="s">
        <v>106</v>
      </c>
      <c r="D119" s="37"/>
      <c r="E119" s="37"/>
      <c r="F119" s="37"/>
      <c r="G119" s="36"/>
      <c r="H119" s="36" t="s">
        <v>128</v>
      </c>
      <c r="I119" s="377"/>
      <c r="J119" s="260">
        <f t="shared" si="7"/>
        <v>0</v>
      </c>
      <c r="L119" s="141"/>
    </row>
    <row r="120" spans="1:12" ht="15">
      <c r="A120" s="379" t="s">
        <v>155</v>
      </c>
      <c r="B120" s="36">
        <v>13</v>
      </c>
      <c r="C120" s="338" t="s">
        <v>133</v>
      </c>
      <c r="D120" s="37"/>
      <c r="E120" s="37"/>
      <c r="F120" s="37"/>
      <c r="G120" s="36">
        <v>6</v>
      </c>
      <c r="H120" s="36" t="s">
        <v>128</v>
      </c>
      <c r="I120" s="377"/>
      <c r="J120" s="260">
        <f t="shared" si="7"/>
        <v>0</v>
      </c>
      <c r="L120" s="141"/>
    </row>
    <row r="121" spans="1:12" ht="15">
      <c r="A121" s="379" t="s">
        <v>155</v>
      </c>
      <c r="B121" s="36">
        <v>14</v>
      </c>
      <c r="C121" s="46" t="s">
        <v>107</v>
      </c>
      <c r="D121" s="47"/>
      <c r="E121" s="47"/>
      <c r="F121" s="47"/>
      <c r="G121" s="36"/>
      <c r="H121" s="36" t="s">
        <v>128</v>
      </c>
      <c r="I121" s="376"/>
      <c r="J121" s="260">
        <f t="shared" si="7"/>
        <v>0</v>
      </c>
      <c r="L121" s="141"/>
    </row>
    <row r="122" spans="1:12" ht="15">
      <c r="A122" s="379" t="s">
        <v>155</v>
      </c>
      <c r="B122" s="36">
        <v>15</v>
      </c>
      <c r="C122" s="338" t="s">
        <v>54</v>
      </c>
      <c r="D122" s="37"/>
      <c r="E122" s="37"/>
      <c r="F122" s="37"/>
      <c r="G122" s="36"/>
      <c r="H122" s="36" t="s">
        <v>128</v>
      </c>
      <c r="I122" s="377"/>
      <c r="J122" s="260">
        <f t="shared" si="7"/>
        <v>0</v>
      </c>
      <c r="L122" s="141"/>
    </row>
    <row r="123" spans="1:12" ht="15">
      <c r="A123" s="379" t="s">
        <v>155</v>
      </c>
      <c r="B123" s="36">
        <v>16</v>
      </c>
      <c r="C123" s="46" t="s">
        <v>55</v>
      </c>
      <c r="D123" s="47"/>
      <c r="E123" s="47"/>
      <c r="F123" s="47"/>
      <c r="G123" s="48">
        <v>2</v>
      </c>
      <c r="H123" s="48" t="s">
        <v>128</v>
      </c>
      <c r="I123" s="376"/>
      <c r="J123" s="260">
        <f t="shared" si="7"/>
        <v>0</v>
      </c>
      <c r="L123" s="141"/>
    </row>
    <row r="124" spans="1:12" ht="15">
      <c r="A124" s="379" t="s">
        <v>155</v>
      </c>
      <c r="B124" s="36">
        <v>17</v>
      </c>
      <c r="C124" s="338" t="s">
        <v>56</v>
      </c>
      <c r="D124" s="37"/>
      <c r="E124" s="37"/>
      <c r="F124" s="37"/>
      <c r="G124" s="36"/>
      <c r="H124" s="36" t="s">
        <v>128</v>
      </c>
      <c r="I124" s="377"/>
      <c r="J124" s="260">
        <f t="shared" si="7"/>
        <v>0</v>
      </c>
      <c r="L124" s="141"/>
    </row>
    <row r="125" spans="1:12" ht="15">
      <c r="A125" s="379" t="s">
        <v>155</v>
      </c>
      <c r="B125" s="36">
        <v>18</v>
      </c>
      <c r="C125" s="338" t="s">
        <v>108</v>
      </c>
      <c r="D125" s="37"/>
      <c r="E125" s="37"/>
      <c r="F125" s="37"/>
      <c r="G125" s="36"/>
      <c r="H125" s="36" t="s">
        <v>128</v>
      </c>
      <c r="I125" s="377"/>
      <c r="J125" s="260">
        <f t="shared" si="7"/>
        <v>0</v>
      </c>
      <c r="L125" s="141"/>
    </row>
    <row r="126" spans="1:12" ht="15">
      <c r="A126" s="379" t="s">
        <v>155</v>
      </c>
      <c r="B126" s="36">
        <v>19</v>
      </c>
      <c r="C126" s="414" t="s">
        <v>57</v>
      </c>
      <c r="D126" s="415"/>
      <c r="E126" s="415"/>
      <c r="F126" s="416"/>
      <c r="G126" s="36">
        <v>2</v>
      </c>
      <c r="H126" s="36" t="s">
        <v>128</v>
      </c>
      <c r="I126" s="377"/>
      <c r="J126" s="260">
        <f t="shared" si="7"/>
        <v>0</v>
      </c>
      <c r="L126" s="141"/>
    </row>
    <row r="127" spans="1:12" ht="15">
      <c r="A127" s="379" t="s">
        <v>155</v>
      </c>
      <c r="B127" s="36">
        <v>20</v>
      </c>
      <c r="C127" s="338" t="s">
        <v>58</v>
      </c>
      <c r="D127" s="37"/>
      <c r="E127" s="37"/>
      <c r="F127" s="37"/>
      <c r="G127" s="48"/>
      <c r="H127" s="48" t="s">
        <v>128</v>
      </c>
      <c r="I127" s="377"/>
      <c r="J127" s="260">
        <f t="shared" si="7"/>
        <v>0</v>
      </c>
      <c r="L127" s="141"/>
    </row>
    <row r="128" spans="1:12" ht="15">
      <c r="A128" s="379" t="s">
        <v>155</v>
      </c>
      <c r="B128" s="36">
        <v>21</v>
      </c>
      <c r="C128" s="338" t="s">
        <v>109</v>
      </c>
      <c r="D128" s="37"/>
      <c r="E128" s="37"/>
      <c r="F128" s="37"/>
      <c r="G128" s="48">
        <v>60</v>
      </c>
      <c r="H128" s="48" t="s">
        <v>112</v>
      </c>
      <c r="I128" s="377"/>
      <c r="J128" s="260">
        <f t="shared" si="7"/>
        <v>0</v>
      </c>
      <c r="L128" s="141"/>
    </row>
    <row r="129" spans="1:12" ht="15.75" thickBot="1">
      <c r="A129" s="83"/>
      <c r="B129" s="351"/>
      <c r="C129" s="84" t="s">
        <v>190</v>
      </c>
      <c r="D129" s="85" t="s">
        <v>187</v>
      </c>
      <c r="E129" s="86"/>
      <c r="F129" s="87"/>
      <c r="G129" s="88"/>
      <c r="H129" s="89"/>
      <c r="I129" s="373"/>
      <c r="J129" s="90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  <c r="L130" s="141"/>
    </row>
    <row r="131" spans="1:12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>
        <v>105</v>
      </c>
      <c r="H131" s="48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>
        <v>105</v>
      </c>
      <c r="H132" s="48" t="s">
        <v>111</v>
      </c>
      <c r="I132" s="97"/>
      <c r="J132" s="260">
        <f t="shared" si="8"/>
        <v>0</v>
      </c>
      <c r="L132" s="141"/>
    </row>
    <row r="133" spans="1:12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48">
        <v>10</v>
      </c>
      <c r="H133" s="48" t="s">
        <v>111</v>
      </c>
      <c r="I133" s="96"/>
      <c r="J133" s="260">
        <f t="shared" si="8"/>
        <v>0</v>
      </c>
      <c r="L133" s="141"/>
    </row>
    <row r="134" spans="1:12" ht="15">
      <c r="A134" s="62" t="s">
        <v>156</v>
      </c>
      <c r="B134" s="48">
        <v>4</v>
      </c>
      <c r="C134" s="56" t="s">
        <v>157</v>
      </c>
      <c r="D134" s="47"/>
      <c r="E134" s="47"/>
      <c r="F134" s="47"/>
      <c r="G134" s="48"/>
      <c r="H134" s="48" t="s">
        <v>111</v>
      </c>
      <c r="I134" s="96"/>
      <c r="J134" s="260">
        <f t="shared" si="8"/>
        <v>0</v>
      </c>
      <c r="L134" s="141"/>
    </row>
    <row r="135" spans="1:12" ht="15">
      <c r="A135" s="62" t="s">
        <v>156</v>
      </c>
      <c r="B135" s="48">
        <v>5</v>
      </c>
      <c r="C135" s="521" t="s">
        <v>158</v>
      </c>
      <c r="D135" s="522"/>
      <c r="E135" s="522"/>
      <c r="F135" s="523"/>
      <c r="G135" s="48"/>
      <c r="H135" s="48" t="s">
        <v>111</v>
      </c>
      <c r="I135" s="96"/>
      <c r="J135" s="260">
        <f t="shared" si="8"/>
        <v>0</v>
      </c>
      <c r="L135" s="141"/>
    </row>
    <row r="136" spans="1:12" ht="15">
      <c r="A136" s="62" t="s">
        <v>156</v>
      </c>
      <c r="B136" s="48">
        <v>6</v>
      </c>
      <c r="C136" s="46" t="s">
        <v>63</v>
      </c>
      <c r="D136" s="47"/>
      <c r="E136" s="47"/>
      <c r="F136" s="47"/>
      <c r="G136" s="48">
        <v>500</v>
      </c>
      <c r="H136" s="48" t="s">
        <v>15</v>
      </c>
      <c r="I136" s="96"/>
      <c r="J136" s="260">
        <f t="shared" si="8"/>
        <v>0</v>
      </c>
      <c r="L136" s="141"/>
    </row>
    <row r="137" spans="1:12" ht="15">
      <c r="A137" s="62" t="s">
        <v>156</v>
      </c>
      <c r="B137" s="48">
        <v>7</v>
      </c>
      <c r="C137" s="46" t="s">
        <v>64</v>
      </c>
      <c r="D137" s="47"/>
      <c r="E137" s="47"/>
      <c r="F137" s="47"/>
      <c r="G137" s="48">
        <v>105</v>
      </c>
      <c r="H137" s="48" t="s">
        <v>111</v>
      </c>
      <c r="I137" s="96"/>
      <c r="J137" s="260">
        <f t="shared" si="8"/>
        <v>0</v>
      </c>
      <c r="L137" s="141"/>
    </row>
    <row r="138" spans="1:12" ht="15">
      <c r="A138" s="62" t="s">
        <v>156</v>
      </c>
      <c r="B138" s="48">
        <v>8</v>
      </c>
      <c r="C138" s="429" t="s">
        <v>134</v>
      </c>
      <c r="D138" s="430"/>
      <c r="E138" s="430"/>
      <c r="F138" s="431"/>
      <c r="G138" s="48">
        <v>105</v>
      </c>
      <c r="H138" s="48" t="s">
        <v>111</v>
      </c>
      <c r="I138" s="96"/>
      <c r="J138" s="260">
        <f t="shared" si="8"/>
        <v>0</v>
      </c>
      <c r="L138" s="141"/>
    </row>
    <row r="139" spans="1:12" ht="15.75" thickBot="1">
      <c r="A139" s="83"/>
      <c r="B139" s="351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157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  <c r="L140" s="141"/>
    </row>
    <row r="141" spans="1:12" ht="15">
      <c r="A141" s="63" t="s">
        <v>159</v>
      </c>
      <c r="B141" s="72">
        <v>1</v>
      </c>
      <c r="C141" s="519" t="s">
        <v>66</v>
      </c>
      <c r="D141" s="520"/>
      <c r="E141" s="520"/>
      <c r="F141" s="520"/>
      <c r="G141" s="72">
        <v>40</v>
      </c>
      <c r="H141" s="72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3" t="s">
        <v>159</v>
      </c>
      <c r="B142" s="72">
        <v>2</v>
      </c>
      <c r="C142" s="524" t="s">
        <v>67</v>
      </c>
      <c r="D142" s="525"/>
      <c r="E142" s="525"/>
      <c r="F142" s="525"/>
      <c r="G142" s="72">
        <v>20</v>
      </c>
      <c r="H142" s="72" t="s">
        <v>112</v>
      </c>
      <c r="I142" s="93"/>
      <c r="J142" s="260">
        <f t="shared" si="9"/>
        <v>0</v>
      </c>
      <c r="L142" s="141"/>
    </row>
    <row r="143" spans="1:12" ht="15">
      <c r="A143" s="63" t="s">
        <v>159</v>
      </c>
      <c r="B143" s="72">
        <v>3</v>
      </c>
      <c r="C143" s="378" t="s">
        <v>68</v>
      </c>
      <c r="D143" s="244"/>
      <c r="E143" s="244"/>
      <c r="F143" s="244"/>
      <c r="G143" s="72"/>
      <c r="H143" s="72" t="s">
        <v>112</v>
      </c>
      <c r="I143" s="93"/>
      <c r="J143" s="260">
        <f t="shared" si="9"/>
        <v>0</v>
      </c>
      <c r="L143" s="141"/>
    </row>
    <row r="144" spans="1:12" ht="15">
      <c r="A144" s="63" t="s">
        <v>159</v>
      </c>
      <c r="B144" s="72">
        <v>4</v>
      </c>
      <c r="C144" s="519" t="s">
        <v>160</v>
      </c>
      <c r="D144" s="520"/>
      <c r="E144" s="520"/>
      <c r="F144" s="520"/>
      <c r="G144" s="72"/>
      <c r="H144" s="72" t="s">
        <v>128</v>
      </c>
      <c r="I144" s="93"/>
      <c r="J144" s="260">
        <f t="shared" si="9"/>
        <v>0</v>
      </c>
      <c r="L144" s="141"/>
    </row>
    <row r="145" spans="1:12" ht="15">
      <c r="A145" s="63" t="s">
        <v>159</v>
      </c>
      <c r="B145" s="72">
        <v>5</v>
      </c>
      <c r="C145" s="526" t="s">
        <v>110</v>
      </c>
      <c r="D145" s="527"/>
      <c r="E145" s="527"/>
      <c r="F145" s="528"/>
      <c r="H145" s="72" t="s">
        <v>128</v>
      </c>
      <c r="I145" s="168"/>
      <c r="J145" s="260">
        <f t="shared" si="9"/>
        <v>0</v>
      </c>
      <c r="L145" s="141"/>
    </row>
    <row r="146" spans="1:12" ht="15">
      <c r="A146" s="63" t="s">
        <v>159</v>
      </c>
      <c r="B146" s="72">
        <v>6</v>
      </c>
      <c r="C146" s="378" t="s">
        <v>161</v>
      </c>
      <c r="D146" s="244"/>
      <c r="E146" s="244"/>
      <c r="F146" s="244"/>
      <c r="G146" s="72"/>
      <c r="H146" s="72" t="s">
        <v>128</v>
      </c>
      <c r="I146" s="93"/>
      <c r="J146" s="260">
        <f t="shared" si="9"/>
        <v>0</v>
      </c>
      <c r="L146" s="141"/>
    </row>
    <row r="147" spans="1:12" ht="15">
      <c r="A147" s="63" t="s">
        <v>159</v>
      </c>
      <c r="B147" s="72">
        <v>7</v>
      </c>
      <c r="C147" s="378" t="s">
        <v>162</v>
      </c>
      <c r="D147" s="244"/>
      <c r="E147" s="244"/>
      <c r="F147" s="244"/>
      <c r="G147" s="72"/>
      <c r="H147" s="72" t="s">
        <v>114</v>
      </c>
      <c r="I147" s="93"/>
      <c r="J147" s="260">
        <f t="shared" si="9"/>
        <v>0</v>
      </c>
      <c r="L147" s="141"/>
    </row>
    <row r="148" spans="1:12" ht="15">
      <c r="A148" s="63" t="s">
        <v>159</v>
      </c>
      <c r="B148" s="72">
        <v>8</v>
      </c>
      <c r="C148" s="378" t="s">
        <v>163</v>
      </c>
      <c r="D148" s="244"/>
      <c r="E148" s="244"/>
      <c r="F148" s="244"/>
      <c r="G148" s="72"/>
      <c r="H148" s="72" t="s">
        <v>111</v>
      </c>
      <c r="I148" s="93"/>
      <c r="J148" s="260">
        <f t="shared" si="9"/>
        <v>0</v>
      </c>
      <c r="L148" s="141"/>
    </row>
    <row r="149" spans="1:12" ht="15">
      <c r="A149" s="63" t="s">
        <v>159</v>
      </c>
      <c r="B149" s="72">
        <v>9</v>
      </c>
      <c r="C149" s="524" t="s">
        <v>69</v>
      </c>
      <c r="D149" s="525"/>
      <c r="E149" s="525"/>
      <c r="F149" s="525"/>
      <c r="G149" s="72">
        <v>120</v>
      </c>
      <c r="H149" s="72" t="s">
        <v>111</v>
      </c>
      <c r="I149" s="93"/>
      <c r="J149" s="260">
        <f t="shared" si="9"/>
        <v>0</v>
      </c>
      <c r="L149" s="141"/>
    </row>
    <row r="150" spans="1:12" ht="15">
      <c r="A150" s="63" t="s">
        <v>159</v>
      </c>
      <c r="B150" s="72">
        <v>10</v>
      </c>
      <c r="C150" s="524" t="s">
        <v>70</v>
      </c>
      <c r="D150" s="525"/>
      <c r="E150" s="525"/>
      <c r="F150" s="525"/>
      <c r="G150" s="72"/>
      <c r="H150" s="72" t="s">
        <v>111</v>
      </c>
      <c r="I150" s="93"/>
      <c r="J150" s="260">
        <f t="shared" si="9"/>
        <v>0</v>
      </c>
      <c r="L150" s="141"/>
    </row>
    <row r="151" spans="1:12" ht="15">
      <c r="A151" s="63" t="s">
        <v>159</v>
      </c>
      <c r="B151" s="72">
        <v>11</v>
      </c>
      <c r="C151" s="524" t="s">
        <v>164</v>
      </c>
      <c r="D151" s="525"/>
      <c r="E151" s="525"/>
      <c r="F151" s="525"/>
      <c r="G151" s="72"/>
      <c r="H151" s="72" t="s">
        <v>111</v>
      </c>
      <c r="I151" s="158"/>
      <c r="J151" s="260">
        <f t="shared" si="9"/>
        <v>0</v>
      </c>
      <c r="L151" s="141"/>
    </row>
    <row r="152" spans="1:12" ht="15">
      <c r="A152" s="63" t="s">
        <v>159</v>
      </c>
      <c r="B152" s="72">
        <v>12</v>
      </c>
      <c r="C152" s="524" t="s">
        <v>165</v>
      </c>
      <c r="D152" s="525"/>
      <c r="E152" s="525"/>
      <c r="F152" s="525"/>
      <c r="G152" s="72"/>
      <c r="H152" s="72" t="s">
        <v>111</v>
      </c>
      <c r="I152" s="158"/>
      <c r="J152" s="260">
        <f t="shared" si="9"/>
        <v>0</v>
      </c>
      <c r="L152" s="141"/>
    </row>
    <row r="153" spans="1:12" ht="15">
      <c r="A153" s="63" t="s">
        <v>159</v>
      </c>
      <c r="B153" s="72">
        <v>13</v>
      </c>
      <c r="C153" s="524" t="s">
        <v>71</v>
      </c>
      <c r="D153" s="525"/>
      <c r="E153" s="525"/>
      <c r="F153" s="525"/>
      <c r="G153" s="36"/>
      <c r="H153" s="36" t="s">
        <v>135</v>
      </c>
      <c r="I153" s="93"/>
      <c r="J153" s="260">
        <f t="shared" si="9"/>
        <v>0</v>
      </c>
      <c r="L153" s="141"/>
    </row>
    <row r="154" spans="1:12" ht="15">
      <c r="A154" s="63" t="s">
        <v>159</v>
      </c>
      <c r="B154" s="72">
        <v>14</v>
      </c>
      <c r="C154" s="524" t="s">
        <v>72</v>
      </c>
      <c r="D154" s="525"/>
      <c r="E154" s="525"/>
      <c r="F154" s="525"/>
      <c r="G154" s="36">
        <v>500</v>
      </c>
      <c r="H154" s="36" t="s">
        <v>15</v>
      </c>
      <c r="I154" s="93"/>
      <c r="J154" s="260">
        <f t="shared" si="9"/>
        <v>0</v>
      </c>
      <c r="L154" s="141"/>
    </row>
    <row r="155" spans="1:12" ht="15">
      <c r="A155" s="63" t="s">
        <v>159</v>
      </c>
      <c r="B155" s="72">
        <v>15</v>
      </c>
      <c r="C155" s="524" t="s">
        <v>73</v>
      </c>
      <c r="D155" s="525"/>
      <c r="E155" s="525"/>
      <c r="F155" s="525"/>
      <c r="G155" s="36">
        <v>1</v>
      </c>
      <c r="H155" s="36" t="s">
        <v>136</v>
      </c>
      <c r="I155" s="93"/>
      <c r="J155" s="260">
        <f t="shared" si="9"/>
        <v>0</v>
      </c>
      <c r="L155" s="141"/>
    </row>
    <row r="156" spans="1:12" ht="15">
      <c r="A156" s="63" t="s">
        <v>159</v>
      </c>
      <c r="B156" s="72">
        <v>16</v>
      </c>
      <c r="C156" s="524" t="s">
        <v>43</v>
      </c>
      <c r="D156" s="525"/>
      <c r="E156" s="525"/>
      <c r="F156" s="525"/>
      <c r="G156" s="48">
        <v>80</v>
      </c>
      <c r="H156" s="48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351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157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2" t="s">
        <v>166</v>
      </c>
      <c r="B159" s="48">
        <v>1</v>
      </c>
      <c r="C159" s="429" t="s">
        <v>75</v>
      </c>
      <c r="D159" s="430"/>
      <c r="E159" s="430"/>
      <c r="F159" s="431"/>
      <c r="G159" s="48"/>
      <c r="H159" s="48" t="s">
        <v>15</v>
      </c>
      <c r="I159" s="376"/>
      <c r="J159" s="260">
        <f aca="true" t="shared" si="10" ref="J159:J161">G159*I159</f>
        <v>0</v>
      </c>
      <c r="L159" s="141"/>
    </row>
    <row r="160" spans="1:12" ht="15">
      <c r="A160" s="62" t="s">
        <v>166</v>
      </c>
      <c r="B160" s="48">
        <v>2</v>
      </c>
      <c r="C160" s="46" t="s">
        <v>76</v>
      </c>
      <c r="D160" s="47"/>
      <c r="E160" s="47"/>
      <c r="F160" s="47"/>
      <c r="G160" s="48"/>
      <c r="H160" s="48" t="s">
        <v>15</v>
      </c>
      <c r="I160" s="376"/>
      <c r="J160" s="260">
        <f t="shared" si="10"/>
        <v>0</v>
      </c>
      <c r="L160" s="141"/>
    </row>
    <row r="161" spans="1:12" ht="15">
      <c r="A161" s="62" t="s">
        <v>166</v>
      </c>
      <c r="B161" s="48">
        <v>3</v>
      </c>
      <c r="C161" s="429" t="s">
        <v>77</v>
      </c>
      <c r="D161" s="430"/>
      <c r="E161" s="430"/>
      <c r="F161" s="431"/>
      <c r="G161" s="48"/>
      <c r="H161" s="48" t="s">
        <v>15</v>
      </c>
      <c r="I161" s="375"/>
      <c r="J161" s="260">
        <f t="shared" si="10"/>
        <v>0</v>
      </c>
      <c r="L161" s="141"/>
    </row>
    <row r="162" spans="1:12" ht="15.75" thickBot="1">
      <c r="A162" s="83"/>
      <c r="B162" s="351"/>
      <c r="C162" s="84" t="s">
        <v>205</v>
      </c>
      <c r="D162" s="85" t="s">
        <v>187</v>
      </c>
      <c r="E162" s="86"/>
      <c r="F162" s="87"/>
      <c r="G162" s="88"/>
      <c r="H162" s="89"/>
      <c r="I162" s="373"/>
      <c r="J162" s="90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2" t="s">
        <v>167</v>
      </c>
      <c r="B164" s="48">
        <v>1</v>
      </c>
      <c r="C164" s="46" t="s">
        <v>79</v>
      </c>
      <c r="D164" s="47"/>
      <c r="E164" s="47"/>
      <c r="F164" s="47"/>
      <c r="G164" s="48"/>
      <c r="H164" s="48" t="s">
        <v>37</v>
      </c>
      <c r="I164" s="374"/>
      <c r="J164" s="260">
        <f aca="true" t="shared" si="11" ref="J164:J166">G164*I164</f>
        <v>0</v>
      </c>
      <c r="L164" s="141"/>
    </row>
    <row r="165" spans="1:12" ht="15">
      <c r="A165" s="62" t="s">
        <v>167</v>
      </c>
      <c r="B165" s="48">
        <v>2</v>
      </c>
      <c r="C165" s="46" t="s">
        <v>80</v>
      </c>
      <c r="D165" s="47"/>
      <c r="E165" s="47"/>
      <c r="F165" s="47"/>
      <c r="G165" s="48"/>
      <c r="H165" s="48" t="s">
        <v>37</v>
      </c>
      <c r="I165" s="374"/>
      <c r="J165" s="260">
        <f t="shared" si="11"/>
        <v>0</v>
      </c>
      <c r="L165" s="141"/>
    </row>
    <row r="166" spans="1:12" ht="15">
      <c r="A166" s="62" t="s">
        <v>167</v>
      </c>
      <c r="B166" s="48">
        <v>3</v>
      </c>
      <c r="C166" s="429" t="s">
        <v>77</v>
      </c>
      <c r="D166" s="430"/>
      <c r="E166" s="430"/>
      <c r="F166" s="431"/>
      <c r="G166" s="48"/>
      <c r="H166" s="48" t="s">
        <v>15</v>
      </c>
      <c r="I166" s="374"/>
      <c r="J166" s="260">
        <f t="shared" si="11"/>
        <v>0</v>
      </c>
      <c r="L166" s="141"/>
    </row>
    <row r="167" spans="1:12" ht="15.75" thickBot="1">
      <c r="A167" s="83"/>
      <c r="B167" s="351"/>
      <c r="C167" s="84" t="s">
        <v>206</v>
      </c>
      <c r="D167" s="85" t="s">
        <v>187</v>
      </c>
      <c r="E167" s="86"/>
      <c r="F167" s="87"/>
      <c r="G167" s="88"/>
      <c r="H167" s="89"/>
      <c r="I167" s="373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44" t="s">
        <v>170</v>
      </c>
      <c r="D169" s="37"/>
      <c r="E169" s="37"/>
      <c r="F169" s="37"/>
      <c r="G169" s="209"/>
      <c r="H169" s="209"/>
      <c r="I169" s="372"/>
      <c r="J169" s="371"/>
    </row>
    <row r="170" spans="1:10" ht="15">
      <c r="A170" s="241" t="s">
        <v>168</v>
      </c>
      <c r="B170" s="242">
        <v>2</v>
      </c>
      <c r="C170" s="370" t="s">
        <v>171</v>
      </c>
      <c r="D170" s="244"/>
      <c r="E170" s="244"/>
      <c r="F170" s="244"/>
      <c r="G170" s="233"/>
      <c r="H170" s="369"/>
      <c r="I170" s="82"/>
      <c r="J170" s="368"/>
    </row>
    <row r="171" spans="1:10" ht="15">
      <c r="A171" s="62" t="s">
        <v>168</v>
      </c>
      <c r="B171" s="36">
        <v>3</v>
      </c>
      <c r="C171" s="414" t="s">
        <v>67</v>
      </c>
      <c r="D171" s="415"/>
      <c r="E171" s="415"/>
      <c r="F171" s="416"/>
      <c r="G171" s="367"/>
      <c r="H171" s="367"/>
      <c r="I171" s="82"/>
      <c r="J171" s="366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367"/>
      <c r="H172" s="367"/>
      <c r="I172" s="82"/>
      <c r="J172" s="366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367"/>
      <c r="H173" s="367"/>
      <c r="I173" s="82"/>
      <c r="J173" s="366"/>
    </row>
    <row r="174" spans="1:10" ht="15">
      <c r="A174" s="62" t="s">
        <v>168</v>
      </c>
      <c r="B174" s="36">
        <v>6</v>
      </c>
      <c r="C174" s="338" t="s">
        <v>174</v>
      </c>
      <c r="D174" s="37"/>
      <c r="E174" s="37"/>
      <c r="F174" s="37"/>
      <c r="G174" s="367"/>
      <c r="H174" s="367"/>
      <c r="I174" s="82"/>
      <c r="J174" s="366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367"/>
      <c r="H175" s="367"/>
      <c r="I175" s="82"/>
      <c r="J175" s="366"/>
    </row>
    <row r="176" spans="1:10" ht="15">
      <c r="A176" s="62" t="s">
        <v>168</v>
      </c>
      <c r="B176" s="36">
        <v>8</v>
      </c>
      <c r="C176" s="414" t="s">
        <v>176</v>
      </c>
      <c r="D176" s="415"/>
      <c r="E176" s="415"/>
      <c r="F176" s="416"/>
      <c r="G176" s="367"/>
      <c r="H176" s="367"/>
      <c r="I176" s="82"/>
      <c r="J176" s="366"/>
    </row>
    <row r="177" spans="1:10" ht="15">
      <c r="A177" s="62" t="s">
        <v>168</v>
      </c>
      <c r="B177" s="36">
        <v>9</v>
      </c>
      <c r="C177" s="338" t="s">
        <v>177</v>
      </c>
      <c r="D177" s="37"/>
      <c r="E177" s="37"/>
      <c r="F177" s="37"/>
      <c r="G177" s="367"/>
      <c r="H177" s="367"/>
      <c r="I177" s="82"/>
      <c r="J177" s="366"/>
    </row>
    <row r="178" spans="1:10" ht="15">
      <c r="A178" s="62" t="s">
        <v>168</v>
      </c>
      <c r="B178" s="36">
        <v>10</v>
      </c>
      <c r="C178" s="338" t="s">
        <v>178</v>
      </c>
      <c r="D178" s="37"/>
      <c r="E178" s="37"/>
      <c r="F178" s="37"/>
      <c r="G178" s="367"/>
      <c r="H178" s="367"/>
      <c r="I178" s="82"/>
      <c r="J178" s="366"/>
    </row>
    <row r="179" spans="1:10" ht="15">
      <c r="A179" s="62" t="s">
        <v>168</v>
      </c>
      <c r="B179" s="36">
        <v>11</v>
      </c>
      <c r="C179" s="338" t="s">
        <v>179</v>
      </c>
      <c r="D179" s="37"/>
      <c r="E179" s="37"/>
      <c r="F179" s="37"/>
      <c r="G179" s="367"/>
      <c r="H179" s="367"/>
      <c r="I179" s="82"/>
      <c r="J179" s="366"/>
    </row>
    <row r="180" spans="1:10" ht="15">
      <c r="A180" s="62" t="s">
        <v>168</v>
      </c>
      <c r="B180" s="36">
        <v>12</v>
      </c>
      <c r="C180" s="338" t="s">
        <v>180</v>
      </c>
      <c r="D180" s="37"/>
      <c r="E180" s="37"/>
      <c r="F180" s="37"/>
      <c r="G180" s="367"/>
      <c r="H180" s="367"/>
      <c r="I180" s="82"/>
      <c r="J180" s="366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367"/>
      <c r="H181" s="367"/>
      <c r="I181" s="82"/>
      <c r="J181" s="366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367"/>
      <c r="H182" s="367"/>
      <c r="I182" s="82"/>
      <c r="J182" s="366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367"/>
      <c r="H183" s="367"/>
      <c r="I183" s="82"/>
      <c r="J183" s="366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365">
        <v>0.43</v>
      </c>
      <c r="H184" s="140" t="s">
        <v>201</v>
      </c>
      <c r="I184" s="137">
        <f>J63+J85+J106+J129+J139+J157+J162+J167</f>
        <v>1000000</v>
      </c>
      <c r="J184" s="364">
        <f>G184*I184</f>
        <v>430000</v>
      </c>
    </row>
    <row r="185" spans="1:10" ht="15">
      <c r="A185" s="99"/>
      <c r="B185" s="351"/>
      <c r="C185" s="350"/>
      <c r="D185" s="350"/>
      <c r="E185" s="350"/>
      <c r="F185" s="350"/>
      <c r="G185" s="351"/>
      <c r="H185" s="351"/>
      <c r="I185" s="352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430000</v>
      </c>
    </row>
    <row r="187" spans="1:10" ht="16.5" thickBot="1" thickTop="1">
      <c r="A187" s="99"/>
      <c r="B187" s="351"/>
      <c r="C187" s="363"/>
      <c r="D187" s="362"/>
      <c r="E187" s="361"/>
      <c r="F187" s="100"/>
      <c r="G187" s="101"/>
      <c r="I187" s="102"/>
      <c r="J187" s="103"/>
    </row>
    <row r="188" spans="1:12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1430000</v>
      </c>
      <c r="L188" s="360"/>
    </row>
    <row r="189" spans="1:12" ht="15.75" thickBot="1">
      <c r="A189" s="117"/>
      <c r="B189" s="113"/>
      <c r="C189" s="114"/>
      <c r="D189" s="114"/>
      <c r="E189" s="114"/>
      <c r="F189" s="114"/>
      <c r="G189" s="113"/>
      <c r="H189" s="113"/>
      <c r="I189" s="115"/>
      <c r="J189" s="277"/>
      <c r="L189" s="142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351"/>
      <c r="C191" s="350"/>
      <c r="D191" s="350"/>
      <c r="E191" s="350"/>
      <c r="F191" s="350"/>
      <c r="G191" s="351"/>
      <c r="H191" s="351"/>
      <c r="I191" s="352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 t="s">
        <v>238</v>
      </c>
      <c r="B194" s="351"/>
      <c r="C194" s="350" t="s">
        <v>242</v>
      </c>
      <c r="D194" s="350"/>
      <c r="E194" s="350"/>
      <c r="F194" s="350"/>
      <c r="G194" s="359"/>
      <c r="H194" s="357">
        <f>J11</f>
        <v>0</v>
      </c>
      <c r="I194" s="357">
        <f aca="true" t="shared" si="12" ref="I194:I203">H194*0.21</f>
        <v>0</v>
      </c>
      <c r="J194" s="120">
        <f aca="true" t="shared" si="13" ref="J194:J203">SUM(H194:I194)</f>
        <v>0</v>
      </c>
    </row>
    <row r="195" spans="1:10" ht="15">
      <c r="A195" s="99" t="s">
        <v>138</v>
      </c>
      <c r="B195" s="356"/>
      <c r="C195" s="358" t="s">
        <v>202</v>
      </c>
      <c r="D195" s="350"/>
      <c r="E195" s="350"/>
      <c r="F195" s="350"/>
      <c r="G195" s="357"/>
      <c r="H195" s="357">
        <f>J63</f>
        <v>1000000</v>
      </c>
      <c r="I195" s="357">
        <f t="shared" si="12"/>
        <v>210000</v>
      </c>
      <c r="J195" s="120">
        <f t="shared" si="13"/>
        <v>1210000</v>
      </c>
    </row>
    <row r="196" spans="1:10" ht="15">
      <c r="A196" s="83" t="s">
        <v>151</v>
      </c>
      <c r="B196" s="356"/>
      <c r="C196" s="358" t="str">
        <f>C64</f>
        <v xml:space="preserve">POLNÍ ZKOUŠKY </v>
      </c>
      <c r="D196" s="350"/>
      <c r="E196" s="350"/>
      <c r="F196" s="350"/>
      <c r="G196" s="357"/>
      <c r="H196" s="357">
        <f>J85</f>
        <v>0</v>
      </c>
      <c r="I196" s="357">
        <f t="shared" si="12"/>
        <v>0</v>
      </c>
      <c r="J196" s="120">
        <f t="shared" si="13"/>
        <v>0</v>
      </c>
    </row>
    <row r="197" spans="1:10" ht="15">
      <c r="A197" s="99" t="s">
        <v>152</v>
      </c>
      <c r="B197" s="356"/>
      <c r="C197" s="355" t="str">
        <f>C86</f>
        <v>GEOFYZIKÁLNÍ PRÁCE</v>
      </c>
      <c r="D197" s="350"/>
      <c r="E197" s="350"/>
      <c r="F197" s="350"/>
      <c r="G197" s="357"/>
      <c r="H197" s="357">
        <f>J106</f>
        <v>0</v>
      </c>
      <c r="I197" s="357">
        <f t="shared" si="12"/>
        <v>0</v>
      </c>
      <c r="J197" s="120">
        <f t="shared" si="13"/>
        <v>0</v>
      </c>
    </row>
    <row r="198" spans="1:10" ht="15">
      <c r="A198" s="99" t="s">
        <v>155</v>
      </c>
      <c r="B198" s="356"/>
      <c r="C198" s="358" t="str">
        <f>C107</f>
        <v>LABORATORNÍ PRÁCE</v>
      </c>
      <c r="D198" s="350"/>
      <c r="E198" s="350"/>
      <c r="F198" s="350"/>
      <c r="G198" s="357"/>
      <c r="H198" s="357">
        <f>J129</f>
        <v>0</v>
      </c>
      <c r="I198" s="357">
        <f t="shared" si="12"/>
        <v>0</v>
      </c>
      <c r="J198" s="120">
        <f t="shared" si="13"/>
        <v>0</v>
      </c>
    </row>
    <row r="199" spans="1:10" ht="15">
      <c r="A199" s="83" t="s">
        <v>156</v>
      </c>
      <c r="B199" s="356"/>
      <c r="C199" s="358" t="str">
        <f>C130</f>
        <v>GEODETICKÉ PRÁCE</v>
      </c>
      <c r="D199" s="350"/>
      <c r="E199" s="350"/>
      <c r="F199" s="350"/>
      <c r="G199" s="357"/>
      <c r="H199" s="357">
        <f>J139</f>
        <v>0</v>
      </c>
      <c r="I199" s="357">
        <f t="shared" si="12"/>
        <v>0</v>
      </c>
      <c r="J199" s="120">
        <f t="shared" si="13"/>
        <v>0</v>
      </c>
    </row>
    <row r="200" spans="1:10" ht="15">
      <c r="A200" s="99" t="s">
        <v>159</v>
      </c>
      <c r="B200" s="356"/>
      <c r="C200" s="355" t="str">
        <f>C140</f>
        <v>HYDROGEOLOGICKÉ PRÁCE</v>
      </c>
      <c r="D200" s="350"/>
      <c r="E200" s="350"/>
      <c r="F200" s="350"/>
      <c r="G200" s="357"/>
      <c r="H200" s="357">
        <f>J157</f>
        <v>0</v>
      </c>
      <c r="I200" s="357">
        <f t="shared" si="12"/>
        <v>0</v>
      </c>
      <c r="J200" s="120">
        <f t="shared" si="13"/>
        <v>0</v>
      </c>
    </row>
    <row r="201" spans="1:10" ht="15">
      <c r="A201" s="99" t="s">
        <v>166</v>
      </c>
      <c r="B201" s="356"/>
      <c r="C201" s="355" t="str">
        <f>C158</f>
        <v>PEDOLOGICKÝ PRŮZKUM</v>
      </c>
      <c r="D201" s="350"/>
      <c r="E201" s="350"/>
      <c r="F201" s="350"/>
      <c r="G201" s="357"/>
      <c r="H201" s="357">
        <f>J162</f>
        <v>0</v>
      </c>
      <c r="I201" s="357">
        <f t="shared" si="12"/>
        <v>0</v>
      </c>
      <c r="J201" s="120">
        <f t="shared" si="13"/>
        <v>0</v>
      </c>
    </row>
    <row r="202" spans="1:10" ht="15">
      <c r="A202" s="83" t="s">
        <v>167</v>
      </c>
      <c r="B202" s="356"/>
      <c r="C202" s="355" t="str">
        <f>C163</f>
        <v>KOROZNÍ PRŮZKUM</v>
      </c>
      <c r="D202" s="350"/>
      <c r="E202" s="350"/>
      <c r="F202" s="350"/>
      <c r="G202" s="357"/>
      <c r="H202" s="357">
        <f>J167</f>
        <v>0</v>
      </c>
      <c r="I202" s="357">
        <f t="shared" si="12"/>
        <v>0</v>
      </c>
      <c r="J202" s="120">
        <f t="shared" si="13"/>
        <v>0</v>
      </c>
    </row>
    <row r="203" spans="1:10" ht="15">
      <c r="A203" s="123" t="s">
        <v>168</v>
      </c>
      <c r="B203" s="124"/>
      <c r="C203" s="125" t="str">
        <f>C168</f>
        <v>VÝKONY GEOLOGICKÉ SLUŽBY</v>
      </c>
      <c r="D203" s="126"/>
      <c r="E203" s="126"/>
      <c r="F203" s="126"/>
      <c r="G203" s="127"/>
      <c r="H203" s="127">
        <f>J186</f>
        <v>430000</v>
      </c>
      <c r="I203" s="127">
        <f t="shared" si="12"/>
        <v>90300</v>
      </c>
      <c r="J203" s="128">
        <f t="shared" si="13"/>
        <v>520300</v>
      </c>
    </row>
    <row r="204" spans="1:10" ht="15">
      <c r="A204" s="99"/>
      <c r="B204" s="356"/>
      <c r="C204" s="355"/>
      <c r="D204" s="350"/>
      <c r="E204" s="350"/>
      <c r="F204" s="350"/>
      <c r="G204" s="349" t="s">
        <v>197</v>
      </c>
      <c r="H204" s="354">
        <f>SUM(H194:H203)</f>
        <v>1430000</v>
      </c>
      <c r="I204" s="354">
        <f>SUM(I194:I203)</f>
        <v>300300</v>
      </c>
      <c r="J204" s="129">
        <f>SUM(J194:J203)</f>
        <v>1730300</v>
      </c>
    </row>
    <row r="205" spans="1:10" ht="15">
      <c r="A205" s="99"/>
      <c r="B205" s="351"/>
      <c r="C205" s="350"/>
      <c r="D205" s="350"/>
      <c r="E205" s="350"/>
      <c r="F205" s="350"/>
      <c r="G205" s="351"/>
      <c r="H205" s="351"/>
      <c r="I205" s="352"/>
      <c r="J205" s="120"/>
    </row>
    <row r="206" spans="1:10" ht="15">
      <c r="A206" s="99"/>
      <c r="B206" s="351"/>
      <c r="C206" s="350"/>
      <c r="D206" s="350"/>
      <c r="E206" s="350"/>
      <c r="F206" s="5"/>
      <c r="G206" s="130"/>
      <c r="H206" s="131" t="s">
        <v>194</v>
      </c>
      <c r="I206" s="132" t="s">
        <v>198</v>
      </c>
      <c r="J206" s="133">
        <f>SUM(H194:H203)</f>
        <v>1430000</v>
      </c>
    </row>
    <row r="207" spans="1:10" ht="15">
      <c r="A207" s="99"/>
      <c r="B207" s="351"/>
      <c r="C207" s="350" t="s">
        <v>199</v>
      </c>
      <c r="D207" s="350"/>
      <c r="E207" s="350"/>
      <c r="F207" s="5"/>
      <c r="G207" s="351"/>
      <c r="H207" s="353" t="s">
        <v>195</v>
      </c>
      <c r="I207" s="352" t="s">
        <v>198</v>
      </c>
      <c r="J207" s="120">
        <f>SUM(I194:I203)</f>
        <v>300300</v>
      </c>
    </row>
    <row r="208" spans="1:10" ht="15">
      <c r="A208" s="99"/>
      <c r="B208" s="351"/>
      <c r="C208" s="350"/>
      <c r="D208" s="350"/>
      <c r="E208" s="350"/>
      <c r="F208" s="5"/>
      <c r="G208" s="130"/>
      <c r="H208" s="131" t="s">
        <v>200</v>
      </c>
      <c r="I208" s="132" t="s">
        <v>198</v>
      </c>
      <c r="J208" s="133">
        <f>SUM(J206:J207)</f>
        <v>1730300</v>
      </c>
    </row>
    <row r="209" spans="1:10" ht="15">
      <c r="A209" s="99"/>
      <c r="B209" s="351"/>
      <c r="C209" s="350"/>
      <c r="D209" s="350"/>
      <c r="E209" s="350"/>
      <c r="F209" s="350"/>
      <c r="G209" s="349"/>
      <c r="H209" s="348"/>
      <c r="I209" s="347"/>
      <c r="J209" s="134"/>
    </row>
    <row r="210" spans="1:10" ht="15.75" thickBot="1">
      <c r="A210" s="411" t="s">
        <v>207</v>
      </c>
      <c r="B210" s="412"/>
      <c r="C210" s="412"/>
      <c r="D210" s="412"/>
      <c r="E210" s="412"/>
      <c r="F210" s="412"/>
      <c r="G210" s="412"/>
      <c r="H210" s="412"/>
      <c r="I210" s="412"/>
      <c r="J210" s="413"/>
    </row>
  </sheetData>
  <mergeCells count="83">
    <mergeCell ref="C38:F38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92:F92"/>
    <mergeCell ref="C23:F23"/>
    <mergeCell ref="C65:F65"/>
    <mergeCell ref="C66:F66"/>
    <mergeCell ref="C68:F68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80:F80"/>
    <mergeCell ref="C81:F81"/>
    <mergeCell ref="C82:F82"/>
    <mergeCell ref="C83:F83"/>
    <mergeCell ref="C87:F87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95:F95"/>
    <mergeCell ref="C144:F144"/>
    <mergeCell ref="C96:F96"/>
    <mergeCell ref="C135:F135"/>
    <mergeCell ref="C138:F138"/>
    <mergeCell ref="C141:F141"/>
    <mergeCell ref="C142:F142"/>
    <mergeCell ref="C97:F97"/>
    <mergeCell ref="C98:F98"/>
    <mergeCell ref="C100:F100"/>
    <mergeCell ref="C104:F104"/>
    <mergeCell ref="C126:F126"/>
    <mergeCell ref="A1:J1"/>
    <mergeCell ref="A2:J2"/>
    <mergeCell ref="C171:F171"/>
    <mergeCell ref="C175:F175"/>
    <mergeCell ref="C176:F176"/>
    <mergeCell ref="C151:F151"/>
    <mergeCell ref="C152:F152"/>
    <mergeCell ref="C71:F71"/>
    <mergeCell ref="C73:F73"/>
    <mergeCell ref="C75:F75"/>
    <mergeCell ref="C77:F77"/>
    <mergeCell ref="C79:F79"/>
    <mergeCell ref="C105:F105"/>
    <mergeCell ref="C145:F145"/>
    <mergeCell ref="C149:F149"/>
    <mergeCell ref="C150:F150"/>
    <mergeCell ref="G193:H193"/>
    <mergeCell ref="A210:J210"/>
    <mergeCell ref="C182:F182"/>
    <mergeCell ref="C184:F184"/>
    <mergeCell ref="C153:F153"/>
    <mergeCell ref="C181:F181"/>
    <mergeCell ref="C154:F154"/>
    <mergeCell ref="C155:F155"/>
    <mergeCell ref="C156:F156"/>
    <mergeCell ref="C159:F159"/>
    <mergeCell ref="C161:F161"/>
    <mergeCell ref="C166:F166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workbookViewId="0" topLeftCell="A119">
      <selection activeCell="J158" sqref="J158"/>
    </sheetView>
  </sheetViews>
  <sheetFormatPr defaultColWidth="9.140625" defaultRowHeight="15"/>
  <cols>
    <col min="6" max="6" width="73.7109375" style="0" customWidth="1"/>
    <col min="7" max="7" width="10.8515625" style="0" customWidth="1"/>
    <col min="8" max="8" width="13.00390625" style="0" customWidth="1"/>
    <col min="9" max="9" width="12.00390625" style="0" customWidth="1"/>
    <col min="10" max="10" width="13.140625" style="0" bestFit="1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256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252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5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  <c r="M5" s="183"/>
      <c r="N5" s="183"/>
      <c r="O5" s="183"/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15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324"/>
      <c r="E9" s="227"/>
      <c r="F9" s="227"/>
      <c r="G9" s="25">
        <v>15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324"/>
      <c r="E10" s="227"/>
      <c r="F10" s="227"/>
      <c r="G10" s="25">
        <v>12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139">
        <v>100</v>
      </c>
      <c r="H14" s="25" t="s">
        <v>114</v>
      </c>
      <c r="I14" s="92"/>
      <c r="J14" s="260">
        <f aca="true" t="shared" si="1" ref="J14:J37">G14*I14</f>
        <v>0</v>
      </c>
      <c r="L14" s="141"/>
    </row>
    <row r="15" spans="1:12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139"/>
      <c r="H15" s="25" t="s">
        <v>114</v>
      </c>
      <c r="I15" s="92"/>
      <c r="J15" s="260">
        <f t="shared" si="1"/>
        <v>0</v>
      </c>
      <c r="L15" s="141"/>
    </row>
    <row r="16" spans="1:12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/>
      <c r="H16" s="25" t="s">
        <v>114</v>
      </c>
      <c r="I16" s="92"/>
      <c r="J16" s="260">
        <f t="shared" si="1"/>
        <v>0</v>
      </c>
      <c r="L16" s="141"/>
    </row>
    <row r="17" spans="1:12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/>
      <c r="H17" s="25" t="s">
        <v>114</v>
      </c>
      <c r="I17" s="92"/>
      <c r="J17" s="260">
        <f t="shared" si="1"/>
        <v>0</v>
      </c>
      <c r="L17" s="141"/>
    </row>
    <row r="18" spans="1:12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139"/>
      <c r="H18" s="25" t="s">
        <v>114</v>
      </c>
      <c r="I18" s="92"/>
      <c r="J18" s="260">
        <f t="shared" si="1"/>
        <v>0</v>
      </c>
      <c r="L18" s="141"/>
    </row>
    <row r="19" spans="1:12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139"/>
      <c r="H19" s="25" t="s">
        <v>114</v>
      </c>
      <c r="I19" s="92"/>
      <c r="J19" s="260">
        <f t="shared" si="1"/>
        <v>0</v>
      </c>
      <c r="L19" s="141"/>
    </row>
    <row r="20" spans="1:12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139"/>
      <c r="H20" s="25" t="s">
        <v>114</v>
      </c>
      <c r="I20" s="92"/>
      <c r="J20" s="260">
        <f t="shared" si="1"/>
        <v>0</v>
      </c>
      <c r="L20" s="141"/>
    </row>
    <row r="21" spans="1:12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139"/>
      <c r="H21" s="25" t="s">
        <v>114</v>
      </c>
      <c r="I21" s="92"/>
      <c r="J21" s="260">
        <f t="shared" si="1"/>
        <v>0</v>
      </c>
      <c r="L21" s="141"/>
    </row>
    <row r="22" spans="1:12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139"/>
      <c r="H22" s="25" t="s">
        <v>114</v>
      </c>
      <c r="I22" s="92"/>
      <c r="J22" s="260">
        <f t="shared" si="1"/>
        <v>0</v>
      </c>
      <c r="L22" s="141"/>
    </row>
    <row r="23" spans="1:12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139"/>
      <c r="H23" s="25" t="s">
        <v>114</v>
      </c>
      <c r="I23" s="92"/>
      <c r="J23" s="260">
        <f t="shared" si="1"/>
        <v>0</v>
      </c>
      <c r="L23" s="141"/>
    </row>
    <row r="24" spans="1:12" ht="27.75" customHeight="1">
      <c r="A24" s="159" t="s">
        <v>139</v>
      </c>
      <c r="B24" s="176">
        <v>11</v>
      </c>
      <c r="C24" s="457" t="s">
        <v>119</v>
      </c>
      <c r="D24" s="457"/>
      <c r="E24" s="457"/>
      <c r="F24" s="457"/>
      <c r="G24" s="177"/>
      <c r="H24" s="161" t="s">
        <v>114</v>
      </c>
      <c r="I24" s="162"/>
      <c r="J24" s="260">
        <f t="shared" si="1"/>
        <v>0</v>
      </c>
      <c r="L24" s="141"/>
    </row>
    <row r="25" spans="1:12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61"/>
      <c r="H25" s="161" t="s">
        <v>114</v>
      </c>
      <c r="I25" s="162"/>
      <c r="J25" s="260">
        <f t="shared" si="1"/>
        <v>0</v>
      </c>
      <c r="L25" s="141"/>
    </row>
    <row r="26" spans="1:12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  <c r="L26" s="141"/>
    </row>
    <row r="27" spans="1:12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  <c r="L27" s="141"/>
    </row>
    <row r="28" spans="1:12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/>
      <c r="H28" s="25" t="s">
        <v>114</v>
      </c>
      <c r="I28" s="92"/>
      <c r="J28" s="260">
        <f t="shared" si="1"/>
        <v>0</v>
      </c>
      <c r="L28" s="141"/>
    </row>
    <row r="29" spans="1:12" ht="30" customHeight="1">
      <c r="A29" s="21" t="s">
        <v>139</v>
      </c>
      <c r="B29" s="160">
        <v>16</v>
      </c>
      <c r="C29" s="453" t="s">
        <v>142</v>
      </c>
      <c r="D29" s="453"/>
      <c r="E29" s="453"/>
      <c r="F29" s="453"/>
      <c r="G29" s="161"/>
      <c r="H29" s="161" t="s">
        <v>114</v>
      </c>
      <c r="I29" s="162"/>
      <c r="J29" s="260">
        <f t="shared" si="1"/>
        <v>0</v>
      </c>
      <c r="L29" s="141"/>
    </row>
    <row r="30" spans="1:12" ht="15">
      <c r="A30" s="28" t="s">
        <v>139</v>
      </c>
      <c r="B30" s="29">
        <v>17</v>
      </c>
      <c r="C30" s="26" t="s">
        <v>86</v>
      </c>
      <c r="D30" s="27"/>
      <c r="E30" s="27"/>
      <c r="F30" s="27"/>
      <c r="G30" s="139"/>
      <c r="H30" s="139" t="s">
        <v>114</v>
      </c>
      <c r="I30" s="92"/>
      <c r="J30" s="260">
        <f t="shared" si="1"/>
        <v>0</v>
      </c>
      <c r="L30" s="141"/>
    </row>
    <row r="31" spans="1:12" ht="15">
      <c r="A31" s="28" t="s">
        <v>139</v>
      </c>
      <c r="B31" s="29">
        <v>18</v>
      </c>
      <c r="C31" s="446" t="s">
        <v>143</v>
      </c>
      <c r="D31" s="446"/>
      <c r="E31" s="446"/>
      <c r="F31" s="446"/>
      <c r="G31" s="139"/>
      <c r="H31" s="139" t="s">
        <v>114</v>
      </c>
      <c r="I31" s="92"/>
      <c r="J31" s="260">
        <f t="shared" si="1"/>
        <v>0</v>
      </c>
      <c r="L31" s="141"/>
    </row>
    <row r="32" spans="1:12" ht="15">
      <c r="A32" s="28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  <c r="L32" s="141"/>
    </row>
    <row r="33" spans="1:12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  <c r="L33" s="141"/>
    </row>
    <row r="34" spans="1:12" ht="15">
      <c r="A34" s="28" t="s">
        <v>139</v>
      </c>
      <c r="B34" s="29">
        <v>21</v>
      </c>
      <c r="C34" s="501" t="s">
        <v>145</v>
      </c>
      <c r="D34" s="502"/>
      <c r="E34" s="502"/>
      <c r="F34" s="503"/>
      <c r="G34" s="178"/>
      <c r="H34" s="178" t="s">
        <v>114</v>
      </c>
      <c r="I34" s="92"/>
      <c r="J34" s="260">
        <f t="shared" si="1"/>
        <v>0</v>
      </c>
      <c r="L34" s="141"/>
    </row>
    <row r="35" spans="1:12" ht="15">
      <c r="A35" s="28" t="s">
        <v>139</v>
      </c>
      <c r="B35" s="29">
        <v>22</v>
      </c>
      <c r="C35" s="179" t="s">
        <v>146</v>
      </c>
      <c r="D35" s="180"/>
      <c r="E35" s="180"/>
      <c r="F35" s="180"/>
      <c r="G35" s="178"/>
      <c r="H35" s="178" t="s">
        <v>114</v>
      </c>
      <c r="I35" s="92"/>
      <c r="J35" s="260">
        <f t="shared" si="1"/>
        <v>0</v>
      </c>
      <c r="L35" s="141"/>
    </row>
    <row r="36" spans="1:12" ht="15">
      <c r="A36" s="28" t="s">
        <v>139</v>
      </c>
      <c r="B36" s="22">
        <v>23</v>
      </c>
      <c r="C36" s="23" t="s">
        <v>4</v>
      </c>
      <c r="D36" s="24"/>
      <c r="E36" s="24"/>
      <c r="F36" s="24"/>
      <c r="G36" s="139">
        <v>5</v>
      </c>
      <c r="H36" s="25" t="s">
        <v>111</v>
      </c>
      <c r="I36" s="92"/>
      <c r="J36" s="260">
        <f t="shared" si="1"/>
        <v>0</v>
      </c>
      <c r="L36" s="141"/>
    </row>
    <row r="37" spans="1:12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35" t="s">
        <v>147</v>
      </c>
      <c r="B39" s="36">
        <v>1</v>
      </c>
      <c r="C39" s="326" t="s">
        <v>5</v>
      </c>
      <c r="D39" s="37"/>
      <c r="E39" s="37"/>
      <c r="F39" s="37"/>
      <c r="G39" s="40">
        <v>10</v>
      </c>
      <c r="H39" s="38" t="s">
        <v>124</v>
      </c>
      <c r="I39" s="93"/>
      <c r="J39" s="260">
        <f aca="true" t="shared" si="2" ref="J39:J41">G39*I39</f>
        <v>0</v>
      </c>
      <c r="L39" s="141"/>
    </row>
    <row r="40" spans="1:12" ht="15">
      <c r="A40" s="35" t="s">
        <v>147</v>
      </c>
      <c r="B40" s="36">
        <v>2</v>
      </c>
      <c r="C40" s="326" t="s">
        <v>6</v>
      </c>
      <c r="D40" s="37"/>
      <c r="E40" s="37"/>
      <c r="F40" s="37"/>
      <c r="G40" s="40"/>
      <c r="H40" s="38" t="s">
        <v>124</v>
      </c>
      <c r="I40" s="93"/>
      <c r="J40" s="260">
        <f t="shared" si="2"/>
        <v>0</v>
      </c>
      <c r="L40" s="141"/>
    </row>
    <row r="41" spans="1:12" ht="15">
      <c r="A41" s="170" t="s">
        <v>147</v>
      </c>
      <c r="B41" s="36">
        <v>3</v>
      </c>
      <c r="C41" s="417" t="s">
        <v>7</v>
      </c>
      <c r="D41" s="418"/>
      <c r="E41" s="418"/>
      <c r="F41" s="419"/>
      <c r="G41" s="40"/>
      <c r="H41" s="40" t="s">
        <v>124</v>
      </c>
      <c r="I41" s="93"/>
      <c r="J41" s="260">
        <f t="shared" si="2"/>
        <v>0</v>
      </c>
      <c r="L41" s="141"/>
    </row>
    <row r="42" spans="1:12" ht="15">
      <c r="A42" s="170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200000</v>
      </c>
      <c r="J42" s="263">
        <f aca="true" t="shared" si="3" ref="J42:J52">G42*I42</f>
        <v>200000</v>
      </c>
      <c r="L42" s="141"/>
    </row>
    <row r="43" spans="1:12" ht="15">
      <c r="A43" s="170" t="s">
        <v>147</v>
      </c>
      <c r="B43" s="36">
        <v>5</v>
      </c>
      <c r="C43" s="443" t="s">
        <v>8</v>
      </c>
      <c r="D43" s="444"/>
      <c r="E43" s="444"/>
      <c r="F43" s="445"/>
      <c r="G43" s="38">
        <v>0</v>
      </c>
      <c r="H43" s="38" t="s">
        <v>114</v>
      </c>
      <c r="I43" s="93"/>
      <c r="J43" s="260">
        <f t="shared" si="3"/>
        <v>0</v>
      </c>
      <c r="L43" s="141"/>
    </row>
    <row r="44" spans="1:12" ht="15">
      <c r="A44" s="170" t="s">
        <v>147</v>
      </c>
      <c r="B44" s="45">
        <v>6</v>
      </c>
      <c r="C44" s="417" t="s">
        <v>9</v>
      </c>
      <c r="D44" s="418"/>
      <c r="E44" s="418"/>
      <c r="F44" s="419"/>
      <c r="G44" s="40"/>
      <c r="H44" s="40" t="s">
        <v>111</v>
      </c>
      <c r="I44" s="93"/>
      <c r="J44" s="260">
        <f t="shared" si="3"/>
        <v>0</v>
      </c>
      <c r="L44" s="141"/>
    </row>
    <row r="45" spans="1:12" ht="15">
      <c r="A45" s="170" t="s">
        <v>147</v>
      </c>
      <c r="B45" s="36">
        <v>7</v>
      </c>
      <c r="C45" s="325" t="s">
        <v>88</v>
      </c>
      <c r="D45" s="39"/>
      <c r="E45" s="39"/>
      <c r="F45" s="39"/>
      <c r="G45" s="40"/>
      <c r="H45" s="40" t="s">
        <v>112</v>
      </c>
      <c r="I45" s="93"/>
      <c r="J45" s="260">
        <f t="shared" si="3"/>
        <v>0</v>
      </c>
      <c r="L45" s="141"/>
    </row>
    <row r="46" spans="1:12" ht="15">
      <c r="A46" s="35" t="s">
        <v>147</v>
      </c>
      <c r="B46" s="36">
        <v>8</v>
      </c>
      <c r="C46" s="326" t="s">
        <v>10</v>
      </c>
      <c r="D46" s="37"/>
      <c r="E46" s="37"/>
      <c r="F46" s="37"/>
      <c r="G46" s="40"/>
      <c r="H46" s="38" t="s">
        <v>113</v>
      </c>
      <c r="I46" s="93"/>
      <c r="J46" s="260">
        <f t="shared" si="3"/>
        <v>0</v>
      </c>
      <c r="L46" s="141"/>
    </row>
    <row r="47" spans="1:12" ht="15">
      <c r="A47" s="35" t="s">
        <v>147</v>
      </c>
      <c r="B47" s="36">
        <v>9</v>
      </c>
      <c r="C47" s="326" t="s">
        <v>11</v>
      </c>
      <c r="D47" s="37"/>
      <c r="E47" s="37"/>
      <c r="F47" s="37"/>
      <c r="G47" s="38">
        <v>100</v>
      </c>
      <c r="H47" s="38" t="s">
        <v>113</v>
      </c>
      <c r="I47" s="93"/>
      <c r="J47" s="260">
        <f t="shared" si="3"/>
        <v>0</v>
      </c>
      <c r="L47" s="141"/>
    </row>
    <row r="48" spans="1:12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/>
      <c r="H48" s="38" t="s">
        <v>113</v>
      </c>
      <c r="I48" s="93"/>
      <c r="J48" s="260">
        <f t="shared" si="3"/>
        <v>0</v>
      </c>
      <c r="L48" s="141"/>
    </row>
    <row r="49" spans="1:12" ht="15">
      <c r="A49" s="35" t="s">
        <v>147</v>
      </c>
      <c r="B49" s="36">
        <v>11</v>
      </c>
      <c r="C49" s="326" t="s">
        <v>13</v>
      </c>
      <c r="D49" s="37"/>
      <c r="E49" s="37"/>
      <c r="F49" s="37"/>
      <c r="G49" s="38"/>
      <c r="H49" s="38" t="s">
        <v>113</v>
      </c>
      <c r="I49" s="93"/>
      <c r="J49" s="260">
        <f t="shared" si="3"/>
        <v>0</v>
      </c>
      <c r="L49" s="141"/>
    </row>
    <row r="50" spans="1:12" ht="15">
      <c r="A50" s="35" t="s">
        <v>147</v>
      </c>
      <c r="B50" s="36">
        <v>12</v>
      </c>
      <c r="C50" s="326" t="s">
        <v>14</v>
      </c>
      <c r="D50" s="37"/>
      <c r="E50" s="37"/>
      <c r="F50" s="37"/>
      <c r="G50" s="45">
        <v>250</v>
      </c>
      <c r="H50" s="45" t="s">
        <v>15</v>
      </c>
      <c r="I50" s="330"/>
      <c r="J50" s="260">
        <f t="shared" si="3"/>
        <v>0</v>
      </c>
      <c r="L50" s="141"/>
    </row>
    <row r="51" spans="1:12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  <c r="L51" s="141"/>
    </row>
    <row r="52" spans="1:12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500000</v>
      </c>
      <c r="J52" s="264">
        <f t="shared" si="3"/>
        <v>500000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/>
      <c r="H54" s="45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/>
      <c r="H55" s="59" t="s">
        <v>111</v>
      </c>
      <c r="I55" s="93"/>
      <c r="J55" s="260">
        <f t="shared" si="4"/>
        <v>0</v>
      </c>
      <c r="L55" s="141"/>
    </row>
    <row r="56" spans="1:12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4"/>
        <v>0</v>
      </c>
      <c r="L56" s="141"/>
    </row>
    <row r="57" spans="1:12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/>
      <c r="H57" s="45" t="s">
        <v>111</v>
      </c>
      <c r="I57" s="93"/>
      <c r="J57" s="260">
        <f t="shared" si="4"/>
        <v>0</v>
      </c>
      <c r="L57" s="141"/>
    </row>
    <row r="58" spans="1:12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  <c r="L58" s="141"/>
    </row>
    <row r="59" spans="1:12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/>
      <c r="H59" s="45" t="s">
        <v>111</v>
      </c>
      <c r="I59" s="93"/>
      <c r="J59" s="260">
        <f t="shared" si="4"/>
        <v>0</v>
      </c>
      <c r="L59" s="141"/>
    </row>
    <row r="60" spans="1:12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/>
      <c r="H60" s="59" t="s">
        <v>111</v>
      </c>
      <c r="I60" s="93"/>
      <c r="J60" s="260">
        <f t="shared" si="4"/>
        <v>0</v>
      </c>
      <c r="L60" s="141"/>
    </row>
    <row r="61" spans="1:12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  <c r="L61" s="141"/>
    </row>
    <row r="62" spans="1:12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/>
      <c r="H62" s="59" t="s">
        <v>15</v>
      </c>
      <c r="I62" s="93"/>
      <c r="J62" s="260">
        <f t="shared" si="4"/>
        <v>0</v>
      </c>
      <c r="L62" s="141"/>
    </row>
    <row r="63" spans="1:12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700000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/>
      <c r="H65" s="36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/>
      <c r="H66" s="36" t="s">
        <v>15</v>
      </c>
      <c r="I66" s="95"/>
      <c r="J66" s="260">
        <f t="shared" si="5"/>
        <v>0</v>
      </c>
      <c r="L66" s="141"/>
    </row>
    <row r="67" spans="1:12" ht="15">
      <c r="A67" s="62" t="s">
        <v>151</v>
      </c>
      <c r="B67" s="36">
        <v>3</v>
      </c>
      <c r="C67" s="326" t="s">
        <v>26</v>
      </c>
      <c r="D67" s="146"/>
      <c r="E67" s="146"/>
      <c r="F67" s="146"/>
      <c r="G67" s="36"/>
      <c r="H67" s="36" t="s">
        <v>128</v>
      </c>
      <c r="I67" s="95"/>
      <c r="J67" s="260">
        <f t="shared" si="5"/>
        <v>0</v>
      </c>
      <c r="L67" s="141"/>
    </row>
    <row r="68" spans="1:12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/>
      <c r="H68" s="48" t="s">
        <v>114</v>
      </c>
      <c r="I68" s="97"/>
      <c r="J68" s="260">
        <f t="shared" si="5"/>
        <v>0</v>
      </c>
      <c r="L68" s="141"/>
    </row>
    <row r="69" spans="1:12" ht="15">
      <c r="A69" s="65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  <c r="L69" s="141"/>
    </row>
    <row r="70" spans="1:12" ht="15">
      <c r="A70" s="65" t="s">
        <v>151</v>
      </c>
      <c r="B70" s="36">
        <v>6</v>
      </c>
      <c r="C70" s="326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  <c r="L70" s="141"/>
    </row>
    <row r="71" spans="1:12" ht="15">
      <c r="A71" s="68" t="s">
        <v>151</v>
      </c>
      <c r="B71" s="45">
        <v>7</v>
      </c>
      <c r="C71" s="405" t="s">
        <v>91</v>
      </c>
      <c r="D71" s="406"/>
      <c r="E71" s="406"/>
      <c r="F71" s="407"/>
      <c r="G71" s="59"/>
      <c r="H71" s="59" t="s">
        <v>114</v>
      </c>
      <c r="I71" s="97"/>
      <c r="J71" s="260">
        <f t="shared" si="5"/>
        <v>0</v>
      </c>
      <c r="L71" s="141"/>
    </row>
    <row r="72" spans="1:12" ht="15">
      <c r="A72" s="68" t="s">
        <v>151</v>
      </c>
      <c r="B72" s="45">
        <v>8</v>
      </c>
      <c r="C72" s="70" t="s">
        <v>92</v>
      </c>
      <c r="D72" s="70"/>
      <c r="E72" s="70"/>
      <c r="F72" s="70"/>
      <c r="G72" s="59"/>
      <c r="H72" s="59" t="s">
        <v>114</v>
      </c>
      <c r="I72" s="97"/>
      <c r="J72" s="260">
        <f t="shared" si="5"/>
        <v>0</v>
      </c>
      <c r="L72" s="141"/>
    </row>
    <row r="73" spans="1:12" ht="15">
      <c r="A73" s="65" t="s">
        <v>151</v>
      </c>
      <c r="B73" s="45">
        <v>9</v>
      </c>
      <c r="C73" s="405" t="s">
        <v>28</v>
      </c>
      <c r="D73" s="406"/>
      <c r="E73" s="406"/>
      <c r="F73" s="407"/>
      <c r="G73" s="59"/>
      <c r="H73" s="59" t="s">
        <v>15</v>
      </c>
      <c r="I73" s="97"/>
      <c r="J73" s="260">
        <f t="shared" si="5"/>
        <v>0</v>
      </c>
      <c r="L73" s="141"/>
    </row>
    <row r="74" spans="1:12" ht="15">
      <c r="A74" s="65" t="s">
        <v>151</v>
      </c>
      <c r="B74" s="45">
        <v>10</v>
      </c>
      <c r="C74" s="325" t="s">
        <v>29</v>
      </c>
      <c r="D74" s="147"/>
      <c r="E74" s="147"/>
      <c r="F74" s="147"/>
      <c r="G74" s="59"/>
      <c r="H74" s="59" t="s">
        <v>128</v>
      </c>
      <c r="I74" s="96"/>
      <c r="J74" s="260">
        <f t="shared" si="5"/>
        <v>0</v>
      </c>
      <c r="L74" s="141"/>
    </row>
    <row r="75" spans="1:12" ht="15">
      <c r="A75" s="65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  <c r="L75" s="141"/>
    </row>
    <row r="76" spans="1:12" ht="15">
      <c r="A76" s="65" t="s">
        <v>151</v>
      </c>
      <c r="B76" s="36">
        <v>12</v>
      </c>
      <c r="C76" s="326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  <c r="L76" s="141"/>
    </row>
    <row r="77" spans="1:12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  <c r="L77" s="141"/>
    </row>
    <row r="78" spans="1:12" ht="15">
      <c r="A78" s="63" t="s">
        <v>151</v>
      </c>
      <c r="B78" s="36">
        <v>14</v>
      </c>
      <c r="C78" s="326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  <c r="L78" s="141"/>
    </row>
    <row r="79" spans="1:12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  <c r="L79" s="141"/>
    </row>
    <row r="80" spans="1:12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>
        <v>60</v>
      </c>
      <c r="H80" s="59" t="s">
        <v>113</v>
      </c>
      <c r="I80" s="316"/>
      <c r="J80" s="260">
        <f t="shared" si="5"/>
        <v>0</v>
      </c>
      <c r="L80" s="141"/>
    </row>
    <row r="81" spans="1:12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/>
      <c r="H81" s="59" t="s">
        <v>111</v>
      </c>
      <c r="I81" s="96"/>
      <c r="J81" s="260">
        <f t="shared" si="5"/>
        <v>0</v>
      </c>
      <c r="L81" s="141"/>
    </row>
    <row r="82" spans="1:12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/>
      <c r="H82" s="59" t="s">
        <v>111</v>
      </c>
      <c r="I82" s="96"/>
      <c r="J82" s="260">
        <f t="shared" si="5"/>
        <v>0</v>
      </c>
      <c r="L82" s="141"/>
    </row>
    <row r="83" spans="1:12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/>
      <c r="H83" s="59" t="s">
        <v>15</v>
      </c>
      <c r="I83" s="96"/>
      <c r="J83" s="260">
        <f t="shared" si="5"/>
        <v>0</v>
      </c>
      <c r="L83" s="141"/>
    </row>
    <row r="84" spans="1:12" ht="15">
      <c r="A84" s="65" t="s">
        <v>151</v>
      </c>
      <c r="B84" s="45">
        <v>20</v>
      </c>
      <c r="C84" s="74" t="s">
        <v>32</v>
      </c>
      <c r="D84" s="74"/>
      <c r="E84" s="39"/>
      <c r="F84" s="39"/>
      <c r="G84" s="45">
        <v>3</v>
      </c>
      <c r="H84" s="45" t="s">
        <v>112</v>
      </c>
      <c r="I84" s="93"/>
      <c r="J84" s="260">
        <f t="shared" si="5"/>
        <v>0</v>
      </c>
      <c r="L84" s="141"/>
    </row>
    <row r="85" spans="1:12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157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  <c r="L86" s="141"/>
    </row>
    <row r="87" spans="1:12" ht="15">
      <c r="A87" s="68" t="s">
        <v>152</v>
      </c>
      <c r="B87" s="45">
        <v>1</v>
      </c>
      <c r="C87" s="417" t="s">
        <v>34</v>
      </c>
      <c r="D87" s="418"/>
      <c r="E87" s="418"/>
      <c r="F87" s="419"/>
      <c r="G87" s="45"/>
      <c r="H87" s="45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68" t="s">
        <v>152</v>
      </c>
      <c r="B88" s="45">
        <v>2</v>
      </c>
      <c r="C88" s="325" t="s">
        <v>35</v>
      </c>
      <c r="D88" s="325"/>
      <c r="E88" s="325"/>
      <c r="F88" s="325"/>
      <c r="G88" s="45"/>
      <c r="H88" s="45" t="s">
        <v>113</v>
      </c>
      <c r="I88" s="95"/>
      <c r="J88" s="260">
        <f t="shared" si="6"/>
        <v>0</v>
      </c>
      <c r="L88" s="141"/>
    </row>
    <row r="89" spans="1:12" ht="15">
      <c r="A89" s="68" t="s">
        <v>152</v>
      </c>
      <c r="B89" s="45">
        <v>3</v>
      </c>
      <c r="C89" s="325" t="s">
        <v>153</v>
      </c>
      <c r="D89" s="325"/>
      <c r="E89" s="325"/>
      <c r="F89" s="325"/>
      <c r="G89" s="91"/>
      <c r="H89" s="45" t="s">
        <v>113</v>
      </c>
      <c r="I89" s="95"/>
      <c r="J89" s="260">
        <f t="shared" si="6"/>
        <v>0</v>
      </c>
      <c r="L89" s="141"/>
    </row>
    <row r="90" spans="1:12" ht="15">
      <c r="A90" s="68" t="s">
        <v>152</v>
      </c>
      <c r="B90" s="45">
        <v>4</v>
      </c>
      <c r="C90" s="325" t="s">
        <v>36</v>
      </c>
      <c r="D90" s="325"/>
      <c r="E90" s="325"/>
      <c r="F90" s="325"/>
      <c r="G90" s="45"/>
      <c r="H90" s="45" t="s">
        <v>37</v>
      </c>
      <c r="I90" s="95"/>
      <c r="J90" s="260">
        <f t="shared" si="6"/>
        <v>0</v>
      </c>
      <c r="L90" s="141"/>
    </row>
    <row r="91" spans="1:12" ht="15">
      <c r="A91" s="68" t="s">
        <v>152</v>
      </c>
      <c r="B91" s="45">
        <v>5</v>
      </c>
      <c r="C91" s="325" t="s">
        <v>97</v>
      </c>
      <c r="D91" s="325"/>
      <c r="E91" s="325"/>
      <c r="F91" s="325"/>
      <c r="G91" s="45"/>
      <c r="H91" s="45" t="s">
        <v>37</v>
      </c>
      <c r="I91" s="95"/>
      <c r="J91" s="260">
        <f t="shared" si="6"/>
        <v>0</v>
      </c>
      <c r="L91" s="141"/>
    </row>
    <row r="92" spans="1:12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  <c r="L92" s="141"/>
    </row>
    <row r="93" spans="1:12" ht="15">
      <c r="A93" s="68" t="s">
        <v>152</v>
      </c>
      <c r="B93" s="45">
        <v>7</v>
      </c>
      <c r="C93" s="325" t="s">
        <v>99</v>
      </c>
      <c r="D93" s="325"/>
      <c r="E93" s="325"/>
      <c r="F93" s="325"/>
      <c r="G93" s="45"/>
      <c r="H93" s="45" t="s">
        <v>113</v>
      </c>
      <c r="I93" s="95"/>
      <c r="J93" s="260">
        <f t="shared" si="6"/>
        <v>0</v>
      </c>
      <c r="L93" s="141"/>
    </row>
    <row r="94" spans="1:12" ht="15">
      <c r="A94" s="68" t="s">
        <v>152</v>
      </c>
      <c r="B94" s="45">
        <v>8</v>
      </c>
      <c r="C94" s="325" t="s">
        <v>154</v>
      </c>
      <c r="D94" s="325"/>
      <c r="E94" s="325"/>
      <c r="F94" s="325"/>
      <c r="G94" s="45"/>
      <c r="H94" s="45" t="s">
        <v>37</v>
      </c>
      <c r="I94" s="92"/>
      <c r="J94" s="260">
        <f t="shared" si="6"/>
        <v>0</v>
      </c>
      <c r="L94" s="141"/>
    </row>
    <row r="95" spans="1:12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  <c r="L95" s="141"/>
    </row>
    <row r="96" spans="1:12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  <c r="L96" s="141"/>
    </row>
    <row r="97" spans="1:12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  <c r="L97" s="141"/>
    </row>
    <row r="98" spans="1:12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  <c r="L98" s="141"/>
    </row>
    <row r="99" spans="1:12" ht="15">
      <c r="A99" s="68" t="s">
        <v>152</v>
      </c>
      <c r="B99" s="45">
        <v>13</v>
      </c>
      <c r="C99" s="325" t="s">
        <v>132</v>
      </c>
      <c r="D99" s="325"/>
      <c r="E99" s="325"/>
      <c r="F99" s="325"/>
      <c r="G99" s="45"/>
      <c r="H99" s="45" t="s">
        <v>113</v>
      </c>
      <c r="I99" s="95"/>
      <c r="J99" s="260">
        <f t="shared" si="6"/>
        <v>0</v>
      </c>
      <c r="L99" s="141"/>
    </row>
    <row r="100" spans="1:12" ht="15">
      <c r="A100" s="68" t="s">
        <v>152</v>
      </c>
      <c r="B100" s="45">
        <v>14</v>
      </c>
      <c r="C100" s="417" t="s">
        <v>40</v>
      </c>
      <c r="D100" s="418"/>
      <c r="E100" s="418"/>
      <c r="F100" s="419"/>
      <c r="G100" s="45"/>
      <c r="H100" s="45" t="s">
        <v>113</v>
      </c>
      <c r="I100" s="95"/>
      <c r="J100" s="260">
        <f t="shared" si="6"/>
        <v>0</v>
      </c>
      <c r="L100" s="141"/>
    </row>
    <row r="101" spans="1:12" ht="15">
      <c r="A101" s="68" t="s">
        <v>152</v>
      </c>
      <c r="B101" s="45">
        <v>15</v>
      </c>
      <c r="C101" s="325" t="s">
        <v>41</v>
      </c>
      <c r="D101" s="325"/>
      <c r="E101" s="325"/>
      <c r="F101" s="325"/>
      <c r="G101" s="45"/>
      <c r="H101" s="45" t="s">
        <v>15</v>
      </c>
      <c r="I101" s="95"/>
      <c r="J101" s="260">
        <f t="shared" si="6"/>
        <v>0</v>
      </c>
      <c r="L101" s="141"/>
    </row>
    <row r="102" spans="1:12" ht="15">
      <c r="A102" s="68" t="s">
        <v>152</v>
      </c>
      <c r="B102" s="45">
        <v>16</v>
      </c>
      <c r="C102" s="325" t="s">
        <v>102</v>
      </c>
      <c r="D102" s="325"/>
      <c r="E102" s="325"/>
      <c r="F102" s="325"/>
      <c r="G102" s="45"/>
      <c r="H102" s="45" t="s">
        <v>113</v>
      </c>
      <c r="I102" s="95"/>
      <c r="J102" s="260">
        <f t="shared" si="6"/>
        <v>0</v>
      </c>
      <c r="L102" s="141"/>
    </row>
    <row r="103" spans="1:12" ht="15">
      <c r="A103" s="68" t="s">
        <v>152</v>
      </c>
      <c r="B103" s="45">
        <v>17</v>
      </c>
      <c r="C103" s="325" t="s">
        <v>103</v>
      </c>
      <c r="D103" s="325"/>
      <c r="E103" s="325"/>
      <c r="F103" s="325"/>
      <c r="G103" s="45"/>
      <c r="H103" s="45" t="s">
        <v>113</v>
      </c>
      <c r="I103" s="95"/>
      <c r="J103" s="260">
        <f t="shared" si="6"/>
        <v>0</v>
      </c>
      <c r="L103" s="141"/>
    </row>
    <row r="104" spans="1:12" ht="15">
      <c r="A104" s="68" t="s">
        <v>152</v>
      </c>
      <c r="B104" s="45">
        <v>18</v>
      </c>
      <c r="C104" s="417" t="s">
        <v>42</v>
      </c>
      <c r="D104" s="418"/>
      <c r="E104" s="418"/>
      <c r="F104" s="419"/>
      <c r="G104" s="45"/>
      <c r="H104" s="45" t="s">
        <v>15</v>
      </c>
      <c r="I104" s="95"/>
      <c r="J104" s="260">
        <f t="shared" si="6"/>
        <v>0</v>
      </c>
      <c r="L104" s="141"/>
    </row>
    <row r="105" spans="1:12" ht="15">
      <c r="A105" s="68" t="s">
        <v>152</v>
      </c>
      <c r="B105" s="45">
        <v>19</v>
      </c>
      <c r="C105" s="405" t="s">
        <v>43</v>
      </c>
      <c r="D105" s="406"/>
      <c r="E105" s="406"/>
      <c r="F105" s="407"/>
      <c r="G105" s="59"/>
      <c r="H105" s="59" t="s">
        <v>112</v>
      </c>
      <c r="I105" s="95"/>
      <c r="J105" s="260">
        <f t="shared" si="6"/>
        <v>0</v>
      </c>
      <c r="L105" s="141"/>
    </row>
    <row r="106" spans="1:12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90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  <c r="L107" s="141"/>
    </row>
    <row r="108" spans="1:12" ht="15">
      <c r="A108" s="69" t="s">
        <v>155</v>
      </c>
      <c r="B108" s="45">
        <v>1</v>
      </c>
      <c r="C108" s="325" t="s">
        <v>45</v>
      </c>
      <c r="D108" s="39"/>
      <c r="E108" s="39"/>
      <c r="F108" s="39"/>
      <c r="G108" s="45"/>
      <c r="H108" s="45" t="s">
        <v>128</v>
      </c>
      <c r="I108" s="93"/>
      <c r="J108" s="260">
        <f aca="true" t="shared" si="7" ref="J108:J128">G108*I108</f>
        <v>0</v>
      </c>
      <c r="L108" s="141"/>
    </row>
    <row r="109" spans="1:12" ht="15">
      <c r="A109" s="69" t="s">
        <v>155</v>
      </c>
      <c r="B109" s="45">
        <v>2</v>
      </c>
      <c r="C109" s="325" t="s">
        <v>46</v>
      </c>
      <c r="D109" s="39"/>
      <c r="E109" s="39"/>
      <c r="F109" s="39"/>
      <c r="G109" s="45"/>
      <c r="H109" s="45" t="s">
        <v>128</v>
      </c>
      <c r="I109" s="93"/>
      <c r="J109" s="260">
        <f t="shared" si="7"/>
        <v>0</v>
      </c>
      <c r="L109" s="141"/>
    </row>
    <row r="110" spans="1:12" ht="15">
      <c r="A110" s="69" t="s">
        <v>155</v>
      </c>
      <c r="B110" s="45">
        <v>3</v>
      </c>
      <c r="C110" s="325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L110" s="141"/>
    </row>
    <row r="111" spans="1:12" ht="15">
      <c r="A111" s="69" t="s">
        <v>155</v>
      </c>
      <c r="B111" s="45">
        <v>4</v>
      </c>
      <c r="C111" s="325" t="s">
        <v>48</v>
      </c>
      <c r="D111" s="39"/>
      <c r="E111" s="39"/>
      <c r="F111" s="39"/>
      <c r="G111" s="45"/>
      <c r="H111" s="45" t="s">
        <v>128</v>
      </c>
      <c r="I111" s="93"/>
      <c r="J111" s="260">
        <f t="shared" si="7"/>
        <v>0</v>
      </c>
      <c r="L111" s="141"/>
    </row>
    <row r="112" spans="1:12" ht="15">
      <c r="A112" s="69" t="s">
        <v>155</v>
      </c>
      <c r="B112" s="45">
        <v>5</v>
      </c>
      <c r="C112" s="325" t="s">
        <v>104</v>
      </c>
      <c r="D112" s="39"/>
      <c r="E112" s="39"/>
      <c r="F112" s="39"/>
      <c r="G112" s="45"/>
      <c r="H112" s="45" t="s">
        <v>128</v>
      </c>
      <c r="I112" s="93"/>
      <c r="J112" s="260">
        <f t="shared" si="7"/>
        <v>0</v>
      </c>
      <c r="L112" s="141"/>
    </row>
    <row r="113" spans="1:12" ht="15">
      <c r="A113" s="69" t="s">
        <v>155</v>
      </c>
      <c r="B113" s="45">
        <v>6</v>
      </c>
      <c r="C113" s="325" t="s">
        <v>49</v>
      </c>
      <c r="D113" s="39"/>
      <c r="E113" s="39"/>
      <c r="F113" s="39"/>
      <c r="G113" s="45"/>
      <c r="H113" s="45" t="s">
        <v>128</v>
      </c>
      <c r="I113" s="93"/>
      <c r="J113" s="260">
        <f t="shared" si="7"/>
        <v>0</v>
      </c>
      <c r="L113" s="141"/>
    </row>
    <row r="114" spans="1:12" ht="15">
      <c r="A114" s="69" t="s">
        <v>155</v>
      </c>
      <c r="B114" s="45">
        <v>7</v>
      </c>
      <c r="C114" s="325" t="s">
        <v>50</v>
      </c>
      <c r="D114" s="39"/>
      <c r="E114" s="39"/>
      <c r="F114" s="39"/>
      <c r="G114" s="45"/>
      <c r="H114" s="45" t="s">
        <v>128</v>
      </c>
      <c r="I114" s="93"/>
      <c r="J114" s="260">
        <f t="shared" si="7"/>
        <v>0</v>
      </c>
      <c r="L114" s="141"/>
    </row>
    <row r="115" spans="1:12" ht="15">
      <c r="A115" s="69" t="s">
        <v>155</v>
      </c>
      <c r="B115" s="45">
        <v>8</v>
      </c>
      <c r="C115" s="325" t="s">
        <v>51</v>
      </c>
      <c r="D115" s="39"/>
      <c r="E115" s="39"/>
      <c r="F115" s="39"/>
      <c r="G115" s="45"/>
      <c r="H115" s="45" t="s">
        <v>128</v>
      </c>
      <c r="I115" s="93"/>
      <c r="J115" s="260">
        <f t="shared" si="7"/>
        <v>0</v>
      </c>
      <c r="L115" s="141"/>
    </row>
    <row r="116" spans="1:12" ht="15">
      <c r="A116" s="69" t="s">
        <v>155</v>
      </c>
      <c r="B116" s="45">
        <v>9</v>
      </c>
      <c r="C116" s="325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  <c r="L116" s="141"/>
    </row>
    <row r="117" spans="1:12" ht="15">
      <c r="A117" s="69" t="s">
        <v>155</v>
      </c>
      <c r="B117" s="45">
        <v>10</v>
      </c>
      <c r="C117" s="325" t="s">
        <v>53</v>
      </c>
      <c r="D117" s="39"/>
      <c r="E117" s="39"/>
      <c r="F117" s="39"/>
      <c r="G117" s="45"/>
      <c r="H117" s="45" t="s">
        <v>128</v>
      </c>
      <c r="I117" s="93"/>
      <c r="J117" s="260">
        <f t="shared" si="7"/>
        <v>0</v>
      </c>
      <c r="L117" s="141"/>
    </row>
    <row r="118" spans="1:12" ht="15">
      <c r="A118" s="69" t="s">
        <v>155</v>
      </c>
      <c r="B118" s="45">
        <v>11</v>
      </c>
      <c r="C118" s="325" t="s">
        <v>105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  <c r="L118" s="141"/>
    </row>
    <row r="119" spans="1:12" ht="15">
      <c r="A119" s="69" t="s">
        <v>155</v>
      </c>
      <c r="B119" s="45">
        <v>12</v>
      </c>
      <c r="C119" s="325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  <c r="L119" s="141"/>
    </row>
    <row r="120" spans="1:12" ht="15">
      <c r="A120" s="69" t="s">
        <v>155</v>
      </c>
      <c r="B120" s="45">
        <v>13</v>
      </c>
      <c r="C120" s="325" t="s">
        <v>133</v>
      </c>
      <c r="D120" s="39"/>
      <c r="E120" s="39"/>
      <c r="F120" s="39"/>
      <c r="G120" s="45"/>
      <c r="H120" s="45" t="s">
        <v>128</v>
      </c>
      <c r="I120" s="93"/>
      <c r="J120" s="260">
        <f t="shared" si="7"/>
        <v>0</v>
      </c>
      <c r="L120" s="141"/>
    </row>
    <row r="121" spans="1:12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  <c r="L121" s="141"/>
    </row>
    <row r="122" spans="1:12" ht="15">
      <c r="A122" s="69" t="s">
        <v>155</v>
      </c>
      <c r="B122" s="45">
        <v>15</v>
      </c>
      <c r="C122" s="325" t="s">
        <v>54</v>
      </c>
      <c r="D122" s="39"/>
      <c r="E122" s="39"/>
      <c r="F122" s="39"/>
      <c r="G122" s="45"/>
      <c r="H122" s="45" t="s">
        <v>128</v>
      </c>
      <c r="I122" s="93"/>
      <c r="J122" s="260">
        <f t="shared" si="7"/>
        <v>0</v>
      </c>
      <c r="L122" s="141"/>
    </row>
    <row r="123" spans="1:12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/>
      <c r="H123" s="59" t="s">
        <v>128</v>
      </c>
      <c r="I123" s="97"/>
      <c r="J123" s="260">
        <f t="shared" si="7"/>
        <v>0</v>
      </c>
      <c r="L123" s="141"/>
    </row>
    <row r="124" spans="1:12" ht="15">
      <c r="A124" s="69" t="s">
        <v>155</v>
      </c>
      <c r="B124" s="45">
        <v>17</v>
      </c>
      <c r="C124" s="325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  <c r="L124" s="141"/>
    </row>
    <row r="125" spans="1:12" ht="15">
      <c r="A125" s="69" t="s">
        <v>155</v>
      </c>
      <c r="B125" s="45">
        <v>18</v>
      </c>
      <c r="C125" s="325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  <c r="L125" s="141"/>
    </row>
    <row r="126" spans="1:12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/>
      <c r="H126" s="45" t="s">
        <v>128</v>
      </c>
      <c r="I126" s="93"/>
      <c r="J126" s="260">
        <f t="shared" si="7"/>
        <v>0</v>
      </c>
      <c r="L126" s="141"/>
    </row>
    <row r="127" spans="1:12" ht="15">
      <c r="A127" s="69" t="s">
        <v>155</v>
      </c>
      <c r="B127" s="45">
        <v>20</v>
      </c>
      <c r="C127" s="325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  <c r="L127" s="141"/>
    </row>
    <row r="128" spans="1:12" ht="15">
      <c r="A128" s="69" t="s">
        <v>155</v>
      </c>
      <c r="B128" s="45">
        <v>21</v>
      </c>
      <c r="C128" s="325" t="s">
        <v>109</v>
      </c>
      <c r="D128" s="39"/>
      <c r="E128" s="39"/>
      <c r="F128" s="39"/>
      <c r="G128" s="59"/>
      <c r="H128" s="59" t="s">
        <v>112</v>
      </c>
      <c r="I128" s="93"/>
      <c r="J128" s="260">
        <f t="shared" si="7"/>
        <v>0</v>
      </c>
      <c r="L128" s="141"/>
    </row>
    <row r="129" spans="1:12" ht="15.75" thickBot="1">
      <c r="A129" s="83"/>
      <c r="B129" s="78"/>
      <c r="C129" s="84" t="s">
        <v>190</v>
      </c>
      <c r="D129" s="85" t="s">
        <v>187</v>
      </c>
      <c r="E129" s="86"/>
      <c r="F129" s="87"/>
      <c r="G129" s="88"/>
      <c r="H129" s="89"/>
      <c r="I129" s="98"/>
      <c r="J129" s="90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  <c r="L130" s="141"/>
    </row>
    <row r="131" spans="1:12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>
        <v>15</v>
      </c>
      <c r="H131" s="48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>
        <v>15</v>
      </c>
      <c r="H132" s="48" t="s">
        <v>111</v>
      </c>
      <c r="I132" s="97"/>
      <c r="J132" s="260">
        <f t="shared" si="8"/>
        <v>0</v>
      </c>
      <c r="L132" s="141"/>
    </row>
    <row r="133" spans="1:12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59"/>
      <c r="H133" s="59" t="s">
        <v>111</v>
      </c>
      <c r="I133" s="96"/>
      <c r="J133" s="260">
        <f t="shared" si="8"/>
        <v>0</v>
      </c>
      <c r="L133" s="141"/>
    </row>
    <row r="134" spans="1:12" ht="15">
      <c r="A134" s="62" t="s">
        <v>156</v>
      </c>
      <c r="B134" s="48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  <c r="L134" s="141"/>
    </row>
    <row r="135" spans="1:12" ht="15">
      <c r="A135" s="62" t="s">
        <v>156</v>
      </c>
      <c r="B135" s="48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  <c r="L135" s="141"/>
    </row>
    <row r="136" spans="1:12" ht="15">
      <c r="A136" s="62" t="s">
        <v>156</v>
      </c>
      <c r="B136" s="48">
        <v>6</v>
      </c>
      <c r="C136" s="70" t="s">
        <v>63</v>
      </c>
      <c r="D136" s="64"/>
      <c r="E136" s="64"/>
      <c r="F136" s="64"/>
      <c r="G136" s="59">
        <v>500</v>
      </c>
      <c r="H136" s="59" t="s">
        <v>15</v>
      </c>
      <c r="I136" s="96"/>
      <c r="J136" s="260">
        <f t="shared" si="8"/>
        <v>0</v>
      </c>
      <c r="L136" s="141"/>
    </row>
    <row r="137" spans="1:12" ht="15">
      <c r="A137" s="62" t="s">
        <v>156</v>
      </c>
      <c r="B137" s="48">
        <v>7</v>
      </c>
      <c r="C137" s="70" t="s">
        <v>64</v>
      </c>
      <c r="D137" s="64"/>
      <c r="E137" s="64"/>
      <c r="F137" s="64"/>
      <c r="G137" s="59">
        <v>15</v>
      </c>
      <c r="H137" s="59" t="s">
        <v>111</v>
      </c>
      <c r="I137" s="96"/>
      <c r="J137" s="260">
        <f t="shared" si="8"/>
        <v>0</v>
      </c>
      <c r="L137" s="141"/>
    </row>
    <row r="138" spans="1:12" ht="15">
      <c r="A138" s="62" t="s">
        <v>156</v>
      </c>
      <c r="B138" s="48">
        <v>8</v>
      </c>
      <c r="C138" s="405" t="s">
        <v>134</v>
      </c>
      <c r="D138" s="406"/>
      <c r="E138" s="406"/>
      <c r="F138" s="407"/>
      <c r="G138" s="59">
        <v>15</v>
      </c>
      <c r="H138" s="59" t="s">
        <v>111</v>
      </c>
      <c r="I138" s="96"/>
      <c r="J138" s="260">
        <f t="shared" si="8"/>
        <v>0</v>
      </c>
      <c r="L138" s="141"/>
    </row>
    <row r="139" spans="1:12" ht="15.75" thickBot="1">
      <c r="A139" s="83"/>
      <c r="B139" s="78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157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  <c r="L140" s="141"/>
    </row>
    <row r="141" spans="1:12" ht="15">
      <c r="A141" s="63" t="s">
        <v>159</v>
      </c>
      <c r="B141" s="72">
        <v>1</v>
      </c>
      <c r="C141" s="435" t="s">
        <v>66</v>
      </c>
      <c r="D141" s="436"/>
      <c r="E141" s="436"/>
      <c r="F141" s="436"/>
      <c r="G141" s="73"/>
      <c r="H141" s="72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3" t="s">
        <v>159</v>
      </c>
      <c r="B142" s="72">
        <v>2</v>
      </c>
      <c r="C142" s="403" t="s">
        <v>67</v>
      </c>
      <c r="D142" s="404"/>
      <c r="E142" s="404"/>
      <c r="F142" s="404"/>
      <c r="G142" s="73"/>
      <c r="H142" s="72" t="s">
        <v>112</v>
      </c>
      <c r="I142" s="93"/>
      <c r="J142" s="260">
        <f t="shared" si="9"/>
        <v>0</v>
      </c>
      <c r="L142" s="141"/>
    </row>
    <row r="143" spans="1:12" ht="15">
      <c r="A143" s="65" t="s">
        <v>159</v>
      </c>
      <c r="B143" s="73">
        <v>3</v>
      </c>
      <c r="C143" s="322" t="s">
        <v>68</v>
      </c>
      <c r="D143" s="323"/>
      <c r="E143" s="323"/>
      <c r="F143" s="323"/>
      <c r="G143" s="73"/>
      <c r="H143" s="73" t="s">
        <v>112</v>
      </c>
      <c r="I143" s="93"/>
      <c r="J143" s="260">
        <f t="shared" si="9"/>
        <v>0</v>
      </c>
      <c r="L143" s="141"/>
    </row>
    <row r="144" spans="1:12" ht="15">
      <c r="A144" s="63" t="s">
        <v>159</v>
      </c>
      <c r="B144" s="72">
        <v>4</v>
      </c>
      <c r="C144" s="435" t="s">
        <v>160</v>
      </c>
      <c r="D144" s="436"/>
      <c r="E144" s="436"/>
      <c r="F144" s="436"/>
      <c r="G144" s="73"/>
      <c r="H144" s="72" t="s">
        <v>128</v>
      </c>
      <c r="I144" s="93"/>
      <c r="J144" s="260">
        <f t="shared" si="9"/>
        <v>0</v>
      </c>
      <c r="L144" s="141"/>
    </row>
    <row r="145" spans="1:12" ht="15">
      <c r="A145" s="63" t="s">
        <v>159</v>
      </c>
      <c r="B145" s="72">
        <v>5</v>
      </c>
      <c r="C145" s="426" t="s">
        <v>110</v>
      </c>
      <c r="D145" s="427"/>
      <c r="E145" s="427"/>
      <c r="F145" s="428"/>
      <c r="G145" s="186"/>
      <c r="H145" s="73" t="s">
        <v>128</v>
      </c>
      <c r="I145" s="266"/>
      <c r="J145" s="260">
        <f t="shared" si="9"/>
        <v>0</v>
      </c>
      <c r="L145" s="141"/>
    </row>
    <row r="146" spans="1:12" ht="15">
      <c r="A146" s="63" t="s">
        <v>159</v>
      </c>
      <c r="B146" s="72">
        <v>6</v>
      </c>
      <c r="C146" s="322" t="s">
        <v>161</v>
      </c>
      <c r="D146" s="323"/>
      <c r="E146" s="323"/>
      <c r="F146" s="323"/>
      <c r="G146" s="73"/>
      <c r="H146" s="73" t="s">
        <v>128</v>
      </c>
      <c r="I146" s="93"/>
      <c r="J146" s="260">
        <f t="shared" si="9"/>
        <v>0</v>
      </c>
      <c r="L146" s="141"/>
    </row>
    <row r="147" spans="1:12" ht="15">
      <c r="A147" s="63" t="s">
        <v>159</v>
      </c>
      <c r="B147" s="72">
        <v>7</v>
      </c>
      <c r="C147" s="322" t="s">
        <v>162</v>
      </c>
      <c r="D147" s="323"/>
      <c r="E147" s="323"/>
      <c r="F147" s="323"/>
      <c r="G147" s="73"/>
      <c r="H147" s="73" t="s">
        <v>114</v>
      </c>
      <c r="I147" s="93"/>
      <c r="J147" s="260">
        <f t="shared" si="9"/>
        <v>0</v>
      </c>
      <c r="L147" s="141"/>
    </row>
    <row r="148" spans="1:12" ht="15">
      <c r="A148" s="63" t="s">
        <v>159</v>
      </c>
      <c r="B148" s="72">
        <v>8</v>
      </c>
      <c r="C148" s="322" t="s">
        <v>163</v>
      </c>
      <c r="D148" s="323"/>
      <c r="E148" s="323"/>
      <c r="F148" s="323"/>
      <c r="G148" s="73"/>
      <c r="H148" s="73" t="s">
        <v>111</v>
      </c>
      <c r="I148" s="93"/>
      <c r="J148" s="260">
        <f t="shared" si="9"/>
        <v>0</v>
      </c>
      <c r="L148" s="141"/>
    </row>
    <row r="149" spans="1:12" ht="15">
      <c r="A149" s="63" t="s">
        <v>159</v>
      </c>
      <c r="B149" s="72">
        <v>9</v>
      </c>
      <c r="C149" s="403" t="s">
        <v>69</v>
      </c>
      <c r="D149" s="404"/>
      <c r="E149" s="404"/>
      <c r="F149" s="404"/>
      <c r="G149" s="73"/>
      <c r="H149" s="73" t="s">
        <v>111</v>
      </c>
      <c r="I149" s="93"/>
      <c r="J149" s="260">
        <f t="shared" si="9"/>
        <v>0</v>
      </c>
      <c r="L149" s="141"/>
    </row>
    <row r="150" spans="1:12" ht="15">
      <c r="A150" s="63" t="s">
        <v>159</v>
      </c>
      <c r="B150" s="72">
        <v>10</v>
      </c>
      <c r="C150" s="403" t="s">
        <v>70</v>
      </c>
      <c r="D150" s="404"/>
      <c r="E150" s="404"/>
      <c r="F150" s="404"/>
      <c r="G150" s="73"/>
      <c r="H150" s="73" t="s">
        <v>111</v>
      </c>
      <c r="I150" s="93"/>
      <c r="J150" s="260">
        <f t="shared" si="9"/>
        <v>0</v>
      </c>
      <c r="L150" s="141"/>
    </row>
    <row r="151" spans="1:12" ht="15">
      <c r="A151" s="63" t="s">
        <v>159</v>
      </c>
      <c r="B151" s="72">
        <v>11</v>
      </c>
      <c r="C151" s="403" t="s">
        <v>164</v>
      </c>
      <c r="D151" s="404"/>
      <c r="E151" s="404"/>
      <c r="F151" s="404"/>
      <c r="G151" s="73"/>
      <c r="H151" s="72" t="s">
        <v>111</v>
      </c>
      <c r="I151" s="158"/>
      <c r="J151" s="260">
        <f t="shared" si="9"/>
        <v>0</v>
      </c>
      <c r="L151" s="141"/>
    </row>
    <row r="152" spans="1:12" ht="15">
      <c r="A152" s="63" t="s">
        <v>159</v>
      </c>
      <c r="B152" s="72">
        <v>12</v>
      </c>
      <c r="C152" s="403" t="s">
        <v>165</v>
      </c>
      <c r="D152" s="404"/>
      <c r="E152" s="404"/>
      <c r="F152" s="404"/>
      <c r="G152" s="73"/>
      <c r="H152" s="72" t="s">
        <v>111</v>
      </c>
      <c r="I152" s="158"/>
      <c r="J152" s="260">
        <f t="shared" si="9"/>
        <v>0</v>
      </c>
      <c r="L152" s="141"/>
    </row>
    <row r="153" spans="1:12" ht="15">
      <c r="A153" s="63" t="s">
        <v>159</v>
      </c>
      <c r="B153" s="72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9"/>
        <v>0</v>
      </c>
      <c r="L153" s="141"/>
    </row>
    <row r="154" spans="1:12" ht="15">
      <c r="A154" s="63" t="s">
        <v>159</v>
      </c>
      <c r="B154" s="72">
        <v>14</v>
      </c>
      <c r="C154" s="403" t="s">
        <v>72</v>
      </c>
      <c r="D154" s="404"/>
      <c r="E154" s="404"/>
      <c r="F154" s="404"/>
      <c r="G154" s="45"/>
      <c r="H154" s="45" t="s">
        <v>15</v>
      </c>
      <c r="I154" s="93"/>
      <c r="J154" s="260">
        <f t="shared" si="9"/>
        <v>0</v>
      </c>
      <c r="L154" s="141"/>
    </row>
    <row r="155" spans="1:12" ht="15">
      <c r="A155" s="63" t="s">
        <v>159</v>
      </c>
      <c r="B155" s="72">
        <v>15</v>
      </c>
      <c r="C155" s="403" t="s">
        <v>73</v>
      </c>
      <c r="D155" s="404"/>
      <c r="E155" s="404"/>
      <c r="F155" s="404"/>
      <c r="G155" s="45"/>
      <c r="H155" s="45" t="s">
        <v>136</v>
      </c>
      <c r="I155" s="93"/>
      <c r="J155" s="260">
        <f t="shared" si="9"/>
        <v>0</v>
      </c>
      <c r="L155" s="141"/>
    </row>
    <row r="156" spans="1:12" ht="15">
      <c r="A156" s="63" t="s">
        <v>159</v>
      </c>
      <c r="B156" s="72">
        <v>16</v>
      </c>
      <c r="C156" s="403" t="s">
        <v>43</v>
      </c>
      <c r="D156" s="404"/>
      <c r="E156" s="404"/>
      <c r="F156" s="404"/>
      <c r="G156" s="59"/>
      <c r="H156" s="48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157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0" ref="J159:J161">G159*I159</f>
        <v>0</v>
      </c>
      <c r="L159" s="141"/>
    </row>
    <row r="160" spans="1:12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0"/>
        <v>0</v>
      </c>
      <c r="L160" s="141"/>
    </row>
    <row r="161" spans="1:12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0"/>
        <v>0</v>
      </c>
      <c r="L161" s="141"/>
    </row>
    <row r="162" spans="1:12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90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/>
      <c r="H164" s="59" t="s">
        <v>37</v>
      </c>
      <c r="I164" s="158"/>
      <c r="J164" s="260">
        <f aca="true" t="shared" si="11" ref="J164:J166">G164*I164</f>
        <v>0</v>
      </c>
      <c r="L164" s="141"/>
    </row>
    <row r="165" spans="1:12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/>
      <c r="H165" s="59" t="s">
        <v>37</v>
      </c>
      <c r="I165" s="158"/>
      <c r="J165" s="260">
        <f t="shared" si="11"/>
        <v>0</v>
      </c>
      <c r="L165" s="141"/>
    </row>
    <row r="166" spans="1:12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/>
      <c r="H166" s="59" t="s">
        <v>15</v>
      </c>
      <c r="I166" s="158"/>
      <c r="J166" s="260">
        <f t="shared" si="11"/>
        <v>0</v>
      </c>
      <c r="L166" s="141"/>
    </row>
    <row r="167" spans="1:12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135"/>
      <c r="H169" s="135"/>
      <c r="I169" s="81"/>
      <c r="J169" s="268"/>
    </row>
    <row r="170" spans="1:10" ht="15">
      <c r="A170" s="241" t="s">
        <v>168</v>
      </c>
      <c r="B170" s="242">
        <v>2</v>
      </c>
      <c r="C170" s="243" t="s">
        <v>171</v>
      </c>
      <c r="D170" s="244"/>
      <c r="E170" s="244"/>
      <c r="F170" s="244"/>
      <c r="G170" s="212"/>
      <c r="H170" s="212"/>
      <c r="I170" s="213"/>
      <c r="J170" s="283"/>
    </row>
    <row r="171" spans="1:10" ht="15">
      <c r="A171" s="62" t="s">
        <v>168</v>
      </c>
      <c r="B171" s="36">
        <v>3</v>
      </c>
      <c r="C171" s="417" t="s">
        <v>67</v>
      </c>
      <c r="D171" s="418"/>
      <c r="E171" s="418"/>
      <c r="F171" s="419"/>
      <c r="G171" s="136"/>
      <c r="H171" s="136"/>
      <c r="I171" s="82"/>
      <c r="J171" s="271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136"/>
      <c r="H172" s="136"/>
      <c r="I172" s="82"/>
      <c r="J172" s="271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136"/>
      <c r="H173" s="136"/>
      <c r="I173" s="82"/>
      <c r="J173" s="271"/>
    </row>
    <row r="174" spans="1:10" ht="15">
      <c r="A174" s="62" t="s">
        <v>168</v>
      </c>
      <c r="B174" s="36">
        <v>6</v>
      </c>
      <c r="C174" s="326" t="s">
        <v>174</v>
      </c>
      <c r="D174" s="37"/>
      <c r="E174" s="37"/>
      <c r="F174" s="37"/>
      <c r="G174" s="136"/>
      <c r="H174" s="136"/>
      <c r="I174" s="82"/>
      <c r="J174" s="271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136"/>
      <c r="H175" s="136"/>
      <c r="I175" s="82"/>
      <c r="J175" s="271"/>
    </row>
    <row r="176" spans="1:10" ht="15">
      <c r="A176" s="62" t="s">
        <v>168</v>
      </c>
      <c r="B176" s="36">
        <v>8</v>
      </c>
      <c r="C176" s="417" t="s">
        <v>176</v>
      </c>
      <c r="D176" s="418"/>
      <c r="E176" s="418"/>
      <c r="F176" s="419"/>
      <c r="G176" s="136"/>
      <c r="H176" s="136"/>
      <c r="I176" s="82"/>
      <c r="J176" s="271"/>
    </row>
    <row r="177" spans="1:10" ht="15">
      <c r="A177" s="62" t="s">
        <v>168</v>
      </c>
      <c r="B177" s="36">
        <v>9</v>
      </c>
      <c r="C177" s="325" t="s">
        <v>177</v>
      </c>
      <c r="D177" s="37"/>
      <c r="E177" s="37"/>
      <c r="F177" s="37"/>
      <c r="G177" s="136"/>
      <c r="H177" s="136"/>
      <c r="I177" s="82"/>
      <c r="J177" s="271"/>
    </row>
    <row r="178" spans="1:10" ht="15">
      <c r="A178" s="62" t="s">
        <v>168</v>
      </c>
      <c r="B178" s="36">
        <v>10</v>
      </c>
      <c r="C178" s="325" t="s">
        <v>178</v>
      </c>
      <c r="D178" s="37"/>
      <c r="E178" s="37"/>
      <c r="F178" s="37"/>
      <c r="G178" s="136"/>
      <c r="H178" s="136"/>
      <c r="I178" s="82"/>
      <c r="J178" s="271"/>
    </row>
    <row r="179" spans="1:10" ht="15">
      <c r="A179" s="62" t="s">
        <v>168</v>
      </c>
      <c r="B179" s="36">
        <v>11</v>
      </c>
      <c r="C179" s="325" t="s">
        <v>179</v>
      </c>
      <c r="D179" s="37"/>
      <c r="E179" s="37"/>
      <c r="F179" s="37"/>
      <c r="G179" s="136"/>
      <c r="H179" s="136"/>
      <c r="I179" s="82"/>
      <c r="J179" s="271"/>
    </row>
    <row r="180" spans="1:10" ht="15">
      <c r="A180" s="62" t="s">
        <v>168</v>
      </c>
      <c r="B180" s="36">
        <v>12</v>
      </c>
      <c r="C180" s="325" t="s">
        <v>180</v>
      </c>
      <c r="D180" s="37"/>
      <c r="E180" s="37"/>
      <c r="F180" s="37"/>
      <c r="G180" s="136"/>
      <c r="H180" s="136"/>
      <c r="I180" s="82"/>
      <c r="J180" s="271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136"/>
      <c r="H181" s="136"/>
      <c r="I181" s="82"/>
      <c r="J181" s="271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136"/>
      <c r="H182" s="136"/>
      <c r="I182" s="82"/>
      <c r="J182" s="271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136"/>
      <c r="H183" s="136"/>
      <c r="I183" s="82"/>
      <c r="J183" s="271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145">
        <v>0.43</v>
      </c>
      <c r="H184" s="140" t="s">
        <v>201</v>
      </c>
      <c r="I184" s="137">
        <f>J63+J85+J106+J129+J139+J157+J162+J167</f>
        <v>700000</v>
      </c>
      <c r="J184" s="272">
        <f>G184*I184</f>
        <v>301000</v>
      </c>
    </row>
    <row r="185" spans="1:10" ht="15">
      <c r="A185" s="99"/>
      <c r="B185" s="78"/>
      <c r="C185" s="79"/>
      <c r="D185" s="79"/>
      <c r="E185" s="79"/>
      <c r="F185" s="79"/>
      <c r="G185" s="78"/>
      <c r="H185" s="78"/>
      <c r="I185" s="80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301000</v>
      </c>
    </row>
    <row r="187" spans="1:10" ht="16.5" thickBot="1" thickTop="1">
      <c r="A187" s="99"/>
      <c r="B187" s="78"/>
      <c r="C187" s="199"/>
      <c r="D187" s="275"/>
      <c r="E187" s="276"/>
      <c r="F187" s="100"/>
      <c r="G187" s="101"/>
      <c r="H187" s="186"/>
      <c r="I187" s="102"/>
      <c r="J187" s="103"/>
    </row>
    <row r="188" spans="1:12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1001000</v>
      </c>
      <c r="L188" s="143"/>
    </row>
    <row r="189" spans="1:12" ht="15.75" thickBot="1">
      <c r="A189" s="117"/>
      <c r="B189" s="113"/>
      <c r="C189" s="114"/>
      <c r="D189" s="114"/>
      <c r="E189" s="114"/>
      <c r="F189" s="114"/>
      <c r="G189" s="113"/>
      <c r="H189" s="113"/>
      <c r="I189" s="115">
        <f>J63+J90+J111+J134+J144+J162+J167+J172</f>
        <v>700000</v>
      </c>
      <c r="J189" s="277"/>
      <c r="L189" s="142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78"/>
      <c r="C191" s="79"/>
      <c r="D191" s="79"/>
      <c r="E191" s="79"/>
      <c r="F191" s="79"/>
      <c r="G191" s="78"/>
      <c r="H191" s="78"/>
      <c r="I191" s="253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/>
      <c r="B194" s="78"/>
      <c r="C194" s="79"/>
      <c r="D194" s="79"/>
      <c r="E194" s="79"/>
      <c r="F194" s="79"/>
      <c r="G194" s="245"/>
      <c r="H194" s="245"/>
      <c r="I194" s="246"/>
      <c r="J194" s="129"/>
    </row>
    <row r="195" spans="1:10" ht="15">
      <c r="A195" s="99" t="s">
        <v>238</v>
      </c>
      <c r="B195" s="78"/>
      <c r="C195" s="79" t="s">
        <v>242</v>
      </c>
      <c r="D195" s="79"/>
      <c r="E195" s="79"/>
      <c r="F195" s="79"/>
      <c r="G195" s="245"/>
      <c r="H195" s="247">
        <f>J11</f>
        <v>0</v>
      </c>
      <c r="I195" s="247">
        <f>H195*0.21</f>
        <v>0</v>
      </c>
      <c r="J195" s="120">
        <f>SUM(H195:I195)</f>
        <v>0</v>
      </c>
    </row>
    <row r="196" spans="1:10" ht="15">
      <c r="A196" s="99" t="s">
        <v>138</v>
      </c>
      <c r="B196" s="248"/>
      <c r="C196" s="249" t="s">
        <v>202</v>
      </c>
      <c r="D196" s="79"/>
      <c r="E196" s="79"/>
      <c r="F196" s="79"/>
      <c r="G196" s="247"/>
      <c r="H196" s="247">
        <f>J63</f>
        <v>700000</v>
      </c>
      <c r="I196" s="247">
        <f>H196*0.21</f>
        <v>147000</v>
      </c>
      <c r="J196" s="120">
        <f>SUM(H196:I196)</f>
        <v>847000</v>
      </c>
    </row>
    <row r="197" spans="1:10" ht="15">
      <c r="A197" s="83" t="s">
        <v>151</v>
      </c>
      <c r="B197" s="248"/>
      <c r="C197" s="249" t="str">
        <f>C64</f>
        <v xml:space="preserve">POLNÍ ZKOUŠKY </v>
      </c>
      <c r="D197" s="79"/>
      <c r="E197" s="79"/>
      <c r="F197" s="79"/>
      <c r="G197" s="247"/>
      <c r="H197" s="247">
        <f>J85</f>
        <v>0</v>
      </c>
      <c r="I197" s="247">
        <f aca="true" t="shared" si="12" ref="I197:I204">H197*0.21</f>
        <v>0</v>
      </c>
      <c r="J197" s="120">
        <f aca="true" t="shared" si="13" ref="J197:J204">SUM(H197:I197)</f>
        <v>0</v>
      </c>
    </row>
    <row r="198" spans="1:10" ht="15">
      <c r="A198" s="99" t="s">
        <v>152</v>
      </c>
      <c r="B198" s="248"/>
      <c r="C198" s="250" t="str">
        <f>C86</f>
        <v>GEOFYZIKÁLNÍ PRÁCE</v>
      </c>
      <c r="D198" s="79"/>
      <c r="E198" s="79"/>
      <c r="F198" s="79"/>
      <c r="G198" s="247"/>
      <c r="H198" s="247">
        <f>J106</f>
        <v>0</v>
      </c>
      <c r="I198" s="247">
        <f t="shared" si="12"/>
        <v>0</v>
      </c>
      <c r="J198" s="120">
        <f t="shared" si="13"/>
        <v>0</v>
      </c>
    </row>
    <row r="199" spans="1:10" ht="15">
      <c r="A199" s="99" t="s">
        <v>155</v>
      </c>
      <c r="B199" s="248"/>
      <c r="C199" s="249" t="str">
        <f>C107</f>
        <v>LABORATORNÍ PRÁCE</v>
      </c>
      <c r="D199" s="79"/>
      <c r="E199" s="79"/>
      <c r="F199" s="79"/>
      <c r="G199" s="247"/>
      <c r="H199" s="247">
        <f>J129</f>
        <v>0</v>
      </c>
      <c r="I199" s="247">
        <f t="shared" si="12"/>
        <v>0</v>
      </c>
      <c r="J199" s="120">
        <f t="shared" si="13"/>
        <v>0</v>
      </c>
    </row>
    <row r="200" spans="1:10" ht="15">
      <c r="A200" s="83" t="s">
        <v>156</v>
      </c>
      <c r="B200" s="248"/>
      <c r="C200" s="249" t="str">
        <f>C130</f>
        <v>GEODETICKÉ PRÁCE</v>
      </c>
      <c r="D200" s="79"/>
      <c r="E200" s="79"/>
      <c r="F200" s="79"/>
      <c r="G200" s="247"/>
      <c r="H200" s="247">
        <f>J139</f>
        <v>0</v>
      </c>
      <c r="I200" s="247">
        <f t="shared" si="12"/>
        <v>0</v>
      </c>
      <c r="J200" s="120">
        <f t="shared" si="13"/>
        <v>0</v>
      </c>
    </row>
    <row r="201" spans="1:10" ht="15">
      <c r="A201" s="99" t="s">
        <v>159</v>
      </c>
      <c r="B201" s="248"/>
      <c r="C201" s="250" t="str">
        <f>C140</f>
        <v>HYDROGEOLOGICKÉ PRÁCE</v>
      </c>
      <c r="D201" s="79"/>
      <c r="E201" s="79"/>
      <c r="F201" s="79"/>
      <c r="G201" s="247"/>
      <c r="H201" s="247">
        <f>J157</f>
        <v>0</v>
      </c>
      <c r="I201" s="247">
        <f t="shared" si="12"/>
        <v>0</v>
      </c>
      <c r="J201" s="120">
        <f t="shared" si="13"/>
        <v>0</v>
      </c>
    </row>
    <row r="202" spans="1:10" ht="15">
      <c r="A202" s="99" t="s">
        <v>166</v>
      </c>
      <c r="B202" s="248"/>
      <c r="C202" s="250" t="str">
        <f>C158</f>
        <v>PEDOLOGICKÝ PRŮZKUM</v>
      </c>
      <c r="D202" s="79"/>
      <c r="E202" s="79"/>
      <c r="F202" s="79"/>
      <c r="G202" s="247"/>
      <c r="H202" s="247">
        <f>J162</f>
        <v>0</v>
      </c>
      <c r="I202" s="247">
        <f t="shared" si="12"/>
        <v>0</v>
      </c>
      <c r="J202" s="120">
        <f t="shared" si="13"/>
        <v>0</v>
      </c>
    </row>
    <row r="203" spans="1:10" ht="15">
      <c r="A203" s="83" t="s">
        <v>167</v>
      </c>
      <c r="B203" s="248"/>
      <c r="C203" s="250" t="str">
        <f>C163</f>
        <v>KOROZNÍ PRŮZKUM</v>
      </c>
      <c r="D203" s="79"/>
      <c r="E203" s="79"/>
      <c r="F203" s="79"/>
      <c r="G203" s="247"/>
      <c r="H203" s="247">
        <f>J167</f>
        <v>0</v>
      </c>
      <c r="I203" s="247">
        <f t="shared" si="12"/>
        <v>0</v>
      </c>
      <c r="J203" s="120">
        <f t="shared" si="13"/>
        <v>0</v>
      </c>
    </row>
    <row r="204" spans="1:10" ht="15">
      <c r="A204" s="123" t="s">
        <v>168</v>
      </c>
      <c r="B204" s="124"/>
      <c r="C204" s="125" t="str">
        <f>C168</f>
        <v>VÝKONY GEOLOGICKÉ SLUŽBY</v>
      </c>
      <c r="D204" s="126"/>
      <c r="E204" s="126"/>
      <c r="F204" s="126"/>
      <c r="G204" s="127"/>
      <c r="H204" s="127">
        <f>J186</f>
        <v>301000</v>
      </c>
      <c r="I204" s="127">
        <f t="shared" si="12"/>
        <v>63210</v>
      </c>
      <c r="J204" s="128">
        <f t="shared" si="13"/>
        <v>364210</v>
      </c>
    </row>
    <row r="205" spans="1:10" ht="15">
      <c r="A205" s="99"/>
      <c r="B205" s="248"/>
      <c r="C205" s="250"/>
      <c r="D205" s="79"/>
      <c r="E205" s="79"/>
      <c r="F205" s="79"/>
      <c r="G205" s="251" t="s">
        <v>197</v>
      </c>
      <c r="H205" s="252">
        <f>SUM(H195:H204)</f>
        <v>1001000</v>
      </c>
      <c r="I205" s="252">
        <f>SUM(I195:I204)</f>
        <v>210210</v>
      </c>
      <c r="J205" s="129">
        <f>SUM(J195:J204)</f>
        <v>1211210</v>
      </c>
    </row>
    <row r="206" spans="1:10" ht="15">
      <c r="A206" s="99"/>
      <c r="B206" s="78"/>
      <c r="C206" s="79"/>
      <c r="D206" s="79"/>
      <c r="E206" s="79"/>
      <c r="F206" s="79"/>
      <c r="G206" s="78"/>
      <c r="H206" s="78"/>
      <c r="I206" s="253"/>
      <c r="J206" s="120"/>
    </row>
    <row r="207" spans="1:10" ht="15">
      <c r="A207" s="99"/>
      <c r="B207" s="78"/>
      <c r="C207" s="79"/>
      <c r="D207" s="79"/>
      <c r="E207" s="79"/>
      <c r="F207" s="5"/>
      <c r="G207" s="130"/>
      <c r="H207" s="131" t="s">
        <v>194</v>
      </c>
      <c r="I207" s="132" t="s">
        <v>198</v>
      </c>
      <c r="J207" s="133">
        <f>SUM(H195:H204)</f>
        <v>1001000</v>
      </c>
    </row>
    <row r="208" spans="1:10" ht="15">
      <c r="A208" s="99"/>
      <c r="B208" s="78"/>
      <c r="C208" s="79" t="s">
        <v>199</v>
      </c>
      <c r="D208" s="79"/>
      <c r="E208" s="79"/>
      <c r="F208" s="5"/>
      <c r="G208" s="78"/>
      <c r="H208" s="77" t="s">
        <v>195</v>
      </c>
      <c r="I208" s="253" t="s">
        <v>198</v>
      </c>
      <c r="J208" s="120">
        <f>SUM(I195:I204)</f>
        <v>210210</v>
      </c>
    </row>
    <row r="209" spans="1:10" ht="15">
      <c r="A209" s="99"/>
      <c r="B209" s="78"/>
      <c r="C209" s="79"/>
      <c r="D209" s="79"/>
      <c r="E209" s="79"/>
      <c r="F209" s="5"/>
      <c r="G209" s="130"/>
      <c r="H209" s="131" t="s">
        <v>200</v>
      </c>
      <c r="I209" s="132" t="s">
        <v>198</v>
      </c>
      <c r="J209" s="133">
        <f>SUM(J207:J208)</f>
        <v>1211210</v>
      </c>
    </row>
    <row r="210" spans="1:10" ht="15">
      <c r="A210" s="99"/>
      <c r="B210" s="78"/>
      <c r="C210" s="79"/>
      <c r="D210" s="79"/>
      <c r="E210" s="79"/>
      <c r="F210" s="79"/>
      <c r="G210" s="251"/>
      <c r="H210" s="254"/>
      <c r="I210" s="246"/>
      <c r="J210" s="134"/>
    </row>
    <row r="211" spans="1:10" ht="15.75" thickBot="1">
      <c r="A211" s="411" t="s">
        <v>207</v>
      </c>
      <c r="B211" s="412"/>
      <c r="C211" s="412"/>
      <c r="D211" s="412"/>
      <c r="E211" s="412"/>
      <c r="F211" s="412"/>
      <c r="G211" s="412"/>
      <c r="H211" s="412"/>
      <c r="I211" s="412"/>
      <c r="J211" s="413"/>
    </row>
    <row r="214" ht="15">
      <c r="B214" s="168"/>
    </row>
    <row r="215" ht="15">
      <c r="B215" s="168"/>
    </row>
  </sheetData>
  <mergeCells count="83">
    <mergeCell ref="C23:F23"/>
    <mergeCell ref="A1:J1"/>
    <mergeCell ref="A2:J2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44:F144"/>
    <mergeCell ref="C96:F96"/>
    <mergeCell ref="C97:F97"/>
    <mergeCell ref="C98:F98"/>
    <mergeCell ref="C100:F100"/>
    <mergeCell ref="C104:F104"/>
    <mergeCell ref="C105:F105"/>
    <mergeCell ref="C126:F126"/>
    <mergeCell ref="C135:F135"/>
    <mergeCell ref="C138:F138"/>
    <mergeCell ref="C141:F141"/>
    <mergeCell ref="C142:F142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G193:H193"/>
    <mergeCell ref="A211:J211"/>
    <mergeCell ref="C171:F171"/>
    <mergeCell ref="C175:F175"/>
    <mergeCell ref="C176:F176"/>
    <mergeCell ref="C181:F181"/>
    <mergeCell ref="C182:F182"/>
    <mergeCell ref="C184:F184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6"/>
  <sheetViews>
    <sheetView zoomScale="110" zoomScaleNormal="110" workbookViewId="0" topLeftCell="A142">
      <selection activeCell="J158" sqref="J158"/>
    </sheetView>
  </sheetViews>
  <sheetFormatPr defaultColWidth="9.140625" defaultRowHeight="15"/>
  <cols>
    <col min="6" max="6" width="75.00390625" style="0" customWidth="1"/>
    <col min="7" max="7" width="8.7109375" style="0" customWidth="1"/>
    <col min="8" max="8" width="12.57421875" style="0" customWidth="1"/>
    <col min="9" max="9" width="12.7109375" style="0" customWidth="1"/>
    <col min="10" max="10" width="13.42187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254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253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74" t="s">
        <v>170</v>
      </c>
      <c r="D8" s="37"/>
      <c r="E8" s="232"/>
      <c r="F8" s="287"/>
      <c r="G8" s="284">
        <v>4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85" t="s">
        <v>244</v>
      </c>
      <c r="D9" s="286"/>
      <c r="E9" s="126"/>
      <c r="F9" s="126"/>
      <c r="G9" s="25">
        <v>20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4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80</v>
      </c>
      <c r="H14" s="25" t="s">
        <v>114</v>
      </c>
      <c r="I14" s="92"/>
      <c r="J14" s="260">
        <f aca="true" t="shared" si="1" ref="J14:J37">G14*I14</f>
        <v>0</v>
      </c>
      <c r="L14" s="141"/>
    </row>
    <row r="15" spans="1:12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/>
      <c r="H15" s="25" t="s">
        <v>114</v>
      </c>
      <c r="I15" s="92"/>
      <c r="J15" s="260">
        <f t="shared" si="1"/>
        <v>0</v>
      </c>
      <c r="L15" s="141"/>
    </row>
    <row r="16" spans="1:12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/>
      <c r="H16" s="25" t="s">
        <v>114</v>
      </c>
      <c r="I16" s="92"/>
      <c r="J16" s="260">
        <f t="shared" si="1"/>
        <v>0</v>
      </c>
      <c r="L16" s="141"/>
    </row>
    <row r="17" spans="1:12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/>
      <c r="H17" s="25" t="s">
        <v>114</v>
      </c>
      <c r="I17" s="92"/>
      <c r="J17" s="260">
        <f t="shared" si="1"/>
        <v>0</v>
      </c>
      <c r="L17" s="141"/>
    </row>
    <row r="18" spans="1:12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/>
      <c r="H18" s="25" t="s">
        <v>114</v>
      </c>
      <c r="I18" s="92"/>
      <c r="J18" s="260">
        <f t="shared" si="1"/>
        <v>0</v>
      </c>
      <c r="L18" s="141"/>
    </row>
    <row r="19" spans="1:12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  <c r="L19" s="141"/>
    </row>
    <row r="20" spans="1:12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/>
      <c r="H20" s="25" t="s">
        <v>114</v>
      </c>
      <c r="I20" s="92"/>
      <c r="J20" s="260">
        <f t="shared" si="1"/>
        <v>0</v>
      </c>
      <c r="L20" s="141"/>
    </row>
    <row r="21" spans="1:12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/>
      <c r="H21" s="25" t="s">
        <v>114</v>
      </c>
      <c r="I21" s="92"/>
      <c r="J21" s="260">
        <f t="shared" si="1"/>
        <v>0</v>
      </c>
      <c r="L21" s="141"/>
    </row>
    <row r="22" spans="1:12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  <c r="L22" s="141"/>
    </row>
    <row r="23" spans="1:12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25"/>
      <c r="H23" s="25" t="s">
        <v>114</v>
      </c>
      <c r="I23" s="92"/>
      <c r="J23" s="260">
        <f t="shared" si="1"/>
        <v>0</v>
      </c>
      <c r="L23" s="141"/>
    </row>
    <row r="24" spans="1:12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61"/>
      <c r="H24" s="161" t="s">
        <v>114</v>
      </c>
      <c r="I24" s="162"/>
      <c r="J24" s="260">
        <f t="shared" si="1"/>
        <v>0</v>
      </c>
      <c r="L24" s="141"/>
    </row>
    <row r="25" spans="1:12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61"/>
      <c r="H25" s="161" t="s">
        <v>114</v>
      </c>
      <c r="I25" s="162"/>
      <c r="J25" s="260">
        <f t="shared" si="1"/>
        <v>0</v>
      </c>
      <c r="L25" s="141"/>
    </row>
    <row r="26" spans="1:12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  <c r="L26" s="141"/>
    </row>
    <row r="27" spans="1:12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  <c r="L27" s="141"/>
    </row>
    <row r="28" spans="1:12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/>
      <c r="H28" s="25" t="s">
        <v>114</v>
      </c>
      <c r="I28" s="92"/>
      <c r="J28" s="260">
        <f t="shared" si="1"/>
        <v>0</v>
      </c>
      <c r="L28" s="141"/>
    </row>
    <row r="29" spans="1:12" ht="30" customHeight="1">
      <c r="A29" s="21" t="s">
        <v>139</v>
      </c>
      <c r="B29" s="22">
        <v>16</v>
      </c>
      <c r="C29" s="495" t="s">
        <v>142</v>
      </c>
      <c r="D29" s="495"/>
      <c r="E29" s="495"/>
      <c r="F29" s="495"/>
      <c r="G29" s="25"/>
      <c r="H29" s="25" t="s">
        <v>114</v>
      </c>
      <c r="I29" s="162"/>
      <c r="J29" s="260">
        <f t="shared" si="1"/>
        <v>0</v>
      </c>
      <c r="L29" s="141"/>
    </row>
    <row r="30" spans="1:12" ht="15">
      <c r="A30" s="28" t="s">
        <v>139</v>
      </c>
      <c r="B30" s="29">
        <v>17</v>
      </c>
      <c r="C30" s="26" t="s">
        <v>86</v>
      </c>
      <c r="D30" s="27"/>
      <c r="E30" s="27"/>
      <c r="F30" s="27"/>
      <c r="G30" s="139"/>
      <c r="H30" s="139" t="s">
        <v>114</v>
      </c>
      <c r="I30" s="92"/>
      <c r="J30" s="260">
        <f t="shared" si="1"/>
        <v>0</v>
      </c>
      <c r="L30" s="141"/>
    </row>
    <row r="31" spans="1:12" ht="15">
      <c r="A31" s="28" t="s">
        <v>139</v>
      </c>
      <c r="B31" s="29">
        <v>18</v>
      </c>
      <c r="C31" s="446" t="s">
        <v>143</v>
      </c>
      <c r="D31" s="446"/>
      <c r="E31" s="446"/>
      <c r="F31" s="446"/>
      <c r="G31" s="139"/>
      <c r="H31" s="139" t="s">
        <v>114</v>
      </c>
      <c r="I31" s="92"/>
      <c r="J31" s="260">
        <f t="shared" si="1"/>
        <v>0</v>
      </c>
      <c r="L31" s="141"/>
    </row>
    <row r="32" spans="1:12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  <c r="L32" s="141"/>
    </row>
    <row r="33" spans="1:12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  <c r="L33" s="141"/>
    </row>
    <row r="34" spans="1:12" ht="15">
      <c r="A34" s="28" t="s">
        <v>139</v>
      </c>
      <c r="B34" s="29">
        <v>21</v>
      </c>
      <c r="C34" s="501" t="s">
        <v>145</v>
      </c>
      <c r="D34" s="502"/>
      <c r="E34" s="502"/>
      <c r="F34" s="503"/>
      <c r="G34" s="178">
        <v>8</v>
      </c>
      <c r="H34" s="178" t="s">
        <v>114</v>
      </c>
      <c r="I34" s="92"/>
      <c r="J34" s="260">
        <f t="shared" si="1"/>
        <v>0</v>
      </c>
      <c r="L34" s="141"/>
    </row>
    <row r="35" spans="1:12" ht="15">
      <c r="A35" s="28" t="s">
        <v>139</v>
      </c>
      <c r="B35" s="29">
        <v>22</v>
      </c>
      <c r="C35" s="179" t="s">
        <v>146</v>
      </c>
      <c r="D35" s="180"/>
      <c r="E35" s="180"/>
      <c r="F35" s="180"/>
      <c r="G35" s="178">
        <v>8</v>
      </c>
      <c r="H35" s="178" t="s">
        <v>114</v>
      </c>
      <c r="I35" s="92"/>
      <c r="J35" s="260">
        <f t="shared" si="1"/>
        <v>0</v>
      </c>
      <c r="L35" s="141"/>
    </row>
    <row r="36" spans="1:12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4</v>
      </c>
      <c r="H36" s="25" t="s">
        <v>111</v>
      </c>
      <c r="I36" s="92"/>
      <c r="J36" s="260">
        <f t="shared" si="1"/>
        <v>0</v>
      </c>
      <c r="L36" s="141"/>
    </row>
    <row r="37" spans="1:12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35" t="s">
        <v>147</v>
      </c>
      <c r="B39" s="36">
        <v>1</v>
      </c>
      <c r="C39" s="205" t="s">
        <v>5</v>
      </c>
      <c r="D39" s="37"/>
      <c r="E39" s="37"/>
      <c r="F39" s="37"/>
      <c r="G39" s="38">
        <v>10</v>
      </c>
      <c r="H39" s="38" t="s">
        <v>124</v>
      </c>
      <c r="I39" s="93"/>
      <c r="J39" s="260">
        <f aca="true" t="shared" si="2" ref="J39:J41">G39*I39</f>
        <v>0</v>
      </c>
      <c r="L39" s="141"/>
    </row>
    <row r="40" spans="1:12" ht="15">
      <c r="A40" s="35" t="s">
        <v>147</v>
      </c>
      <c r="B40" s="36">
        <v>2</v>
      </c>
      <c r="C40" s="205" t="s">
        <v>6</v>
      </c>
      <c r="D40" s="37"/>
      <c r="E40" s="37"/>
      <c r="F40" s="37"/>
      <c r="G40" s="38"/>
      <c r="H40" s="38" t="s">
        <v>124</v>
      </c>
      <c r="I40" s="93"/>
      <c r="J40" s="260">
        <f t="shared" si="2"/>
        <v>0</v>
      </c>
      <c r="L40" s="141"/>
    </row>
    <row r="41" spans="1:12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/>
      <c r="H41" s="40" t="s">
        <v>124</v>
      </c>
      <c r="I41" s="93"/>
      <c r="J41" s="260">
        <f t="shared" si="2"/>
        <v>0</v>
      </c>
      <c r="L41" s="141"/>
    </row>
    <row r="42" spans="1:12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50000</v>
      </c>
      <c r="J42" s="263">
        <f aca="true" t="shared" si="3" ref="J42:J52">G42*I42</f>
        <v>50000</v>
      </c>
      <c r="L42" s="141"/>
    </row>
    <row r="43" spans="1:12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/>
      <c r="H43" s="38" t="s">
        <v>114</v>
      </c>
      <c r="I43" s="93"/>
      <c r="J43" s="260">
        <f t="shared" si="3"/>
        <v>0</v>
      </c>
      <c r="L43" s="141"/>
    </row>
    <row r="44" spans="1:12" ht="15">
      <c r="A44" s="170" t="s">
        <v>147</v>
      </c>
      <c r="B44" s="45">
        <v>6</v>
      </c>
      <c r="C44" s="417" t="s">
        <v>9</v>
      </c>
      <c r="D44" s="418"/>
      <c r="E44" s="418"/>
      <c r="F44" s="419"/>
      <c r="G44" s="40">
        <v>1</v>
      </c>
      <c r="H44" s="40" t="s">
        <v>111</v>
      </c>
      <c r="I44" s="93"/>
      <c r="J44" s="260">
        <f t="shared" si="3"/>
        <v>0</v>
      </c>
      <c r="L44" s="141"/>
    </row>
    <row r="45" spans="1:12" ht="15">
      <c r="A45" s="35" t="s">
        <v>147</v>
      </c>
      <c r="B45" s="36">
        <v>7</v>
      </c>
      <c r="C45" s="204" t="s">
        <v>88</v>
      </c>
      <c r="D45" s="39"/>
      <c r="E45" s="39"/>
      <c r="F45" s="39"/>
      <c r="G45" s="40"/>
      <c r="H45" s="40" t="s">
        <v>112</v>
      </c>
      <c r="I45" s="93"/>
      <c r="J45" s="260">
        <f t="shared" si="3"/>
        <v>0</v>
      </c>
      <c r="L45" s="141"/>
    </row>
    <row r="46" spans="1:12" ht="15">
      <c r="A46" s="35" t="s">
        <v>147</v>
      </c>
      <c r="B46" s="36">
        <v>8</v>
      </c>
      <c r="C46" s="205" t="s">
        <v>10</v>
      </c>
      <c r="D46" s="37"/>
      <c r="E46" s="37"/>
      <c r="F46" s="37"/>
      <c r="G46" s="38"/>
      <c r="H46" s="38" t="s">
        <v>113</v>
      </c>
      <c r="I46" s="93"/>
      <c r="J46" s="260">
        <f t="shared" si="3"/>
        <v>0</v>
      </c>
      <c r="L46" s="141"/>
    </row>
    <row r="47" spans="1:12" ht="15">
      <c r="A47" s="35" t="s">
        <v>147</v>
      </c>
      <c r="B47" s="36">
        <v>9</v>
      </c>
      <c r="C47" s="205" t="s">
        <v>11</v>
      </c>
      <c r="D47" s="37"/>
      <c r="E47" s="37"/>
      <c r="F47" s="37"/>
      <c r="G47" s="38">
        <v>72</v>
      </c>
      <c r="H47" s="38" t="s">
        <v>113</v>
      </c>
      <c r="I47" s="93"/>
      <c r="J47" s="260">
        <f t="shared" si="3"/>
        <v>0</v>
      </c>
      <c r="L47" s="141"/>
    </row>
    <row r="48" spans="1:12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>
        <v>8</v>
      </c>
      <c r="H48" s="38" t="s">
        <v>113</v>
      </c>
      <c r="I48" s="93"/>
      <c r="J48" s="260">
        <f t="shared" si="3"/>
        <v>0</v>
      </c>
      <c r="L48" s="141"/>
    </row>
    <row r="49" spans="1:12" ht="15">
      <c r="A49" s="35" t="s">
        <v>147</v>
      </c>
      <c r="B49" s="36">
        <v>11</v>
      </c>
      <c r="C49" s="205" t="s">
        <v>13</v>
      </c>
      <c r="D49" s="37"/>
      <c r="E49" s="37"/>
      <c r="F49" s="37"/>
      <c r="G49" s="38"/>
      <c r="H49" s="38" t="s">
        <v>113</v>
      </c>
      <c r="I49" s="93"/>
      <c r="J49" s="260">
        <f t="shared" si="3"/>
        <v>0</v>
      </c>
      <c r="L49" s="141"/>
    </row>
    <row r="50" spans="1:12" ht="15">
      <c r="A50" s="35" t="s">
        <v>147</v>
      </c>
      <c r="B50" s="36">
        <v>12</v>
      </c>
      <c r="C50" s="205" t="s">
        <v>14</v>
      </c>
      <c r="D50" s="37"/>
      <c r="E50" s="37"/>
      <c r="F50" s="37"/>
      <c r="G50" s="45">
        <v>250</v>
      </c>
      <c r="H50" s="45" t="s">
        <v>15</v>
      </c>
      <c r="I50" s="95"/>
      <c r="J50" s="260">
        <f t="shared" si="3"/>
        <v>0</v>
      </c>
      <c r="L50" s="141"/>
    </row>
    <row r="51" spans="1:12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  <c r="L51" s="141"/>
    </row>
    <row r="52" spans="1:12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50000</v>
      </c>
      <c r="J52" s="264">
        <f t="shared" si="3"/>
        <v>50000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>
        <v>4</v>
      </c>
      <c r="H54" s="45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/>
      <c r="H55" s="59" t="s">
        <v>111</v>
      </c>
      <c r="I55" s="93"/>
      <c r="J55" s="260">
        <f t="shared" si="4"/>
        <v>0</v>
      </c>
      <c r="L55" s="141"/>
    </row>
    <row r="56" spans="1:12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4"/>
        <v>0</v>
      </c>
      <c r="L56" s="141"/>
    </row>
    <row r="57" spans="1:12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v>4</v>
      </c>
      <c r="H57" s="45" t="s">
        <v>111</v>
      </c>
      <c r="I57" s="93"/>
      <c r="J57" s="260">
        <f t="shared" si="4"/>
        <v>0</v>
      </c>
      <c r="L57" s="141"/>
    </row>
    <row r="58" spans="1:12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  <c r="L58" s="141"/>
    </row>
    <row r="59" spans="1:12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/>
      <c r="H59" s="45" t="s">
        <v>111</v>
      </c>
      <c r="I59" s="93"/>
      <c r="J59" s="260">
        <f t="shared" si="4"/>
        <v>0</v>
      </c>
      <c r="L59" s="141"/>
    </row>
    <row r="60" spans="1:12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>
        <v>4</v>
      </c>
      <c r="H60" s="59" t="s">
        <v>111</v>
      </c>
      <c r="I60" s="93"/>
      <c r="J60" s="260">
        <f t="shared" si="4"/>
        <v>0</v>
      </c>
      <c r="L60" s="141"/>
    </row>
    <row r="61" spans="1:12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  <c r="L61" s="141"/>
    </row>
    <row r="62" spans="1:12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400</v>
      </c>
      <c r="H62" s="59" t="s">
        <v>15</v>
      </c>
      <c r="I62" s="93"/>
      <c r="J62" s="260">
        <f t="shared" si="4"/>
        <v>0</v>
      </c>
      <c r="L62" s="141"/>
    </row>
    <row r="63" spans="1:12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100000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/>
      <c r="H65" s="36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/>
      <c r="H66" s="36" t="s">
        <v>15</v>
      </c>
      <c r="I66" s="95"/>
      <c r="J66" s="260">
        <f t="shared" si="5"/>
        <v>0</v>
      </c>
      <c r="L66" s="141"/>
    </row>
    <row r="67" spans="1:12" ht="15">
      <c r="A67" s="62" t="s">
        <v>151</v>
      </c>
      <c r="B67" s="36">
        <v>3</v>
      </c>
      <c r="C67" s="205" t="s">
        <v>26</v>
      </c>
      <c r="D67" s="146"/>
      <c r="E67" s="146"/>
      <c r="F67" s="146"/>
      <c r="G67" s="36"/>
      <c r="H67" s="36" t="s">
        <v>128</v>
      </c>
      <c r="I67" s="95"/>
      <c r="J67" s="260">
        <f t="shared" si="5"/>
        <v>0</v>
      </c>
      <c r="L67" s="141"/>
    </row>
    <row r="68" spans="1:12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/>
      <c r="H68" s="48" t="s">
        <v>114</v>
      </c>
      <c r="I68" s="97"/>
      <c r="J68" s="260">
        <f t="shared" si="5"/>
        <v>0</v>
      </c>
      <c r="L68" s="141"/>
    </row>
    <row r="69" spans="1:12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  <c r="L69" s="141"/>
    </row>
    <row r="70" spans="1:12" ht="15">
      <c r="A70" s="65" t="s">
        <v>151</v>
      </c>
      <c r="B70" s="36">
        <v>6</v>
      </c>
      <c r="C70" s="205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  <c r="L70" s="141"/>
    </row>
    <row r="71" spans="1:12" ht="15">
      <c r="A71" s="68" t="s">
        <v>151</v>
      </c>
      <c r="B71" s="45">
        <v>7</v>
      </c>
      <c r="C71" s="405" t="s">
        <v>91</v>
      </c>
      <c r="D71" s="406"/>
      <c r="E71" s="406"/>
      <c r="F71" s="407"/>
      <c r="G71" s="59"/>
      <c r="H71" s="59" t="s">
        <v>114</v>
      </c>
      <c r="I71" s="97"/>
      <c r="J71" s="260">
        <f t="shared" si="5"/>
        <v>0</v>
      </c>
      <c r="L71" s="141"/>
    </row>
    <row r="72" spans="1:12" ht="15">
      <c r="A72" s="68" t="s">
        <v>151</v>
      </c>
      <c r="B72" s="45">
        <v>8</v>
      </c>
      <c r="C72" s="70" t="s">
        <v>92</v>
      </c>
      <c r="D72" s="70"/>
      <c r="E72" s="70"/>
      <c r="F72" s="70"/>
      <c r="G72" s="59"/>
      <c r="H72" s="59" t="s">
        <v>114</v>
      </c>
      <c r="I72" s="97"/>
      <c r="J72" s="260">
        <f t="shared" si="5"/>
        <v>0</v>
      </c>
      <c r="L72" s="141"/>
    </row>
    <row r="73" spans="1:12" ht="15">
      <c r="A73" s="65" t="s">
        <v>151</v>
      </c>
      <c r="B73" s="45">
        <v>9</v>
      </c>
      <c r="C73" s="405" t="s">
        <v>28</v>
      </c>
      <c r="D73" s="406"/>
      <c r="E73" s="406"/>
      <c r="F73" s="407"/>
      <c r="G73" s="59"/>
      <c r="H73" s="59" t="s">
        <v>15</v>
      </c>
      <c r="I73" s="97"/>
      <c r="J73" s="260">
        <f t="shared" si="5"/>
        <v>0</v>
      </c>
      <c r="L73" s="141"/>
    </row>
    <row r="74" spans="1:12" ht="15">
      <c r="A74" s="65" t="s">
        <v>151</v>
      </c>
      <c r="B74" s="45">
        <v>10</v>
      </c>
      <c r="C74" s="204" t="s">
        <v>29</v>
      </c>
      <c r="D74" s="147"/>
      <c r="E74" s="147"/>
      <c r="F74" s="147"/>
      <c r="G74" s="59"/>
      <c r="H74" s="59" t="s">
        <v>128</v>
      </c>
      <c r="I74" s="96"/>
      <c r="J74" s="260">
        <f t="shared" si="5"/>
        <v>0</v>
      </c>
      <c r="L74" s="141"/>
    </row>
    <row r="75" spans="1:12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  <c r="L75" s="141"/>
    </row>
    <row r="76" spans="1:12" ht="15">
      <c r="A76" s="63" t="s">
        <v>151</v>
      </c>
      <c r="B76" s="36">
        <v>12</v>
      </c>
      <c r="C76" s="205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  <c r="L76" s="141"/>
    </row>
    <row r="77" spans="1:12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  <c r="L77" s="141"/>
    </row>
    <row r="78" spans="1:12" ht="15">
      <c r="A78" s="63" t="s">
        <v>151</v>
      </c>
      <c r="B78" s="36">
        <v>14</v>
      </c>
      <c r="C78" s="205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  <c r="L78" s="141"/>
    </row>
    <row r="79" spans="1:12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  <c r="L79" s="141"/>
    </row>
    <row r="80" spans="1:12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>
        <v>40</v>
      </c>
      <c r="H80" s="59" t="s">
        <v>113</v>
      </c>
      <c r="I80" s="316"/>
      <c r="J80" s="260">
        <f t="shared" si="5"/>
        <v>0</v>
      </c>
      <c r="L80" s="141"/>
    </row>
    <row r="81" spans="1:12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/>
      <c r="H81" s="59" t="s">
        <v>111</v>
      </c>
      <c r="I81" s="96"/>
      <c r="J81" s="260">
        <f t="shared" si="5"/>
        <v>0</v>
      </c>
      <c r="L81" s="141"/>
    </row>
    <row r="82" spans="1:12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/>
      <c r="H82" s="59" t="s">
        <v>111</v>
      </c>
      <c r="I82" s="96"/>
      <c r="J82" s="260">
        <f t="shared" si="5"/>
        <v>0</v>
      </c>
      <c r="L82" s="141"/>
    </row>
    <row r="83" spans="1:12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/>
      <c r="H83" s="59" t="s">
        <v>15</v>
      </c>
      <c r="I83" s="96"/>
      <c r="J83" s="260">
        <f t="shared" si="5"/>
        <v>0</v>
      </c>
      <c r="L83" s="141"/>
    </row>
    <row r="84" spans="1:12" ht="15">
      <c r="A84" s="65" t="s">
        <v>151</v>
      </c>
      <c r="B84" s="45">
        <v>20</v>
      </c>
      <c r="C84" s="74" t="s">
        <v>32</v>
      </c>
      <c r="D84" s="74"/>
      <c r="E84" s="39"/>
      <c r="F84" s="39"/>
      <c r="G84" s="45">
        <v>2</v>
      </c>
      <c r="H84" s="45" t="s">
        <v>112</v>
      </c>
      <c r="I84" s="93"/>
      <c r="J84" s="260">
        <f t="shared" si="5"/>
        <v>0</v>
      </c>
      <c r="L84" s="141"/>
    </row>
    <row r="85" spans="1:12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90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 t="s">
        <v>215</v>
      </c>
      <c r="G86" s="52"/>
      <c r="H86" s="52"/>
      <c r="I86" s="52"/>
      <c r="J86" s="265"/>
      <c r="L86" s="141"/>
    </row>
    <row r="87" spans="1:12" ht="15">
      <c r="A87" s="68" t="s">
        <v>152</v>
      </c>
      <c r="B87" s="45">
        <v>1</v>
      </c>
      <c r="C87" s="417" t="s">
        <v>34</v>
      </c>
      <c r="D87" s="418"/>
      <c r="E87" s="418"/>
      <c r="F87" s="419"/>
      <c r="G87" s="45"/>
      <c r="H87" s="45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181" t="s">
        <v>152</v>
      </c>
      <c r="B88" s="182">
        <v>2</v>
      </c>
      <c r="C88" s="164" t="s">
        <v>35</v>
      </c>
      <c r="D88" s="164"/>
      <c r="E88" s="164"/>
      <c r="F88" s="164"/>
      <c r="G88" s="182"/>
      <c r="H88" s="182" t="s">
        <v>113</v>
      </c>
      <c r="I88" s="95"/>
      <c r="J88" s="260">
        <f t="shared" si="6"/>
        <v>0</v>
      </c>
      <c r="L88" s="141"/>
    </row>
    <row r="89" spans="1:12" ht="15">
      <c r="A89" s="68" t="s">
        <v>152</v>
      </c>
      <c r="B89" s="45">
        <v>3</v>
      </c>
      <c r="C89" s="204" t="s">
        <v>153</v>
      </c>
      <c r="D89" s="204"/>
      <c r="E89" s="204"/>
      <c r="F89" s="204"/>
      <c r="G89" s="91"/>
      <c r="H89" s="45" t="s">
        <v>113</v>
      </c>
      <c r="I89" s="95"/>
      <c r="J89" s="260">
        <f t="shared" si="6"/>
        <v>0</v>
      </c>
      <c r="L89" s="141"/>
    </row>
    <row r="90" spans="1:12" ht="15">
      <c r="A90" s="68" t="s">
        <v>152</v>
      </c>
      <c r="B90" s="45">
        <v>4</v>
      </c>
      <c r="C90" s="204" t="s">
        <v>36</v>
      </c>
      <c r="D90" s="204"/>
      <c r="E90" s="204"/>
      <c r="F90" s="204"/>
      <c r="G90" s="45"/>
      <c r="H90" s="45" t="s">
        <v>37</v>
      </c>
      <c r="I90" s="95"/>
      <c r="J90" s="260">
        <f t="shared" si="6"/>
        <v>0</v>
      </c>
      <c r="L90" s="141"/>
    </row>
    <row r="91" spans="1:12" ht="15">
      <c r="A91" s="68" t="s">
        <v>152</v>
      </c>
      <c r="B91" s="45">
        <v>5</v>
      </c>
      <c r="C91" s="204" t="s">
        <v>97</v>
      </c>
      <c r="D91" s="204"/>
      <c r="E91" s="204"/>
      <c r="F91" s="204"/>
      <c r="G91" s="45"/>
      <c r="H91" s="45" t="s">
        <v>37</v>
      </c>
      <c r="I91" s="95"/>
      <c r="J91" s="260">
        <f t="shared" si="6"/>
        <v>0</v>
      </c>
      <c r="L91" s="141"/>
    </row>
    <row r="92" spans="1:12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  <c r="L92" s="141"/>
    </row>
    <row r="93" spans="1:12" ht="15">
      <c r="A93" s="68" t="s">
        <v>152</v>
      </c>
      <c r="B93" s="45">
        <v>7</v>
      </c>
      <c r="C93" s="204" t="s">
        <v>99</v>
      </c>
      <c r="D93" s="204"/>
      <c r="E93" s="204"/>
      <c r="F93" s="204"/>
      <c r="G93" s="45"/>
      <c r="H93" s="45" t="s">
        <v>113</v>
      </c>
      <c r="I93" s="95"/>
      <c r="J93" s="260">
        <f t="shared" si="6"/>
        <v>0</v>
      </c>
      <c r="L93" s="141"/>
    </row>
    <row r="94" spans="1:12" ht="15">
      <c r="A94" s="68" t="s">
        <v>152</v>
      </c>
      <c r="B94" s="45">
        <v>8</v>
      </c>
      <c r="C94" s="204" t="s">
        <v>154</v>
      </c>
      <c r="D94" s="204"/>
      <c r="E94" s="204"/>
      <c r="F94" s="204"/>
      <c r="G94" s="45"/>
      <c r="H94" s="45" t="s">
        <v>37</v>
      </c>
      <c r="I94" s="92"/>
      <c r="J94" s="260">
        <f t="shared" si="6"/>
        <v>0</v>
      </c>
      <c r="L94" s="141"/>
    </row>
    <row r="95" spans="1:12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  <c r="L95" s="141"/>
    </row>
    <row r="96" spans="1:12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  <c r="L96" s="141"/>
    </row>
    <row r="97" spans="1:12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  <c r="L97" s="141"/>
    </row>
    <row r="98" spans="1:12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  <c r="L98" s="141"/>
    </row>
    <row r="99" spans="1:12" ht="15">
      <c r="A99" s="68" t="s">
        <v>152</v>
      </c>
      <c r="B99" s="45">
        <v>13</v>
      </c>
      <c r="C99" s="204" t="s">
        <v>132</v>
      </c>
      <c r="D99" s="204"/>
      <c r="E99" s="204"/>
      <c r="F99" s="204"/>
      <c r="G99" s="45"/>
      <c r="H99" s="45" t="s">
        <v>113</v>
      </c>
      <c r="I99" s="95"/>
      <c r="J99" s="260">
        <f t="shared" si="6"/>
        <v>0</v>
      </c>
      <c r="L99" s="141"/>
    </row>
    <row r="100" spans="1:12" ht="15">
      <c r="A100" s="68" t="s">
        <v>152</v>
      </c>
      <c r="B100" s="45">
        <v>14</v>
      </c>
      <c r="C100" s="417" t="s">
        <v>40</v>
      </c>
      <c r="D100" s="418"/>
      <c r="E100" s="418"/>
      <c r="F100" s="419"/>
      <c r="G100" s="45"/>
      <c r="H100" s="45" t="s">
        <v>113</v>
      </c>
      <c r="I100" s="95"/>
      <c r="J100" s="260">
        <f t="shared" si="6"/>
        <v>0</v>
      </c>
      <c r="L100" s="141"/>
    </row>
    <row r="101" spans="1:12" ht="15">
      <c r="A101" s="68" t="s">
        <v>152</v>
      </c>
      <c r="B101" s="45">
        <v>15</v>
      </c>
      <c r="C101" s="204" t="s">
        <v>41</v>
      </c>
      <c r="D101" s="204"/>
      <c r="E101" s="204"/>
      <c r="F101" s="204"/>
      <c r="G101" s="45"/>
      <c r="H101" s="45" t="s">
        <v>15</v>
      </c>
      <c r="I101" s="95"/>
      <c r="J101" s="260">
        <f t="shared" si="6"/>
        <v>0</v>
      </c>
      <c r="L101" s="141"/>
    </row>
    <row r="102" spans="1:12" ht="15">
      <c r="A102" s="68" t="s">
        <v>152</v>
      </c>
      <c r="B102" s="45">
        <v>16</v>
      </c>
      <c r="C102" s="204" t="s">
        <v>102</v>
      </c>
      <c r="D102" s="204"/>
      <c r="E102" s="204"/>
      <c r="F102" s="204"/>
      <c r="G102" s="45"/>
      <c r="H102" s="45" t="s">
        <v>113</v>
      </c>
      <c r="I102" s="95"/>
      <c r="J102" s="260">
        <f t="shared" si="6"/>
        <v>0</v>
      </c>
      <c r="L102" s="141"/>
    </row>
    <row r="103" spans="1:12" ht="15">
      <c r="A103" s="68" t="s">
        <v>152</v>
      </c>
      <c r="B103" s="45">
        <v>17</v>
      </c>
      <c r="C103" s="204" t="s">
        <v>103</v>
      </c>
      <c r="D103" s="204"/>
      <c r="E103" s="204"/>
      <c r="F103" s="204"/>
      <c r="G103" s="45"/>
      <c r="H103" s="45" t="s">
        <v>113</v>
      </c>
      <c r="I103" s="95"/>
      <c r="J103" s="260">
        <f t="shared" si="6"/>
        <v>0</v>
      </c>
      <c r="L103" s="141"/>
    </row>
    <row r="104" spans="1:12" ht="15">
      <c r="A104" s="68" t="s">
        <v>152</v>
      </c>
      <c r="B104" s="45">
        <v>18</v>
      </c>
      <c r="C104" s="417" t="s">
        <v>42</v>
      </c>
      <c r="D104" s="418"/>
      <c r="E104" s="418"/>
      <c r="F104" s="419"/>
      <c r="G104" s="45"/>
      <c r="H104" s="45" t="s">
        <v>15</v>
      </c>
      <c r="I104" s="95"/>
      <c r="J104" s="260">
        <f t="shared" si="6"/>
        <v>0</v>
      </c>
      <c r="L104" s="141"/>
    </row>
    <row r="105" spans="1:12" ht="15">
      <c r="A105" s="68" t="s">
        <v>152</v>
      </c>
      <c r="B105" s="45">
        <v>19</v>
      </c>
      <c r="C105" s="405" t="s">
        <v>43</v>
      </c>
      <c r="D105" s="406"/>
      <c r="E105" s="406"/>
      <c r="F105" s="407"/>
      <c r="G105" s="59"/>
      <c r="H105" s="59" t="s">
        <v>112</v>
      </c>
      <c r="I105" s="95"/>
      <c r="J105" s="260">
        <f t="shared" si="6"/>
        <v>0</v>
      </c>
      <c r="L105" s="141"/>
    </row>
    <row r="106" spans="1:12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90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 t="s">
        <v>215</v>
      </c>
      <c r="G107" s="52"/>
      <c r="H107" s="52"/>
      <c r="I107" s="52"/>
      <c r="J107" s="265"/>
      <c r="L107" s="141"/>
    </row>
    <row r="108" spans="1:12" ht="15">
      <c r="A108" s="69" t="s">
        <v>155</v>
      </c>
      <c r="B108" s="45">
        <v>1</v>
      </c>
      <c r="C108" s="204" t="s">
        <v>45</v>
      </c>
      <c r="D108" s="39"/>
      <c r="E108" s="39"/>
      <c r="F108" s="39"/>
      <c r="G108" s="45">
        <v>4</v>
      </c>
      <c r="H108" s="45" t="s">
        <v>128</v>
      </c>
      <c r="I108" s="93"/>
      <c r="J108" s="260">
        <f aca="true" t="shared" si="7" ref="J108:J128">G108*I108</f>
        <v>0</v>
      </c>
      <c r="L108" s="141"/>
    </row>
    <row r="109" spans="1:12" ht="15">
      <c r="A109" s="69" t="s">
        <v>155</v>
      </c>
      <c r="B109" s="45">
        <v>2</v>
      </c>
      <c r="C109" s="204" t="s">
        <v>46</v>
      </c>
      <c r="D109" s="39"/>
      <c r="E109" s="39"/>
      <c r="F109" s="39"/>
      <c r="G109" s="45">
        <v>4</v>
      </c>
      <c r="H109" s="45" t="s">
        <v>128</v>
      </c>
      <c r="I109" s="93"/>
      <c r="J109" s="260">
        <f t="shared" si="7"/>
        <v>0</v>
      </c>
      <c r="L109" s="141"/>
    </row>
    <row r="110" spans="1:12" ht="15">
      <c r="A110" s="69" t="s">
        <v>155</v>
      </c>
      <c r="B110" s="45">
        <v>3</v>
      </c>
      <c r="C110" s="204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L110" s="141"/>
    </row>
    <row r="111" spans="1:12" ht="15">
      <c r="A111" s="69" t="s">
        <v>155</v>
      </c>
      <c r="B111" s="45">
        <v>4</v>
      </c>
      <c r="C111" s="204" t="s">
        <v>48</v>
      </c>
      <c r="D111" s="39"/>
      <c r="E111" s="39"/>
      <c r="F111" s="39"/>
      <c r="G111" s="45">
        <v>2</v>
      </c>
      <c r="H111" s="45" t="s">
        <v>128</v>
      </c>
      <c r="I111" s="93"/>
      <c r="J111" s="260">
        <f t="shared" si="7"/>
        <v>0</v>
      </c>
      <c r="L111" s="141"/>
    </row>
    <row r="112" spans="1:12" ht="15">
      <c r="A112" s="69" t="s">
        <v>155</v>
      </c>
      <c r="B112" s="45">
        <v>5</v>
      </c>
      <c r="C112" s="204" t="s">
        <v>104</v>
      </c>
      <c r="D112" s="39"/>
      <c r="E112" s="39"/>
      <c r="F112" s="39"/>
      <c r="G112" s="45"/>
      <c r="H112" s="45" t="s">
        <v>128</v>
      </c>
      <c r="I112" s="93"/>
      <c r="J112" s="260">
        <f t="shared" si="7"/>
        <v>0</v>
      </c>
      <c r="L112" s="141"/>
    </row>
    <row r="113" spans="1:12" ht="15">
      <c r="A113" s="69" t="s">
        <v>155</v>
      </c>
      <c r="B113" s="45">
        <v>6</v>
      </c>
      <c r="C113" s="204" t="s">
        <v>49</v>
      </c>
      <c r="D113" s="39"/>
      <c r="E113" s="39"/>
      <c r="F113" s="39"/>
      <c r="G113" s="45">
        <v>2</v>
      </c>
      <c r="H113" s="45" t="s">
        <v>128</v>
      </c>
      <c r="I113" s="93"/>
      <c r="J113" s="260">
        <f t="shared" si="7"/>
        <v>0</v>
      </c>
      <c r="L113" s="141"/>
    </row>
    <row r="114" spans="1:12" ht="15">
      <c r="A114" s="69" t="s">
        <v>155</v>
      </c>
      <c r="B114" s="45">
        <v>7</v>
      </c>
      <c r="C114" s="204" t="s">
        <v>50</v>
      </c>
      <c r="D114" s="39"/>
      <c r="E114" s="39"/>
      <c r="F114" s="39"/>
      <c r="G114" s="45"/>
      <c r="H114" s="45" t="s">
        <v>128</v>
      </c>
      <c r="I114" s="93"/>
      <c r="J114" s="260">
        <f t="shared" si="7"/>
        <v>0</v>
      </c>
      <c r="L114" s="141"/>
    </row>
    <row r="115" spans="1:12" ht="15">
      <c r="A115" s="69" t="s">
        <v>155</v>
      </c>
      <c r="B115" s="45">
        <v>8</v>
      </c>
      <c r="C115" s="204" t="s">
        <v>51</v>
      </c>
      <c r="D115" s="39"/>
      <c r="E115" s="39"/>
      <c r="F115" s="39"/>
      <c r="G115" s="45"/>
      <c r="H115" s="45" t="s">
        <v>128</v>
      </c>
      <c r="I115" s="93"/>
      <c r="J115" s="260">
        <f t="shared" si="7"/>
        <v>0</v>
      </c>
      <c r="L115" s="141"/>
    </row>
    <row r="116" spans="1:12" ht="15">
      <c r="A116" s="69" t="s">
        <v>155</v>
      </c>
      <c r="B116" s="45">
        <v>9</v>
      </c>
      <c r="C116" s="204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  <c r="L116" s="141"/>
    </row>
    <row r="117" spans="1:12" ht="15">
      <c r="A117" s="69" t="s">
        <v>155</v>
      </c>
      <c r="B117" s="45">
        <v>10</v>
      </c>
      <c r="C117" s="204" t="s">
        <v>53</v>
      </c>
      <c r="D117" s="39"/>
      <c r="E117" s="39"/>
      <c r="F117" s="39"/>
      <c r="G117" s="45"/>
      <c r="H117" s="45" t="s">
        <v>128</v>
      </c>
      <c r="I117" s="93"/>
      <c r="J117" s="260">
        <f t="shared" si="7"/>
        <v>0</v>
      </c>
      <c r="L117" s="141"/>
    </row>
    <row r="118" spans="1:12" ht="15">
      <c r="A118" s="69" t="s">
        <v>155</v>
      </c>
      <c r="B118" s="45">
        <v>11</v>
      </c>
      <c r="C118" s="204" t="s">
        <v>105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  <c r="L118" s="141"/>
    </row>
    <row r="119" spans="1:12" ht="15">
      <c r="A119" s="69" t="s">
        <v>155</v>
      </c>
      <c r="B119" s="45">
        <v>12</v>
      </c>
      <c r="C119" s="204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  <c r="L119" s="141"/>
    </row>
    <row r="120" spans="1:12" ht="15">
      <c r="A120" s="69" t="s">
        <v>155</v>
      </c>
      <c r="B120" s="45">
        <v>13</v>
      </c>
      <c r="C120" s="204" t="s">
        <v>133</v>
      </c>
      <c r="D120" s="39"/>
      <c r="E120" s="39"/>
      <c r="F120" s="39"/>
      <c r="G120" s="45"/>
      <c r="H120" s="45" t="s">
        <v>128</v>
      </c>
      <c r="I120" s="93"/>
      <c r="J120" s="260">
        <f t="shared" si="7"/>
        <v>0</v>
      </c>
      <c r="L120" s="141"/>
    </row>
    <row r="121" spans="1:12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  <c r="L121" s="141"/>
    </row>
    <row r="122" spans="1:12" ht="15">
      <c r="A122" s="69" t="s">
        <v>155</v>
      </c>
      <c r="B122" s="45">
        <v>15</v>
      </c>
      <c r="C122" s="204" t="s">
        <v>54</v>
      </c>
      <c r="D122" s="39"/>
      <c r="E122" s="39"/>
      <c r="F122" s="39"/>
      <c r="G122" s="45">
        <v>4</v>
      </c>
      <c r="H122" s="45" t="s">
        <v>128</v>
      </c>
      <c r="I122" s="97"/>
      <c r="J122" s="260">
        <f t="shared" si="7"/>
        <v>0</v>
      </c>
      <c r="L122" s="141"/>
    </row>
    <row r="123" spans="1:12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/>
      <c r="H123" s="59" t="s">
        <v>128</v>
      </c>
      <c r="I123" s="97"/>
      <c r="J123" s="260">
        <f t="shared" si="7"/>
        <v>0</v>
      </c>
      <c r="L123" s="141"/>
    </row>
    <row r="124" spans="1:12" ht="15">
      <c r="A124" s="69" t="s">
        <v>155</v>
      </c>
      <c r="B124" s="45">
        <v>17</v>
      </c>
      <c r="C124" s="204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  <c r="L124" s="141"/>
    </row>
    <row r="125" spans="1:12" ht="15">
      <c r="A125" s="69" t="s">
        <v>155</v>
      </c>
      <c r="B125" s="45">
        <v>18</v>
      </c>
      <c r="C125" s="204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  <c r="L125" s="141"/>
    </row>
    <row r="126" spans="1:12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/>
      <c r="H126" s="45" t="s">
        <v>128</v>
      </c>
      <c r="I126" s="93"/>
      <c r="J126" s="260">
        <f t="shared" si="7"/>
        <v>0</v>
      </c>
      <c r="L126" s="141"/>
    </row>
    <row r="127" spans="1:12" ht="15">
      <c r="A127" s="69" t="s">
        <v>155</v>
      </c>
      <c r="B127" s="45">
        <v>20</v>
      </c>
      <c r="C127" s="204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  <c r="L127" s="141"/>
    </row>
    <row r="128" spans="1:12" ht="15">
      <c r="A128" s="69" t="s">
        <v>155</v>
      </c>
      <c r="B128" s="45">
        <v>21</v>
      </c>
      <c r="C128" s="204" t="s">
        <v>109</v>
      </c>
      <c r="D128" s="39"/>
      <c r="E128" s="39"/>
      <c r="F128" s="39"/>
      <c r="G128" s="59">
        <v>6</v>
      </c>
      <c r="H128" s="59" t="s">
        <v>112</v>
      </c>
      <c r="I128" s="93"/>
      <c r="J128" s="260">
        <f t="shared" si="7"/>
        <v>0</v>
      </c>
      <c r="L128" s="141"/>
    </row>
    <row r="129" spans="1:12" ht="15.75" thickBot="1">
      <c r="A129" s="83"/>
      <c r="B129" s="78"/>
      <c r="C129" s="84" t="s">
        <v>190</v>
      </c>
      <c r="D129" s="85" t="s">
        <v>187</v>
      </c>
      <c r="E129" s="86"/>
      <c r="F129" s="87"/>
      <c r="G129" s="88"/>
      <c r="H129" s="89"/>
      <c r="I129" s="98"/>
      <c r="J129" s="90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  <c r="L130" s="141"/>
    </row>
    <row r="131" spans="1:12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>
        <v>14</v>
      </c>
      <c r="H131" s="48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>
        <v>14</v>
      </c>
      <c r="H132" s="48" t="s">
        <v>111</v>
      </c>
      <c r="I132" s="97"/>
      <c r="J132" s="260">
        <f t="shared" si="8"/>
        <v>0</v>
      </c>
      <c r="L132" s="141"/>
    </row>
    <row r="133" spans="1:12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59"/>
      <c r="H133" s="59" t="s">
        <v>111</v>
      </c>
      <c r="I133" s="96"/>
      <c r="J133" s="260">
        <f t="shared" si="8"/>
        <v>0</v>
      </c>
      <c r="L133" s="141"/>
    </row>
    <row r="134" spans="1:12" ht="15">
      <c r="A134" s="62" t="s">
        <v>156</v>
      </c>
      <c r="B134" s="48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  <c r="L134" s="141"/>
    </row>
    <row r="135" spans="1:12" ht="15">
      <c r="A135" s="62" t="s">
        <v>156</v>
      </c>
      <c r="B135" s="48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  <c r="L135" s="141"/>
    </row>
    <row r="136" spans="1:12" ht="15">
      <c r="A136" s="62" t="s">
        <v>156</v>
      </c>
      <c r="B136" s="48">
        <v>6</v>
      </c>
      <c r="C136" s="70" t="s">
        <v>63</v>
      </c>
      <c r="D136" s="64"/>
      <c r="E136" s="64"/>
      <c r="F136" s="64"/>
      <c r="G136" s="59">
        <v>250</v>
      </c>
      <c r="H136" s="59" t="s">
        <v>15</v>
      </c>
      <c r="I136" s="96"/>
      <c r="J136" s="260">
        <f t="shared" si="8"/>
        <v>0</v>
      </c>
      <c r="L136" s="141"/>
    </row>
    <row r="137" spans="1:12" ht="15">
      <c r="A137" s="62" t="s">
        <v>156</v>
      </c>
      <c r="B137" s="48">
        <v>7</v>
      </c>
      <c r="C137" s="70" t="s">
        <v>64</v>
      </c>
      <c r="D137" s="64"/>
      <c r="E137" s="64"/>
      <c r="F137" s="64"/>
      <c r="G137" s="59">
        <v>14</v>
      </c>
      <c r="H137" s="59" t="s">
        <v>111</v>
      </c>
      <c r="I137" s="96"/>
      <c r="J137" s="260">
        <f t="shared" si="8"/>
        <v>0</v>
      </c>
      <c r="L137" s="141"/>
    </row>
    <row r="138" spans="1:12" ht="15">
      <c r="A138" s="62" t="s">
        <v>156</v>
      </c>
      <c r="B138" s="48">
        <v>8</v>
      </c>
      <c r="C138" s="405" t="s">
        <v>134</v>
      </c>
      <c r="D138" s="406"/>
      <c r="E138" s="406"/>
      <c r="F138" s="407"/>
      <c r="G138" s="59">
        <v>14</v>
      </c>
      <c r="H138" s="59" t="s">
        <v>111</v>
      </c>
      <c r="I138" s="96"/>
      <c r="J138" s="260">
        <f t="shared" si="8"/>
        <v>0</v>
      </c>
      <c r="L138" s="141"/>
    </row>
    <row r="139" spans="1:12" ht="15.75" thickBot="1">
      <c r="A139" s="83"/>
      <c r="B139" s="78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157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  <c r="L140" s="141"/>
    </row>
    <row r="141" spans="1:12" ht="15">
      <c r="A141" s="63" t="s">
        <v>159</v>
      </c>
      <c r="B141" s="72">
        <v>1</v>
      </c>
      <c r="C141" s="435" t="s">
        <v>66</v>
      </c>
      <c r="D141" s="436"/>
      <c r="E141" s="436"/>
      <c r="F141" s="436"/>
      <c r="G141" s="73">
        <v>4</v>
      </c>
      <c r="H141" s="72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3" t="s">
        <v>159</v>
      </c>
      <c r="B142" s="72">
        <v>2</v>
      </c>
      <c r="C142" s="403" t="s">
        <v>67</v>
      </c>
      <c r="D142" s="404"/>
      <c r="E142" s="404"/>
      <c r="F142" s="404"/>
      <c r="G142" s="73">
        <v>4</v>
      </c>
      <c r="H142" s="72" t="s">
        <v>112</v>
      </c>
      <c r="I142" s="93"/>
      <c r="J142" s="260">
        <f t="shared" si="9"/>
        <v>0</v>
      </c>
      <c r="L142" s="141"/>
    </row>
    <row r="143" spans="1:12" ht="15">
      <c r="A143" s="65" t="s">
        <v>159</v>
      </c>
      <c r="B143" s="73">
        <v>3</v>
      </c>
      <c r="C143" s="202" t="s">
        <v>68</v>
      </c>
      <c r="D143" s="203"/>
      <c r="E143" s="203"/>
      <c r="F143" s="203"/>
      <c r="G143" s="73">
        <v>30</v>
      </c>
      <c r="H143" s="73" t="s">
        <v>112</v>
      </c>
      <c r="I143" s="328"/>
      <c r="J143" s="260">
        <f t="shared" si="9"/>
        <v>0</v>
      </c>
      <c r="L143" s="141"/>
    </row>
    <row r="144" spans="1:12" ht="15">
      <c r="A144" s="63" t="s">
        <v>159</v>
      </c>
      <c r="B144" s="72">
        <v>4</v>
      </c>
      <c r="C144" s="435" t="s">
        <v>160</v>
      </c>
      <c r="D144" s="436"/>
      <c r="E144" s="436"/>
      <c r="F144" s="436"/>
      <c r="G144" s="73"/>
      <c r="H144" s="72" t="s">
        <v>128</v>
      </c>
      <c r="I144" s="158"/>
      <c r="J144" s="260">
        <f t="shared" si="9"/>
        <v>0</v>
      </c>
      <c r="L144" s="141"/>
    </row>
    <row r="145" spans="1:12" ht="15">
      <c r="A145" s="63" t="s">
        <v>159</v>
      </c>
      <c r="B145" s="72">
        <v>5</v>
      </c>
      <c r="C145" s="426" t="s">
        <v>110</v>
      </c>
      <c r="D145" s="427"/>
      <c r="E145" s="427"/>
      <c r="F145" s="428"/>
      <c r="G145" s="329">
        <v>4</v>
      </c>
      <c r="H145" s="73" t="s">
        <v>128</v>
      </c>
      <c r="I145" s="328"/>
      <c r="J145" s="260">
        <f t="shared" si="9"/>
        <v>0</v>
      </c>
      <c r="L145" s="141"/>
    </row>
    <row r="146" spans="1:12" ht="15">
      <c r="A146" s="63" t="s">
        <v>159</v>
      </c>
      <c r="B146" s="72">
        <v>6</v>
      </c>
      <c r="C146" s="202" t="s">
        <v>161</v>
      </c>
      <c r="D146" s="203"/>
      <c r="E146" s="203"/>
      <c r="F146" s="203"/>
      <c r="G146" s="73"/>
      <c r="H146" s="73" t="s">
        <v>128</v>
      </c>
      <c r="I146" s="93"/>
      <c r="J146" s="260">
        <f t="shared" si="9"/>
        <v>0</v>
      </c>
      <c r="L146" s="141"/>
    </row>
    <row r="147" spans="1:12" ht="15">
      <c r="A147" s="63" t="s">
        <v>159</v>
      </c>
      <c r="B147" s="72">
        <v>7</v>
      </c>
      <c r="C147" s="202" t="s">
        <v>162</v>
      </c>
      <c r="D147" s="203"/>
      <c r="E147" s="203"/>
      <c r="F147" s="203"/>
      <c r="G147" s="73"/>
      <c r="H147" s="73" t="s">
        <v>114</v>
      </c>
      <c r="I147" s="93"/>
      <c r="J147" s="260">
        <f t="shared" si="9"/>
        <v>0</v>
      </c>
      <c r="L147" s="141"/>
    </row>
    <row r="148" spans="1:12" ht="15">
      <c r="A148" s="63" t="s">
        <v>159</v>
      </c>
      <c r="B148" s="72">
        <v>8</v>
      </c>
      <c r="C148" s="202" t="s">
        <v>163</v>
      </c>
      <c r="D148" s="203"/>
      <c r="E148" s="203"/>
      <c r="F148" s="203"/>
      <c r="G148" s="73">
        <v>1</v>
      </c>
      <c r="H148" s="73" t="s">
        <v>111</v>
      </c>
      <c r="I148" s="93"/>
      <c r="J148" s="260">
        <f t="shared" si="9"/>
        <v>0</v>
      </c>
      <c r="L148" s="141"/>
    </row>
    <row r="149" spans="1:12" ht="15">
      <c r="A149" s="63" t="s">
        <v>159</v>
      </c>
      <c r="B149" s="72">
        <v>9</v>
      </c>
      <c r="C149" s="403" t="s">
        <v>69</v>
      </c>
      <c r="D149" s="404"/>
      <c r="E149" s="404"/>
      <c r="F149" s="404"/>
      <c r="G149" s="73"/>
      <c r="H149" s="73" t="s">
        <v>111</v>
      </c>
      <c r="I149" s="93"/>
      <c r="J149" s="260">
        <f t="shared" si="9"/>
        <v>0</v>
      </c>
      <c r="L149" s="141"/>
    </row>
    <row r="150" spans="1:12" ht="15">
      <c r="A150" s="63" t="s">
        <v>159</v>
      </c>
      <c r="B150" s="72">
        <v>10</v>
      </c>
      <c r="C150" s="403" t="s">
        <v>70</v>
      </c>
      <c r="D150" s="404"/>
      <c r="E150" s="404"/>
      <c r="F150" s="404"/>
      <c r="G150" s="73"/>
      <c r="H150" s="73" t="s">
        <v>111</v>
      </c>
      <c r="I150" s="93"/>
      <c r="J150" s="260">
        <f t="shared" si="9"/>
        <v>0</v>
      </c>
      <c r="L150" s="141"/>
    </row>
    <row r="151" spans="1:12" ht="15">
      <c r="A151" s="63" t="s">
        <v>159</v>
      </c>
      <c r="B151" s="72">
        <v>11</v>
      </c>
      <c r="C151" s="403" t="s">
        <v>164</v>
      </c>
      <c r="D151" s="404"/>
      <c r="E151" s="404"/>
      <c r="F151" s="404"/>
      <c r="G151" s="73"/>
      <c r="H151" s="72" t="s">
        <v>111</v>
      </c>
      <c r="I151" s="93"/>
      <c r="J151" s="260">
        <f t="shared" si="9"/>
        <v>0</v>
      </c>
      <c r="L151" s="141"/>
    </row>
    <row r="152" spans="1:12" ht="15">
      <c r="A152" s="63" t="s">
        <v>159</v>
      </c>
      <c r="B152" s="72">
        <v>12</v>
      </c>
      <c r="C152" s="403" t="s">
        <v>165</v>
      </c>
      <c r="D152" s="404"/>
      <c r="E152" s="404"/>
      <c r="F152" s="404"/>
      <c r="G152" s="73"/>
      <c r="H152" s="72" t="s">
        <v>111</v>
      </c>
      <c r="I152" s="93"/>
      <c r="J152" s="260">
        <f t="shared" si="9"/>
        <v>0</v>
      </c>
      <c r="L152" s="141"/>
    </row>
    <row r="153" spans="1:12" ht="15">
      <c r="A153" s="63" t="s">
        <v>159</v>
      </c>
      <c r="B153" s="72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9"/>
        <v>0</v>
      </c>
      <c r="L153" s="141"/>
    </row>
    <row r="154" spans="1:12" ht="15">
      <c r="A154" s="63" t="s">
        <v>159</v>
      </c>
      <c r="B154" s="72">
        <v>14</v>
      </c>
      <c r="C154" s="403" t="s">
        <v>72</v>
      </c>
      <c r="D154" s="404"/>
      <c r="E154" s="404"/>
      <c r="F154" s="404"/>
      <c r="G154" s="45">
        <v>500</v>
      </c>
      <c r="H154" s="45" t="s">
        <v>15</v>
      </c>
      <c r="I154" s="93"/>
      <c r="J154" s="260">
        <f t="shared" si="9"/>
        <v>0</v>
      </c>
      <c r="L154" s="141"/>
    </row>
    <row r="155" spans="1:12" ht="15">
      <c r="A155" s="63" t="s">
        <v>159</v>
      </c>
      <c r="B155" s="72">
        <v>15</v>
      </c>
      <c r="C155" s="403" t="s">
        <v>73</v>
      </c>
      <c r="D155" s="404"/>
      <c r="E155" s="404"/>
      <c r="F155" s="404"/>
      <c r="G155" s="45">
        <v>1</v>
      </c>
      <c r="H155" s="45" t="s">
        <v>136</v>
      </c>
      <c r="I155" s="93"/>
      <c r="J155" s="260">
        <f t="shared" si="9"/>
        <v>0</v>
      </c>
      <c r="L155" s="141"/>
    </row>
    <row r="156" spans="1:12" ht="15">
      <c r="A156" s="63" t="s">
        <v>159</v>
      </c>
      <c r="B156" s="72">
        <v>16</v>
      </c>
      <c r="C156" s="403" t="s">
        <v>43</v>
      </c>
      <c r="D156" s="404"/>
      <c r="E156" s="404"/>
      <c r="F156" s="404"/>
      <c r="G156" s="59">
        <v>80</v>
      </c>
      <c r="H156" s="48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157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0" ref="J159:J161">G159*I159</f>
        <v>0</v>
      </c>
      <c r="L159" s="141"/>
    </row>
    <row r="160" spans="1:12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0"/>
        <v>0</v>
      </c>
      <c r="L160" s="141"/>
    </row>
    <row r="161" spans="1:12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0"/>
        <v>0</v>
      </c>
      <c r="L161" s="141"/>
    </row>
    <row r="162" spans="1:12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90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/>
      <c r="H164" s="59" t="s">
        <v>37</v>
      </c>
      <c r="I164" s="158"/>
      <c r="J164" s="260">
        <f aca="true" t="shared" si="11" ref="J164:J166">G164*I164</f>
        <v>0</v>
      </c>
      <c r="L164" s="141"/>
    </row>
    <row r="165" spans="1:12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/>
      <c r="H165" s="59" t="s">
        <v>37</v>
      </c>
      <c r="I165" s="158"/>
      <c r="J165" s="260">
        <f t="shared" si="11"/>
        <v>0</v>
      </c>
      <c r="L165" s="141"/>
    </row>
    <row r="166" spans="1:12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/>
      <c r="H166" s="59" t="s">
        <v>15</v>
      </c>
      <c r="I166" s="158"/>
      <c r="J166" s="260">
        <f t="shared" si="11"/>
        <v>0</v>
      </c>
      <c r="L166" s="141"/>
    </row>
    <row r="167" spans="1:12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135"/>
      <c r="H169" s="135"/>
      <c r="I169" s="81"/>
      <c r="J169" s="268"/>
    </row>
    <row r="170" spans="1:10" ht="15">
      <c r="A170" s="241" t="s">
        <v>168</v>
      </c>
      <c r="B170" s="242">
        <v>2</v>
      </c>
      <c r="C170" s="243" t="s">
        <v>171</v>
      </c>
      <c r="D170" s="244"/>
      <c r="E170" s="244"/>
      <c r="F170" s="244"/>
      <c r="G170" s="233"/>
      <c r="H170" s="230"/>
      <c r="I170" s="288"/>
      <c r="J170" s="270"/>
    </row>
    <row r="171" spans="1:10" ht="15">
      <c r="A171" s="62" t="s">
        <v>168</v>
      </c>
      <c r="B171" s="36">
        <v>3</v>
      </c>
      <c r="C171" s="417" t="s">
        <v>67</v>
      </c>
      <c r="D171" s="418"/>
      <c r="E171" s="418"/>
      <c r="F171" s="419"/>
      <c r="G171" s="136"/>
      <c r="H171" s="136"/>
      <c r="I171" s="82"/>
      <c r="J171" s="271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136"/>
      <c r="H172" s="136"/>
      <c r="I172" s="82"/>
      <c r="J172" s="271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136"/>
      <c r="H173" s="136"/>
      <c r="I173" s="82"/>
      <c r="J173" s="271"/>
    </row>
    <row r="174" spans="1:10" ht="15">
      <c r="A174" s="62" t="s">
        <v>168</v>
      </c>
      <c r="B174" s="36">
        <v>6</v>
      </c>
      <c r="C174" s="205" t="s">
        <v>174</v>
      </c>
      <c r="D174" s="37"/>
      <c r="E174" s="37"/>
      <c r="F174" s="37"/>
      <c r="G174" s="136"/>
      <c r="H174" s="136"/>
      <c r="I174" s="82"/>
      <c r="J174" s="271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136"/>
      <c r="H175" s="136"/>
      <c r="I175" s="82"/>
      <c r="J175" s="271"/>
    </row>
    <row r="176" spans="1:10" ht="15">
      <c r="A176" s="62" t="s">
        <v>168</v>
      </c>
      <c r="B176" s="36">
        <v>8</v>
      </c>
      <c r="C176" s="417" t="s">
        <v>176</v>
      </c>
      <c r="D176" s="418"/>
      <c r="E176" s="418"/>
      <c r="F176" s="419"/>
      <c r="G176" s="136"/>
      <c r="H176" s="136"/>
      <c r="I176" s="82"/>
      <c r="J176" s="271"/>
    </row>
    <row r="177" spans="1:10" ht="15">
      <c r="A177" s="62" t="s">
        <v>168</v>
      </c>
      <c r="B177" s="36">
        <v>9</v>
      </c>
      <c r="C177" s="204" t="s">
        <v>177</v>
      </c>
      <c r="D177" s="37"/>
      <c r="E177" s="37"/>
      <c r="F177" s="37"/>
      <c r="G177" s="136"/>
      <c r="H177" s="136"/>
      <c r="I177" s="82"/>
      <c r="J177" s="271"/>
    </row>
    <row r="178" spans="1:10" ht="15">
      <c r="A178" s="62" t="s">
        <v>168</v>
      </c>
      <c r="B178" s="36">
        <v>10</v>
      </c>
      <c r="C178" s="204" t="s">
        <v>178</v>
      </c>
      <c r="D178" s="37"/>
      <c r="E178" s="37"/>
      <c r="F178" s="37"/>
      <c r="G178" s="136"/>
      <c r="H178" s="136"/>
      <c r="I178" s="82"/>
      <c r="J178" s="271"/>
    </row>
    <row r="179" spans="1:10" ht="15">
      <c r="A179" s="62" t="s">
        <v>168</v>
      </c>
      <c r="B179" s="36">
        <v>11</v>
      </c>
      <c r="C179" s="204" t="s">
        <v>179</v>
      </c>
      <c r="D179" s="37"/>
      <c r="E179" s="37"/>
      <c r="F179" s="37"/>
      <c r="G179" s="136"/>
      <c r="H179" s="136"/>
      <c r="I179" s="82"/>
      <c r="J179" s="271"/>
    </row>
    <row r="180" spans="1:10" ht="15">
      <c r="A180" s="62" t="s">
        <v>168</v>
      </c>
      <c r="B180" s="36">
        <v>12</v>
      </c>
      <c r="C180" s="204" t="s">
        <v>180</v>
      </c>
      <c r="D180" s="37"/>
      <c r="E180" s="37"/>
      <c r="F180" s="37"/>
      <c r="G180" s="136"/>
      <c r="H180" s="136"/>
      <c r="I180" s="82"/>
      <c r="J180" s="271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136"/>
      <c r="H181" s="136"/>
      <c r="I181" s="82"/>
      <c r="J181" s="271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136"/>
      <c r="H182" s="136"/>
      <c r="I182" s="82"/>
      <c r="J182" s="271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136"/>
      <c r="H183" s="136"/>
      <c r="I183" s="82"/>
      <c r="J183" s="271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145">
        <v>0.43</v>
      </c>
      <c r="H184" s="140" t="s">
        <v>201</v>
      </c>
      <c r="I184" s="137">
        <f>J63+J85+J106+J129+J139+J157+J162+J167</f>
        <v>100000</v>
      </c>
      <c r="J184" s="272">
        <f>G184*I184</f>
        <v>43000</v>
      </c>
    </row>
    <row r="185" spans="1:10" ht="15">
      <c r="A185" s="99"/>
      <c r="B185" s="78"/>
      <c r="C185" s="79"/>
      <c r="D185" s="79"/>
      <c r="E185" s="79"/>
      <c r="F185" s="79"/>
      <c r="G185" s="78"/>
      <c r="H185" s="78"/>
      <c r="I185" s="80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43000</v>
      </c>
    </row>
    <row r="187" spans="1:10" ht="16.5" thickBot="1" thickTop="1">
      <c r="A187" s="99"/>
      <c r="B187" s="78"/>
      <c r="C187" s="199"/>
      <c r="D187" s="275"/>
      <c r="E187" s="276"/>
      <c r="F187" s="100"/>
      <c r="G187" s="101"/>
      <c r="H187" s="186"/>
      <c r="I187" s="102"/>
      <c r="J187" s="103"/>
    </row>
    <row r="188" spans="1:12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143000</v>
      </c>
      <c r="L188" s="143"/>
    </row>
    <row r="189" spans="1:12" ht="15.75" thickBot="1">
      <c r="A189" s="117"/>
      <c r="B189" s="113"/>
      <c r="C189" s="114"/>
      <c r="D189" s="114"/>
      <c r="E189" s="114"/>
      <c r="F189" s="114"/>
      <c r="G189" s="113"/>
      <c r="H189" s="113"/>
      <c r="I189" s="115">
        <f>J63+J90+J111+J134+J144+J162+J167+J172</f>
        <v>100000</v>
      </c>
      <c r="J189" s="277"/>
      <c r="L189" s="142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78"/>
      <c r="C191" s="79"/>
      <c r="D191" s="79"/>
      <c r="E191" s="79"/>
      <c r="F191" s="79"/>
      <c r="G191" s="78"/>
      <c r="H191" s="78"/>
      <c r="I191" s="253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 t="s">
        <v>238</v>
      </c>
      <c r="B194" s="78"/>
      <c r="C194" s="79" t="s">
        <v>242</v>
      </c>
      <c r="D194" s="79"/>
      <c r="E194" s="79"/>
      <c r="F194" s="79"/>
      <c r="G194" s="245"/>
      <c r="H194" s="247">
        <f>J11</f>
        <v>0</v>
      </c>
      <c r="I194" s="247">
        <f>H194*0.21</f>
        <v>0</v>
      </c>
      <c r="J194" s="120">
        <f>SUM(H194:I194)</f>
        <v>0</v>
      </c>
    </row>
    <row r="195" spans="1:10" ht="15">
      <c r="A195" s="99" t="s">
        <v>138</v>
      </c>
      <c r="B195" s="248"/>
      <c r="C195" s="249" t="s">
        <v>202</v>
      </c>
      <c r="D195" s="79"/>
      <c r="E195" s="79"/>
      <c r="F195" s="79"/>
      <c r="G195" s="247"/>
      <c r="H195" s="247">
        <f>J63</f>
        <v>100000</v>
      </c>
      <c r="I195" s="247">
        <f>H195*0.21</f>
        <v>21000</v>
      </c>
      <c r="J195" s="120">
        <f>SUM(H195:I195)</f>
        <v>121000</v>
      </c>
    </row>
    <row r="196" spans="1:10" ht="15">
      <c r="A196" s="83" t="s">
        <v>151</v>
      </c>
      <c r="B196" s="248"/>
      <c r="C196" s="249" t="str">
        <f>C64</f>
        <v xml:space="preserve">POLNÍ ZKOUŠKY </v>
      </c>
      <c r="D196" s="79"/>
      <c r="E196" s="79"/>
      <c r="F196" s="79"/>
      <c r="G196" s="247"/>
      <c r="H196" s="247">
        <f>J85</f>
        <v>0</v>
      </c>
      <c r="I196" s="247">
        <f aca="true" t="shared" si="12" ref="I196:I203">H196*0.21</f>
        <v>0</v>
      </c>
      <c r="J196" s="120">
        <f aca="true" t="shared" si="13" ref="J196:J203">SUM(H196:I196)</f>
        <v>0</v>
      </c>
    </row>
    <row r="197" spans="1:10" ht="15">
      <c r="A197" s="99" t="s">
        <v>152</v>
      </c>
      <c r="B197" s="248"/>
      <c r="C197" s="250" t="str">
        <f>C86</f>
        <v>GEOFYZIKÁLNÍ PRÁCE</v>
      </c>
      <c r="D197" s="79"/>
      <c r="E197" s="79"/>
      <c r="F197" s="79"/>
      <c r="G197" s="247"/>
      <c r="H197" s="247">
        <f>J106</f>
        <v>0</v>
      </c>
      <c r="I197" s="247">
        <f t="shared" si="12"/>
        <v>0</v>
      </c>
      <c r="J197" s="120">
        <f t="shared" si="13"/>
        <v>0</v>
      </c>
    </row>
    <row r="198" spans="1:10" ht="15">
      <c r="A198" s="99" t="s">
        <v>155</v>
      </c>
      <c r="B198" s="248"/>
      <c r="C198" s="249" t="str">
        <f>C107</f>
        <v>LABORATORNÍ PRÁCE</v>
      </c>
      <c r="D198" s="79"/>
      <c r="E198" s="79"/>
      <c r="F198" s="79"/>
      <c r="G198" s="247"/>
      <c r="H198" s="247">
        <f>J129</f>
        <v>0</v>
      </c>
      <c r="I198" s="247">
        <f t="shared" si="12"/>
        <v>0</v>
      </c>
      <c r="J198" s="120">
        <f t="shared" si="13"/>
        <v>0</v>
      </c>
    </row>
    <row r="199" spans="1:10" ht="15">
      <c r="A199" s="83" t="s">
        <v>156</v>
      </c>
      <c r="B199" s="248"/>
      <c r="C199" s="249" t="str">
        <f>C130</f>
        <v>GEODETICKÉ PRÁCE</v>
      </c>
      <c r="D199" s="79"/>
      <c r="E199" s="79"/>
      <c r="F199" s="79"/>
      <c r="G199" s="247"/>
      <c r="H199" s="247">
        <f>J139</f>
        <v>0</v>
      </c>
      <c r="I199" s="247">
        <f t="shared" si="12"/>
        <v>0</v>
      </c>
      <c r="J199" s="120">
        <f t="shared" si="13"/>
        <v>0</v>
      </c>
    </row>
    <row r="200" spans="1:10" ht="15">
      <c r="A200" s="99" t="s">
        <v>159</v>
      </c>
      <c r="B200" s="248"/>
      <c r="C200" s="250" t="str">
        <f>C140</f>
        <v>HYDROGEOLOGICKÉ PRÁCE</v>
      </c>
      <c r="D200" s="79"/>
      <c r="E200" s="79"/>
      <c r="F200" s="79"/>
      <c r="G200" s="247"/>
      <c r="H200" s="247">
        <f>J157</f>
        <v>0</v>
      </c>
      <c r="I200" s="247">
        <f t="shared" si="12"/>
        <v>0</v>
      </c>
      <c r="J200" s="120">
        <f t="shared" si="13"/>
        <v>0</v>
      </c>
    </row>
    <row r="201" spans="1:10" ht="15">
      <c r="A201" s="99" t="s">
        <v>166</v>
      </c>
      <c r="B201" s="248"/>
      <c r="C201" s="250" t="str">
        <f>C158</f>
        <v>PEDOLOGICKÝ PRŮZKUM</v>
      </c>
      <c r="D201" s="79"/>
      <c r="E201" s="79"/>
      <c r="F201" s="79"/>
      <c r="G201" s="247"/>
      <c r="H201" s="247">
        <f>J162</f>
        <v>0</v>
      </c>
      <c r="I201" s="247">
        <f t="shared" si="12"/>
        <v>0</v>
      </c>
      <c r="J201" s="120">
        <f t="shared" si="13"/>
        <v>0</v>
      </c>
    </row>
    <row r="202" spans="1:10" ht="15">
      <c r="A202" s="83" t="s">
        <v>167</v>
      </c>
      <c r="B202" s="248"/>
      <c r="C202" s="250" t="str">
        <f>C163</f>
        <v>KOROZNÍ PRŮZKUM</v>
      </c>
      <c r="D202" s="79"/>
      <c r="E202" s="79"/>
      <c r="F202" s="79"/>
      <c r="G202" s="247"/>
      <c r="H202" s="247">
        <f>J167</f>
        <v>0</v>
      </c>
      <c r="I202" s="247">
        <f t="shared" si="12"/>
        <v>0</v>
      </c>
      <c r="J202" s="120">
        <f t="shared" si="13"/>
        <v>0</v>
      </c>
    </row>
    <row r="203" spans="1:10" ht="15">
      <c r="A203" s="123" t="s">
        <v>168</v>
      </c>
      <c r="B203" s="124"/>
      <c r="C203" s="125" t="str">
        <f>C168</f>
        <v>VÝKONY GEOLOGICKÉ SLUŽBY</v>
      </c>
      <c r="D203" s="126"/>
      <c r="E203" s="126"/>
      <c r="F203" s="126"/>
      <c r="G203" s="127"/>
      <c r="H203" s="127">
        <f>J186</f>
        <v>43000</v>
      </c>
      <c r="I203" s="127">
        <f t="shared" si="12"/>
        <v>9030</v>
      </c>
      <c r="J203" s="128">
        <f t="shared" si="13"/>
        <v>52030</v>
      </c>
    </row>
    <row r="204" spans="1:10" ht="15">
      <c r="A204" s="99"/>
      <c r="B204" s="248"/>
      <c r="C204" s="250"/>
      <c r="D204" s="79"/>
      <c r="E204" s="79"/>
      <c r="F204" s="79"/>
      <c r="G204" s="251" t="s">
        <v>197</v>
      </c>
      <c r="H204" s="252">
        <f>SUM(H194:H203)</f>
        <v>143000</v>
      </c>
      <c r="I204" s="252">
        <f>SUM(I194:I203)</f>
        <v>30030</v>
      </c>
      <c r="J204" s="129">
        <f>SUM(J194:J203)</f>
        <v>173030</v>
      </c>
    </row>
    <row r="205" spans="1:10" ht="15">
      <c r="A205" s="99"/>
      <c r="B205" s="78"/>
      <c r="C205" s="79"/>
      <c r="D205" s="79"/>
      <c r="E205" s="79"/>
      <c r="F205" s="79"/>
      <c r="G205" s="78"/>
      <c r="H205" s="78"/>
      <c r="I205" s="253"/>
      <c r="J205" s="120"/>
    </row>
    <row r="206" spans="1:10" ht="15">
      <c r="A206" s="99"/>
      <c r="B206" s="78"/>
      <c r="C206" s="79"/>
      <c r="D206" s="79"/>
      <c r="E206" s="79"/>
      <c r="F206" s="5"/>
      <c r="G206" s="130"/>
      <c r="H206" s="131" t="s">
        <v>194</v>
      </c>
      <c r="I206" s="132" t="s">
        <v>198</v>
      </c>
      <c r="J206" s="133">
        <f>SUM(H194:H203)</f>
        <v>143000</v>
      </c>
    </row>
    <row r="207" spans="1:10" ht="15">
      <c r="A207" s="99"/>
      <c r="B207" s="78"/>
      <c r="C207" s="79" t="s">
        <v>199</v>
      </c>
      <c r="D207" s="79"/>
      <c r="E207" s="79"/>
      <c r="F207" s="5"/>
      <c r="G207" s="78"/>
      <c r="H207" s="77" t="s">
        <v>195</v>
      </c>
      <c r="I207" s="253" t="s">
        <v>198</v>
      </c>
      <c r="J207" s="120">
        <f>SUM(I194:I203)</f>
        <v>30030</v>
      </c>
    </row>
    <row r="208" spans="1:10" ht="15">
      <c r="A208" s="99"/>
      <c r="B208" s="78"/>
      <c r="C208" s="79"/>
      <c r="D208" s="79"/>
      <c r="E208" s="79"/>
      <c r="F208" s="5"/>
      <c r="G208" s="130"/>
      <c r="H208" s="131" t="s">
        <v>200</v>
      </c>
      <c r="I208" s="132" t="s">
        <v>198</v>
      </c>
      <c r="J208" s="133">
        <f>SUM(J206:J207)</f>
        <v>173030</v>
      </c>
    </row>
    <row r="209" spans="1:10" ht="15">
      <c r="A209" s="99"/>
      <c r="B209" s="78"/>
      <c r="C209" s="79"/>
      <c r="D209" s="79"/>
      <c r="E209" s="79"/>
      <c r="F209" s="79"/>
      <c r="G209" s="251"/>
      <c r="H209" s="254"/>
      <c r="I209" s="246"/>
      <c r="J209" s="134"/>
    </row>
    <row r="210" spans="1:10" ht="15.75" thickBot="1">
      <c r="A210" s="411" t="s">
        <v>207</v>
      </c>
      <c r="B210" s="412"/>
      <c r="C210" s="412"/>
      <c r="D210" s="412"/>
      <c r="E210" s="412"/>
      <c r="F210" s="412"/>
      <c r="G210" s="412"/>
      <c r="H210" s="412"/>
      <c r="I210" s="412"/>
      <c r="J210" s="413"/>
    </row>
    <row r="213" spans="2:6" ht="15">
      <c r="B213" s="168"/>
      <c r="C213" s="168"/>
      <c r="D213" s="168"/>
      <c r="E213" s="168"/>
      <c r="F213" s="168"/>
    </row>
    <row r="214" spans="2:6" ht="15">
      <c r="B214" s="168"/>
      <c r="C214" s="168"/>
      <c r="D214" s="168"/>
      <c r="E214" s="168"/>
      <c r="F214" s="168"/>
    </row>
    <row r="215" spans="2:6" ht="15">
      <c r="B215" s="168"/>
      <c r="C215" s="168"/>
      <c r="D215" s="168"/>
      <c r="E215" s="168"/>
      <c r="F215" s="168"/>
    </row>
    <row r="216" spans="2:6" ht="15">
      <c r="B216" s="168"/>
      <c r="C216" s="168"/>
      <c r="D216" s="168"/>
      <c r="E216" s="168"/>
      <c r="F216" s="168"/>
    </row>
  </sheetData>
  <mergeCells count="83">
    <mergeCell ref="C23:F23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145:F145"/>
    <mergeCell ref="C149:F149"/>
    <mergeCell ref="C150:F150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26:F126"/>
    <mergeCell ref="C135:F135"/>
    <mergeCell ref="C138:F138"/>
    <mergeCell ref="C141:F141"/>
    <mergeCell ref="C142:F142"/>
    <mergeCell ref="C97:F97"/>
    <mergeCell ref="C98:F98"/>
    <mergeCell ref="C100:F100"/>
    <mergeCell ref="C104:F104"/>
    <mergeCell ref="C105:F105"/>
    <mergeCell ref="A210:J210"/>
    <mergeCell ref="A1:J1"/>
    <mergeCell ref="A2:J2"/>
    <mergeCell ref="C171:F171"/>
    <mergeCell ref="C175:F175"/>
    <mergeCell ref="C176:F176"/>
    <mergeCell ref="C181:F181"/>
    <mergeCell ref="C182:F182"/>
    <mergeCell ref="C184:F184"/>
    <mergeCell ref="C154:F154"/>
    <mergeCell ref="C155:F155"/>
    <mergeCell ref="C156:F156"/>
    <mergeCell ref="C159:F159"/>
    <mergeCell ref="C153:F153"/>
    <mergeCell ref="C144:F144"/>
    <mergeCell ref="C96:F96"/>
    <mergeCell ref="C161:F161"/>
    <mergeCell ref="C166:F166"/>
    <mergeCell ref="C151:F151"/>
    <mergeCell ref="C152:F152"/>
    <mergeCell ref="G193:H193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5"/>
  <sheetViews>
    <sheetView zoomScale="110" zoomScaleNormal="110" workbookViewId="0" topLeftCell="B168">
      <selection activeCell="I188" sqref="I188"/>
    </sheetView>
  </sheetViews>
  <sheetFormatPr defaultColWidth="9.140625" defaultRowHeight="15"/>
  <cols>
    <col min="6" max="6" width="75.00390625" style="0" customWidth="1"/>
    <col min="7" max="7" width="8.7109375" style="0" customWidth="1"/>
    <col min="8" max="8" width="12.57421875" style="0" customWidth="1"/>
    <col min="9" max="9" width="12.7109375" style="0" customWidth="1"/>
    <col min="10" max="10" width="13.42187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226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253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74" t="s">
        <v>170</v>
      </c>
      <c r="D8" s="37"/>
      <c r="E8" s="232"/>
      <c r="F8" s="287"/>
      <c r="G8" s="284">
        <v>10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85" t="s">
        <v>244</v>
      </c>
      <c r="D9" s="286"/>
      <c r="E9" s="126"/>
      <c r="F9" s="126"/>
      <c r="G9" s="25">
        <v>16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324"/>
      <c r="E10" s="227"/>
      <c r="F10" s="227"/>
      <c r="G10" s="25">
        <v>16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/>
      <c r="H14" s="25" t="s">
        <v>114</v>
      </c>
      <c r="I14" s="92"/>
      <c r="J14" s="260">
        <f aca="true" t="shared" si="1" ref="J14:J37">G14*I14</f>
        <v>0</v>
      </c>
      <c r="L14" s="141"/>
    </row>
    <row r="15" spans="1:12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/>
      <c r="H15" s="25" t="s">
        <v>114</v>
      </c>
      <c r="I15" s="92"/>
      <c r="J15" s="260">
        <f t="shared" si="1"/>
        <v>0</v>
      </c>
      <c r="L15" s="141"/>
    </row>
    <row r="16" spans="1:12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/>
      <c r="H16" s="25" t="s">
        <v>114</v>
      </c>
      <c r="I16" s="92"/>
      <c r="J16" s="260">
        <f t="shared" si="1"/>
        <v>0</v>
      </c>
      <c r="L16" s="141"/>
    </row>
    <row r="17" spans="1:12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/>
      <c r="H17" s="25" t="s">
        <v>114</v>
      </c>
      <c r="I17" s="92"/>
      <c r="J17" s="260">
        <f t="shared" si="1"/>
        <v>0</v>
      </c>
      <c r="L17" s="141"/>
    </row>
    <row r="18" spans="1:12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/>
      <c r="H18" s="25" t="s">
        <v>114</v>
      </c>
      <c r="I18" s="92"/>
      <c r="J18" s="260">
        <f t="shared" si="1"/>
        <v>0</v>
      </c>
      <c r="L18" s="141"/>
    </row>
    <row r="19" spans="1:12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  <c r="L19" s="141"/>
    </row>
    <row r="20" spans="1:12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/>
      <c r="H20" s="25" t="s">
        <v>114</v>
      </c>
      <c r="I20" s="92"/>
      <c r="J20" s="260">
        <f t="shared" si="1"/>
        <v>0</v>
      </c>
      <c r="L20" s="141"/>
    </row>
    <row r="21" spans="1:12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/>
      <c r="H21" s="25" t="s">
        <v>114</v>
      </c>
      <c r="I21" s="92"/>
      <c r="J21" s="260">
        <f t="shared" si="1"/>
        <v>0</v>
      </c>
      <c r="L21" s="141"/>
    </row>
    <row r="22" spans="1:12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  <c r="L22" s="141"/>
    </row>
    <row r="23" spans="1:12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25"/>
      <c r="H23" s="25" t="s">
        <v>114</v>
      </c>
      <c r="I23" s="92"/>
      <c r="J23" s="260">
        <f t="shared" si="1"/>
        <v>0</v>
      </c>
      <c r="L23" s="141"/>
    </row>
    <row r="24" spans="1:12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61"/>
      <c r="H24" s="161" t="s">
        <v>114</v>
      </c>
      <c r="I24" s="162"/>
      <c r="J24" s="260">
        <f t="shared" si="1"/>
        <v>0</v>
      </c>
      <c r="L24" s="141"/>
    </row>
    <row r="25" spans="1:12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61"/>
      <c r="H25" s="161" t="s">
        <v>114</v>
      </c>
      <c r="I25" s="162"/>
      <c r="J25" s="260">
        <f t="shared" si="1"/>
        <v>0</v>
      </c>
      <c r="L25" s="141"/>
    </row>
    <row r="26" spans="1:12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  <c r="L26" s="141"/>
    </row>
    <row r="27" spans="1:12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  <c r="L27" s="141"/>
    </row>
    <row r="28" spans="1:12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/>
      <c r="H28" s="25" t="s">
        <v>114</v>
      </c>
      <c r="I28" s="92"/>
      <c r="J28" s="260">
        <f t="shared" si="1"/>
        <v>0</v>
      </c>
      <c r="L28" s="141"/>
    </row>
    <row r="29" spans="1:12" ht="30" customHeight="1">
      <c r="A29" s="21" t="s">
        <v>139</v>
      </c>
      <c r="B29" s="22">
        <v>16</v>
      </c>
      <c r="C29" s="495" t="s">
        <v>142</v>
      </c>
      <c r="D29" s="495"/>
      <c r="E29" s="495"/>
      <c r="F29" s="495"/>
      <c r="G29" s="25"/>
      <c r="H29" s="25" t="s">
        <v>114</v>
      </c>
      <c r="I29" s="162"/>
      <c r="J29" s="260">
        <f t="shared" si="1"/>
        <v>0</v>
      </c>
      <c r="L29" s="141"/>
    </row>
    <row r="30" spans="1:12" ht="15">
      <c r="A30" s="28" t="s">
        <v>139</v>
      </c>
      <c r="B30" s="29">
        <v>17</v>
      </c>
      <c r="C30" s="26" t="s">
        <v>86</v>
      </c>
      <c r="D30" s="27"/>
      <c r="E30" s="27"/>
      <c r="F30" s="27"/>
      <c r="G30" s="139"/>
      <c r="H30" s="139" t="s">
        <v>114</v>
      </c>
      <c r="I30" s="92"/>
      <c r="J30" s="260">
        <f t="shared" si="1"/>
        <v>0</v>
      </c>
      <c r="L30" s="141"/>
    </row>
    <row r="31" spans="1:12" ht="15">
      <c r="A31" s="28" t="s">
        <v>139</v>
      </c>
      <c r="B31" s="29">
        <v>18</v>
      </c>
      <c r="C31" s="446" t="s">
        <v>143</v>
      </c>
      <c r="D31" s="446"/>
      <c r="E31" s="446"/>
      <c r="F31" s="446"/>
      <c r="G31" s="139"/>
      <c r="H31" s="139" t="s">
        <v>114</v>
      </c>
      <c r="I31" s="92"/>
      <c r="J31" s="260">
        <f t="shared" si="1"/>
        <v>0</v>
      </c>
      <c r="L31" s="141"/>
    </row>
    <row r="32" spans="1:12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  <c r="L32" s="141"/>
    </row>
    <row r="33" spans="1:12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  <c r="L33" s="141"/>
    </row>
    <row r="34" spans="1:12" ht="15">
      <c r="A34" s="28" t="s">
        <v>139</v>
      </c>
      <c r="B34" s="29">
        <v>21</v>
      </c>
      <c r="C34" s="501" t="s">
        <v>145</v>
      </c>
      <c r="D34" s="502"/>
      <c r="E34" s="502"/>
      <c r="F34" s="503"/>
      <c r="G34" s="178"/>
      <c r="H34" s="178" t="s">
        <v>114</v>
      </c>
      <c r="I34" s="92"/>
      <c r="J34" s="260">
        <f t="shared" si="1"/>
        <v>0</v>
      </c>
      <c r="L34" s="141"/>
    </row>
    <row r="35" spans="1:12" ht="15">
      <c r="A35" s="28" t="s">
        <v>139</v>
      </c>
      <c r="B35" s="29">
        <v>22</v>
      </c>
      <c r="C35" s="179" t="s">
        <v>146</v>
      </c>
      <c r="D35" s="180"/>
      <c r="E35" s="180"/>
      <c r="F35" s="180"/>
      <c r="G35" s="178"/>
      <c r="H35" s="178" t="s">
        <v>114</v>
      </c>
      <c r="I35" s="92"/>
      <c r="J35" s="260">
        <f t="shared" si="1"/>
        <v>0</v>
      </c>
      <c r="L35" s="141"/>
    </row>
    <row r="36" spans="1:12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/>
      <c r="H36" s="25" t="s">
        <v>111</v>
      </c>
      <c r="I36" s="92"/>
      <c r="J36" s="260">
        <f t="shared" si="1"/>
        <v>0</v>
      </c>
      <c r="L36" s="141"/>
    </row>
    <row r="37" spans="1:12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35" t="s">
        <v>147</v>
      </c>
      <c r="B39" s="36">
        <v>1</v>
      </c>
      <c r="C39" s="326" t="s">
        <v>5</v>
      </c>
      <c r="D39" s="37"/>
      <c r="E39" s="37"/>
      <c r="F39" s="37"/>
      <c r="G39" s="38"/>
      <c r="H39" s="38" t="s">
        <v>124</v>
      </c>
      <c r="I39" s="93"/>
      <c r="J39" s="260">
        <f aca="true" t="shared" si="2" ref="J39:J41">G39*I39</f>
        <v>0</v>
      </c>
      <c r="L39" s="141"/>
    </row>
    <row r="40" spans="1:12" ht="15">
      <c r="A40" s="35" t="s">
        <v>147</v>
      </c>
      <c r="B40" s="36">
        <v>2</v>
      </c>
      <c r="C40" s="326" t="s">
        <v>6</v>
      </c>
      <c r="D40" s="37"/>
      <c r="E40" s="37"/>
      <c r="F40" s="37"/>
      <c r="G40" s="38"/>
      <c r="H40" s="38" t="s">
        <v>124</v>
      </c>
      <c r="I40" s="93"/>
      <c r="J40" s="260">
        <f t="shared" si="2"/>
        <v>0</v>
      </c>
      <c r="L40" s="141"/>
    </row>
    <row r="41" spans="1:12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/>
      <c r="H41" s="40" t="s">
        <v>124</v>
      </c>
      <c r="I41" s="93"/>
      <c r="J41" s="260">
        <f t="shared" si="2"/>
        <v>0</v>
      </c>
      <c r="L41" s="141"/>
    </row>
    <row r="42" spans="1:12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0</v>
      </c>
      <c r="H42" s="43" t="s">
        <v>81</v>
      </c>
      <c r="I42" s="94">
        <v>0</v>
      </c>
      <c r="J42" s="263">
        <v>0</v>
      </c>
      <c r="L42" s="141"/>
    </row>
    <row r="43" spans="1:12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/>
      <c r="H43" s="38" t="s">
        <v>114</v>
      </c>
      <c r="I43" s="93"/>
      <c r="J43" s="260">
        <f aca="true" t="shared" si="3" ref="J43:J51">G43*I43</f>
        <v>0</v>
      </c>
      <c r="L43" s="141"/>
    </row>
    <row r="44" spans="1:12" ht="15">
      <c r="A44" s="170" t="s">
        <v>147</v>
      </c>
      <c r="B44" s="45">
        <v>6</v>
      </c>
      <c r="C44" s="417" t="s">
        <v>9</v>
      </c>
      <c r="D44" s="418"/>
      <c r="E44" s="418"/>
      <c r="F44" s="419"/>
      <c r="G44" s="40"/>
      <c r="H44" s="40" t="s">
        <v>111</v>
      </c>
      <c r="I44" s="93"/>
      <c r="J44" s="260">
        <f t="shared" si="3"/>
        <v>0</v>
      </c>
      <c r="L44" s="141"/>
    </row>
    <row r="45" spans="1:12" ht="15">
      <c r="A45" s="35" t="s">
        <v>147</v>
      </c>
      <c r="B45" s="36">
        <v>7</v>
      </c>
      <c r="C45" s="325" t="s">
        <v>88</v>
      </c>
      <c r="D45" s="39"/>
      <c r="E45" s="39"/>
      <c r="F45" s="39"/>
      <c r="G45" s="40"/>
      <c r="H45" s="40" t="s">
        <v>112</v>
      </c>
      <c r="I45" s="93"/>
      <c r="J45" s="260">
        <f t="shared" si="3"/>
        <v>0</v>
      </c>
      <c r="L45" s="141"/>
    </row>
    <row r="46" spans="1:12" ht="15">
      <c r="A46" s="35" t="s">
        <v>147</v>
      </c>
      <c r="B46" s="36">
        <v>8</v>
      </c>
      <c r="C46" s="326" t="s">
        <v>10</v>
      </c>
      <c r="D46" s="37"/>
      <c r="E46" s="37"/>
      <c r="F46" s="37"/>
      <c r="G46" s="38"/>
      <c r="H46" s="38" t="s">
        <v>113</v>
      </c>
      <c r="I46" s="93"/>
      <c r="J46" s="260">
        <f t="shared" si="3"/>
        <v>0</v>
      </c>
      <c r="L46" s="141"/>
    </row>
    <row r="47" spans="1:12" ht="15">
      <c r="A47" s="35" t="s">
        <v>147</v>
      </c>
      <c r="B47" s="36">
        <v>9</v>
      </c>
      <c r="C47" s="326" t="s">
        <v>11</v>
      </c>
      <c r="D47" s="37"/>
      <c r="E47" s="37"/>
      <c r="F47" s="37"/>
      <c r="G47" s="38"/>
      <c r="H47" s="38" t="s">
        <v>113</v>
      </c>
      <c r="I47" s="93"/>
      <c r="J47" s="260">
        <f t="shared" si="3"/>
        <v>0</v>
      </c>
      <c r="L47" s="141"/>
    </row>
    <row r="48" spans="1:12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/>
      <c r="H48" s="38" t="s">
        <v>113</v>
      </c>
      <c r="I48" s="93"/>
      <c r="J48" s="260">
        <f t="shared" si="3"/>
        <v>0</v>
      </c>
      <c r="L48" s="141"/>
    </row>
    <row r="49" spans="1:12" ht="15">
      <c r="A49" s="35" t="s">
        <v>147</v>
      </c>
      <c r="B49" s="36">
        <v>11</v>
      </c>
      <c r="C49" s="326" t="s">
        <v>13</v>
      </c>
      <c r="D49" s="37"/>
      <c r="E49" s="37"/>
      <c r="F49" s="37"/>
      <c r="G49" s="38"/>
      <c r="H49" s="38" t="s">
        <v>113</v>
      </c>
      <c r="I49" s="93"/>
      <c r="J49" s="260">
        <f t="shared" si="3"/>
        <v>0</v>
      </c>
      <c r="L49" s="141"/>
    </row>
    <row r="50" spans="1:12" ht="15">
      <c r="A50" s="35" t="s">
        <v>147</v>
      </c>
      <c r="B50" s="36">
        <v>12</v>
      </c>
      <c r="C50" s="326" t="s">
        <v>14</v>
      </c>
      <c r="D50" s="37"/>
      <c r="E50" s="37"/>
      <c r="F50" s="37"/>
      <c r="G50" s="45"/>
      <c r="H50" s="45" t="s">
        <v>15</v>
      </c>
      <c r="I50" s="95"/>
      <c r="J50" s="260">
        <f t="shared" si="3"/>
        <v>0</v>
      </c>
      <c r="L50" s="141"/>
    </row>
    <row r="51" spans="1:12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  <c r="L51" s="141"/>
    </row>
    <row r="52" spans="1:12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0</v>
      </c>
      <c r="H52" s="43" t="s">
        <v>81</v>
      </c>
      <c r="I52" s="94">
        <v>0</v>
      </c>
      <c r="J52" s="264">
        <v>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/>
      <c r="H54" s="45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/>
      <c r="H55" s="59" t="s">
        <v>111</v>
      </c>
      <c r="I55" s="93"/>
      <c r="J55" s="260">
        <f t="shared" si="4"/>
        <v>0</v>
      </c>
      <c r="L55" s="141"/>
    </row>
    <row r="56" spans="1:12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4"/>
        <v>0</v>
      </c>
      <c r="L56" s="141"/>
    </row>
    <row r="57" spans="1:12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/>
      <c r="H57" s="45" t="s">
        <v>111</v>
      </c>
      <c r="I57" s="93"/>
      <c r="J57" s="260">
        <f t="shared" si="4"/>
        <v>0</v>
      </c>
      <c r="L57" s="141"/>
    </row>
    <row r="58" spans="1:12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  <c r="L58" s="141"/>
    </row>
    <row r="59" spans="1:12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/>
      <c r="H59" s="45" t="s">
        <v>111</v>
      </c>
      <c r="I59" s="93"/>
      <c r="J59" s="260">
        <f t="shared" si="4"/>
        <v>0</v>
      </c>
      <c r="L59" s="141"/>
    </row>
    <row r="60" spans="1:12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/>
      <c r="H60" s="59" t="s">
        <v>111</v>
      </c>
      <c r="I60" s="93"/>
      <c r="J60" s="260">
        <f t="shared" si="4"/>
        <v>0</v>
      </c>
      <c r="L60" s="141"/>
    </row>
    <row r="61" spans="1:12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  <c r="L61" s="141"/>
    </row>
    <row r="62" spans="1:12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/>
      <c r="H62" s="59" t="s">
        <v>15</v>
      </c>
      <c r="I62" s="93"/>
      <c r="J62" s="260">
        <f t="shared" si="4"/>
        <v>0</v>
      </c>
      <c r="L62" s="141"/>
    </row>
    <row r="63" spans="1:12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90">
        <f>SUM(J14:J62)</f>
        <v>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/>
      <c r="H65" s="36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/>
      <c r="H66" s="36" t="s">
        <v>15</v>
      </c>
      <c r="I66" s="95"/>
      <c r="J66" s="260">
        <f t="shared" si="5"/>
        <v>0</v>
      </c>
      <c r="L66" s="141"/>
    </row>
    <row r="67" spans="1:12" ht="15">
      <c r="A67" s="62" t="s">
        <v>151</v>
      </c>
      <c r="B67" s="36">
        <v>3</v>
      </c>
      <c r="C67" s="326" t="s">
        <v>26</v>
      </c>
      <c r="D67" s="146"/>
      <c r="E67" s="146"/>
      <c r="F67" s="146"/>
      <c r="G67" s="36"/>
      <c r="H67" s="36" t="s">
        <v>128</v>
      </c>
      <c r="I67" s="95"/>
      <c r="J67" s="260">
        <f t="shared" si="5"/>
        <v>0</v>
      </c>
      <c r="L67" s="141"/>
    </row>
    <row r="68" spans="1:12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/>
      <c r="H68" s="48" t="s">
        <v>114</v>
      </c>
      <c r="I68" s="97"/>
      <c r="J68" s="260">
        <f t="shared" si="5"/>
        <v>0</v>
      </c>
      <c r="L68" s="141"/>
    </row>
    <row r="69" spans="1:12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  <c r="L69" s="141"/>
    </row>
    <row r="70" spans="1:12" ht="15">
      <c r="A70" s="65" t="s">
        <v>151</v>
      </c>
      <c r="B70" s="36">
        <v>6</v>
      </c>
      <c r="C70" s="326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  <c r="L70" s="141"/>
    </row>
    <row r="71" spans="1:12" ht="15">
      <c r="A71" s="68" t="s">
        <v>151</v>
      </c>
      <c r="B71" s="45">
        <v>7</v>
      </c>
      <c r="C71" s="405" t="s">
        <v>91</v>
      </c>
      <c r="D71" s="406"/>
      <c r="E71" s="406"/>
      <c r="F71" s="407"/>
      <c r="G71" s="59"/>
      <c r="H71" s="59" t="s">
        <v>114</v>
      </c>
      <c r="I71" s="97"/>
      <c r="J71" s="260">
        <f t="shared" si="5"/>
        <v>0</v>
      </c>
      <c r="L71" s="141"/>
    </row>
    <row r="72" spans="1:12" ht="15">
      <c r="A72" s="68" t="s">
        <v>151</v>
      </c>
      <c r="B72" s="45">
        <v>8</v>
      </c>
      <c r="C72" s="70" t="s">
        <v>92</v>
      </c>
      <c r="D72" s="70"/>
      <c r="E72" s="70"/>
      <c r="F72" s="70"/>
      <c r="G72" s="59"/>
      <c r="H72" s="59" t="s">
        <v>114</v>
      </c>
      <c r="I72" s="97"/>
      <c r="J72" s="260">
        <f t="shared" si="5"/>
        <v>0</v>
      </c>
      <c r="L72" s="141"/>
    </row>
    <row r="73" spans="1:12" ht="15">
      <c r="A73" s="65" t="s">
        <v>151</v>
      </c>
      <c r="B73" s="45">
        <v>9</v>
      </c>
      <c r="C73" s="405" t="s">
        <v>28</v>
      </c>
      <c r="D73" s="406"/>
      <c r="E73" s="406"/>
      <c r="F73" s="407"/>
      <c r="G73" s="59"/>
      <c r="H73" s="59" t="s">
        <v>15</v>
      </c>
      <c r="I73" s="97"/>
      <c r="J73" s="260">
        <f t="shared" si="5"/>
        <v>0</v>
      </c>
      <c r="L73" s="141"/>
    </row>
    <row r="74" spans="1:12" ht="15">
      <c r="A74" s="65" t="s">
        <v>151</v>
      </c>
      <c r="B74" s="45">
        <v>10</v>
      </c>
      <c r="C74" s="325" t="s">
        <v>29</v>
      </c>
      <c r="D74" s="147"/>
      <c r="E74" s="147"/>
      <c r="F74" s="147"/>
      <c r="G74" s="59"/>
      <c r="H74" s="59" t="s">
        <v>128</v>
      </c>
      <c r="I74" s="96"/>
      <c r="J74" s="260">
        <f t="shared" si="5"/>
        <v>0</v>
      </c>
      <c r="L74" s="141"/>
    </row>
    <row r="75" spans="1:12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  <c r="L75" s="141"/>
    </row>
    <row r="76" spans="1:12" ht="15">
      <c r="A76" s="63" t="s">
        <v>151</v>
      </c>
      <c r="B76" s="36">
        <v>12</v>
      </c>
      <c r="C76" s="326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  <c r="L76" s="141"/>
    </row>
    <row r="77" spans="1:12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  <c r="L77" s="141"/>
    </row>
    <row r="78" spans="1:12" ht="15">
      <c r="A78" s="63" t="s">
        <v>151</v>
      </c>
      <c r="B78" s="36">
        <v>14</v>
      </c>
      <c r="C78" s="326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  <c r="L78" s="141"/>
    </row>
    <row r="79" spans="1:12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  <c r="L79" s="141"/>
    </row>
    <row r="80" spans="1:12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/>
      <c r="H80" s="59" t="s">
        <v>113</v>
      </c>
      <c r="I80" s="316"/>
      <c r="J80" s="260">
        <f t="shared" si="5"/>
        <v>0</v>
      </c>
      <c r="L80" s="141"/>
    </row>
    <row r="81" spans="1:12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/>
      <c r="H81" s="59" t="s">
        <v>111</v>
      </c>
      <c r="I81" s="96"/>
      <c r="J81" s="260">
        <f t="shared" si="5"/>
        <v>0</v>
      </c>
      <c r="L81" s="141"/>
    </row>
    <row r="82" spans="1:12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/>
      <c r="H82" s="59" t="s">
        <v>111</v>
      </c>
      <c r="I82" s="96"/>
      <c r="J82" s="260">
        <f t="shared" si="5"/>
        <v>0</v>
      </c>
      <c r="L82" s="141"/>
    </row>
    <row r="83" spans="1:12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/>
      <c r="H83" s="59" t="s">
        <v>15</v>
      </c>
      <c r="I83" s="96"/>
      <c r="J83" s="260">
        <f t="shared" si="5"/>
        <v>0</v>
      </c>
      <c r="L83" s="141"/>
    </row>
    <row r="84" spans="1:12" ht="15">
      <c r="A84" s="65" t="s">
        <v>151</v>
      </c>
      <c r="B84" s="45">
        <v>20</v>
      </c>
      <c r="C84" s="74" t="s">
        <v>32</v>
      </c>
      <c r="D84" s="74"/>
      <c r="E84" s="39"/>
      <c r="F84" s="39"/>
      <c r="G84" s="45"/>
      <c r="H84" s="45" t="s">
        <v>112</v>
      </c>
      <c r="I84" s="93"/>
      <c r="J84" s="260">
        <f t="shared" si="5"/>
        <v>0</v>
      </c>
      <c r="L84" s="141"/>
    </row>
    <row r="85" spans="1:12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90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  <c r="L86" s="141"/>
    </row>
    <row r="87" spans="1:12" ht="15">
      <c r="A87" s="68" t="s">
        <v>152</v>
      </c>
      <c r="B87" s="45">
        <v>1</v>
      </c>
      <c r="C87" s="417" t="s">
        <v>34</v>
      </c>
      <c r="D87" s="418"/>
      <c r="E87" s="418"/>
      <c r="F87" s="419"/>
      <c r="G87" s="45"/>
      <c r="H87" s="45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181" t="s">
        <v>152</v>
      </c>
      <c r="B88" s="182">
        <v>2</v>
      </c>
      <c r="C88" s="164" t="s">
        <v>35</v>
      </c>
      <c r="D88" s="164"/>
      <c r="E88" s="164"/>
      <c r="F88" s="164"/>
      <c r="G88" s="182"/>
      <c r="H88" s="182" t="s">
        <v>113</v>
      </c>
      <c r="I88" s="95"/>
      <c r="J88" s="260">
        <f t="shared" si="6"/>
        <v>0</v>
      </c>
      <c r="L88" s="141"/>
    </row>
    <row r="89" spans="1:12" ht="15">
      <c r="A89" s="68" t="s">
        <v>152</v>
      </c>
      <c r="B89" s="45">
        <v>3</v>
      </c>
      <c r="C89" s="325" t="s">
        <v>153</v>
      </c>
      <c r="D89" s="325"/>
      <c r="E89" s="325"/>
      <c r="F89" s="325"/>
      <c r="G89" s="91"/>
      <c r="H89" s="45" t="s">
        <v>113</v>
      </c>
      <c r="I89" s="95"/>
      <c r="J89" s="260">
        <f t="shared" si="6"/>
        <v>0</v>
      </c>
      <c r="L89" s="141"/>
    </row>
    <row r="90" spans="1:12" ht="15">
      <c r="A90" s="68" t="s">
        <v>152</v>
      </c>
      <c r="B90" s="45">
        <v>4</v>
      </c>
      <c r="C90" s="325" t="s">
        <v>36</v>
      </c>
      <c r="D90" s="325"/>
      <c r="E90" s="325"/>
      <c r="F90" s="325"/>
      <c r="G90" s="45"/>
      <c r="H90" s="45" t="s">
        <v>37</v>
      </c>
      <c r="I90" s="95"/>
      <c r="J90" s="260">
        <f t="shared" si="6"/>
        <v>0</v>
      </c>
      <c r="L90" s="141"/>
    </row>
    <row r="91" spans="1:12" ht="15">
      <c r="A91" s="68" t="s">
        <v>152</v>
      </c>
      <c r="B91" s="45">
        <v>5</v>
      </c>
      <c r="C91" s="325" t="s">
        <v>97</v>
      </c>
      <c r="D91" s="325"/>
      <c r="E91" s="325"/>
      <c r="F91" s="325"/>
      <c r="G91" s="45"/>
      <c r="H91" s="45" t="s">
        <v>37</v>
      </c>
      <c r="I91" s="95"/>
      <c r="J91" s="260">
        <f t="shared" si="6"/>
        <v>0</v>
      </c>
      <c r="L91" s="141"/>
    </row>
    <row r="92" spans="1:12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  <c r="L92" s="141"/>
    </row>
    <row r="93" spans="1:12" ht="15">
      <c r="A93" s="68" t="s">
        <v>152</v>
      </c>
      <c r="B93" s="45">
        <v>7</v>
      </c>
      <c r="C93" s="325" t="s">
        <v>99</v>
      </c>
      <c r="D93" s="325"/>
      <c r="E93" s="325"/>
      <c r="F93" s="325"/>
      <c r="G93" s="45"/>
      <c r="H93" s="45" t="s">
        <v>113</v>
      </c>
      <c r="I93" s="95"/>
      <c r="J93" s="260">
        <f t="shared" si="6"/>
        <v>0</v>
      </c>
      <c r="L93" s="141"/>
    </row>
    <row r="94" spans="1:12" ht="15">
      <c r="A94" s="68" t="s">
        <v>152</v>
      </c>
      <c r="B94" s="45">
        <v>8</v>
      </c>
      <c r="C94" s="325" t="s">
        <v>154</v>
      </c>
      <c r="D94" s="325"/>
      <c r="E94" s="325"/>
      <c r="F94" s="325"/>
      <c r="G94" s="45"/>
      <c r="H94" s="45" t="s">
        <v>37</v>
      </c>
      <c r="I94" s="92"/>
      <c r="J94" s="260">
        <f t="shared" si="6"/>
        <v>0</v>
      </c>
      <c r="L94" s="141"/>
    </row>
    <row r="95" spans="1:12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  <c r="L95" s="141"/>
    </row>
    <row r="96" spans="1:12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  <c r="L96" s="141"/>
    </row>
    <row r="97" spans="1:12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  <c r="L97" s="141"/>
    </row>
    <row r="98" spans="1:12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  <c r="L98" s="141"/>
    </row>
    <row r="99" spans="1:12" ht="15">
      <c r="A99" s="68" t="s">
        <v>152</v>
      </c>
      <c r="B99" s="45">
        <v>13</v>
      </c>
      <c r="C99" s="325" t="s">
        <v>132</v>
      </c>
      <c r="D99" s="325"/>
      <c r="E99" s="325"/>
      <c r="F99" s="325"/>
      <c r="G99" s="45"/>
      <c r="H99" s="45" t="s">
        <v>113</v>
      </c>
      <c r="I99" s="95"/>
      <c r="J99" s="260">
        <f t="shared" si="6"/>
        <v>0</v>
      </c>
      <c r="L99" s="141"/>
    </row>
    <row r="100" spans="1:12" ht="15">
      <c r="A100" s="68" t="s">
        <v>152</v>
      </c>
      <c r="B100" s="45">
        <v>14</v>
      </c>
      <c r="C100" s="417" t="s">
        <v>40</v>
      </c>
      <c r="D100" s="418"/>
      <c r="E100" s="418"/>
      <c r="F100" s="419"/>
      <c r="G100" s="45"/>
      <c r="H100" s="45" t="s">
        <v>113</v>
      </c>
      <c r="I100" s="95"/>
      <c r="J100" s="260">
        <f t="shared" si="6"/>
        <v>0</v>
      </c>
      <c r="L100" s="141"/>
    </row>
    <row r="101" spans="1:12" ht="15">
      <c r="A101" s="68" t="s">
        <v>152</v>
      </c>
      <c r="B101" s="45">
        <v>15</v>
      </c>
      <c r="C101" s="325" t="s">
        <v>41</v>
      </c>
      <c r="D101" s="325"/>
      <c r="E101" s="325"/>
      <c r="F101" s="325"/>
      <c r="G101" s="45"/>
      <c r="H101" s="45" t="s">
        <v>15</v>
      </c>
      <c r="I101" s="95"/>
      <c r="J101" s="260">
        <f t="shared" si="6"/>
        <v>0</v>
      </c>
      <c r="L101" s="141"/>
    </row>
    <row r="102" spans="1:12" ht="15">
      <c r="A102" s="68" t="s">
        <v>152</v>
      </c>
      <c r="B102" s="45">
        <v>16</v>
      </c>
      <c r="C102" s="325" t="s">
        <v>102</v>
      </c>
      <c r="D102" s="325"/>
      <c r="E102" s="325"/>
      <c r="F102" s="325"/>
      <c r="G102" s="45"/>
      <c r="H102" s="45" t="s">
        <v>113</v>
      </c>
      <c r="I102" s="95"/>
      <c r="J102" s="260">
        <f t="shared" si="6"/>
        <v>0</v>
      </c>
      <c r="L102" s="141"/>
    </row>
    <row r="103" spans="1:12" ht="15">
      <c r="A103" s="68" t="s">
        <v>152</v>
      </c>
      <c r="B103" s="45">
        <v>17</v>
      </c>
      <c r="C103" s="325" t="s">
        <v>103</v>
      </c>
      <c r="D103" s="325"/>
      <c r="E103" s="325"/>
      <c r="F103" s="325"/>
      <c r="G103" s="45"/>
      <c r="H103" s="45" t="s">
        <v>113</v>
      </c>
      <c r="I103" s="95"/>
      <c r="J103" s="260">
        <f t="shared" si="6"/>
        <v>0</v>
      </c>
      <c r="L103" s="141"/>
    </row>
    <row r="104" spans="1:12" ht="15">
      <c r="A104" s="68" t="s">
        <v>152</v>
      </c>
      <c r="B104" s="45">
        <v>18</v>
      </c>
      <c r="C104" s="417" t="s">
        <v>42</v>
      </c>
      <c r="D104" s="418"/>
      <c r="E104" s="418"/>
      <c r="F104" s="419"/>
      <c r="G104" s="45"/>
      <c r="H104" s="45" t="s">
        <v>15</v>
      </c>
      <c r="I104" s="95"/>
      <c r="J104" s="260">
        <f t="shared" si="6"/>
        <v>0</v>
      </c>
      <c r="L104" s="141"/>
    </row>
    <row r="105" spans="1:12" ht="15">
      <c r="A105" s="68" t="s">
        <v>152</v>
      </c>
      <c r="B105" s="45">
        <v>19</v>
      </c>
      <c r="C105" s="405" t="s">
        <v>43</v>
      </c>
      <c r="D105" s="406"/>
      <c r="E105" s="406"/>
      <c r="F105" s="407"/>
      <c r="G105" s="59"/>
      <c r="H105" s="59" t="s">
        <v>112</v>
      </c>
      <c r="I105" s="95"/>
      <c r="J105" s="260">
        <f t="shared" si="6"/>
        <v>0</v>
      </c>
      <c r="L105" s="141"/>
    </row>
    <row r="106" spans="1:12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157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  <c r="L107" s="141"/>
    </row>
    <row r="108" spans="1:12" ht="15">
      <c r="A108" s="69" t="s">
        <v>155</v>
      </c>
      <c r="B108" s="45">
        <v>1</v>
      </c>
      <c r="C108" s="325" t="s">
        <v>45</v>
      </c>
      <c r="D108" s="39"/>
      <c r="E108" s="39"/>
      <c r="F108" s="39"/>
      <c r="G108" s="45"/>
      <c r="H108" s="45" t="s">
        <v>128</v>
      </c>
      <c r="I108" s="93"/>
      <c r="J108" s="260">
        <f aca="true" t="shared" si="7" ref="J108:J128">G108*I108</f>
        <v>0</v>
      </c>
      <c r="L108" s="141"/>
    </row>
    <row r="109" spans="1:12" ht="15">
      <c r="A109" s="69" t="s">
        <v>155</v>
      </c>
      <c r="B109" s="45">
        <v>2</v>
      </c>
      <c r="C109" s="325" t="s">
        <v>46</v>
      </c>
      <c r="D109" s="39"/>
      <c r="E109" s="39"/>
      <c r="F109" s="39"/>
      <c r="G109" s="45"/>
      <c r="H109" s="45" t="s">
        <v>128</v>
      </c>
      <c r="I109" s="93"/>
      <c r="J109" s="260">
        <f t="shared" si="7"/>
        <v>0</v>
      </c>
      <c r="L109" s="141"/>
    </row>
    <row r="110" spans="1:12" ht="15">
      <c r="A110" s="69" t="s">
        <v>155</v>
      </c>
      <c r="B110" s="45">
        <v>3</v>
      </c>
      <c r="C110" s="325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L110" s="141"/>
    </row>
    <row r="111" spans="1:12" ht="15">
      <c r="A111" s="69" t="s">
        <v>155</v>
      </c>
      <c r="B111" s="45">
        <v>4</v>
      </c>
      <c r="C111" s="325" t="s">
        <v>48</v>
      </c>
      <c r="D111" s="39"/>
      <c r="E111" s="39"/>
      <c r="F111" s="39"/>
      <c r="G111" s="45"/>
      <c r="H111" s="45" t="s">
        <v>128</v>
      </c>
      <c r="I111" s="93"/>
      <c r="J111" s="260">
        <f t="shared" si="7"/>
        <v>0</v>
      </c>
      <c r="L111" s="141"/>
    </row>
    <row r="112" spans="1:12" ht="15">
      <c r="A112" s="69" t="s">
        <v>155</v>
      </c>
      <c r="B112" s="45">
        <v>5</v>
      </c>
      <c r="C112" s="325" t="s">
        <v>104</v>
      </c>
      <c r="D112" s="39"/>
      <c r="E112" s="39"/>
      <c r="F112" s="39"/>
      <c r="G112" s="45"/>
      <c r="H112" s="45" t="s">
        <v>128</v>
      </c>
      <c r="I112" s="93"/>
      <c r="J112" s="260">
        <f t="shared" si="7"/>
        <v>0</v>
      </c>
      <c r="L112" s="141"/>
    </row>
    <row r="113" spans="1:12" ht="15">
      <c r="A113" s="69" t="s">
        <v>155</v>
      </c>
      <c r="B113" s="45">
        <v>6</v>
      </c>
      <c r="C113" s="325" t="s">
        <v>49</v>
      </c>
      <c r="D113" s="39"/>
      <c r="E113" s="39"/>
      <c r="F113" s="39"/>
      <c r="G113" s="45"/>
      <c r="H113" s="45" t="s">
        <v>128</v>
      </c>
      <c r="I113" s="93"/>
      <c r="J113" s="260">
        <f t="shared" si="7"/>
        <v>0</v>
      </c>
      <c r="L113" s="141"/>
    </row>
    <row r="114" spans="1:12" ht="15">
      <c r="A114" s="69" t="s">
        <v>155</v>
      </c>
      <c r="B114" s="45">
        <v>7</v>
      </c>
      <c r="C114" s="325" t="s">
        <v>50</v>
      </c>
      <c r="D114" s="39"/>
      <c r="E114" s="39"/>
      <c r="F114" s="39"/>
      <c r="G114" s="45"/>
      <c r="H114" s="45" t="s">
        <v>128</v>
      </c>
      <c r="I114" s="93"/>
      <c r="J114" s="260">
        <f t="shared" si="7"/>
        <v>0</v>
      </c>
      <c r="L114" s="141"/>
    </row>
    <row r="115" spans="1:12" ht="15">
      <c r="A115" s="69" t="s">
        <v>155</v>
      </c>
      <c r="B115" s="45">
        <v>8</v>
      </c>
      <c r="C115" s="325" t="s">
        <v>51</v>
      </c>
      <c r="D115" s="39"/>
      <c r="E115" s="39"/>
      <c r="F115" s="39"/>
      <c r="G115" s="45"/>
      <c r="H115" s="45" t="s">
        <v>128</v>
      </c>
      <c r="I115" s="93"/>
      <c r="J115" s="260">
        <f t="shared" si="7"/>
        <v>0</v>
      </c>
      <c r="L115" s="141"/>
    </row>
    <row r="116" spans="1:12" ht="15">
      <c r="A116" s="69" t="s">
        <v>155</v>
      </c>
      <c r="B116" s="45">
        <v>9</v>
      </c>
      <c r="C116" s="325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  <c r="L116" s="141"/>
    </row>
    <row r="117" spans="1:12" ht="15">
      <c r="A117" s="69" t="s">
        <v>155</v>
      </c>
      <c r="B117" s="45">
        <v>10</v>
      </c>
      <c r="C117" s="325" t="s">
        <v>53</v>
      </c>
      <c r="D117" s="39"/>
      <c r="E117" s="39"/>
      <c r="F117" s="39"/>
      <c r="G117" s="45"/>
      <c r="H117" s="45" t="s">
        <v>128</v>
      </c>
      <c r="I117" s="93"/>
      <c r="J117" s="260">
        <f t="shared" si="7"/>
        <v>0</v>
      </c>
      <c r="L117" s="141"/>
    </row>
    <row r="118" spans="1:12" ht="15">
      <c r="A118" s="69" t="s">
        <v>155</v>
      </c>
      <c r="B118" s="45">
        <v>11</v>
      </c>
      <c r="C118" s="325" t="s">
        <v>105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  <c r="L118" s="141"/>
    </row>
    <row r="119" spans="1:12" ht="15">
      <c r="A119" s="69" t="s">
        <v>155</v>
      </c>
      <c r="B119" s="45">
        <v>12</v>
      </c>
      <c r="C119" s="325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  <c r="L119" s="141"/>
    </row>
    <row r="120" spans="1:12" ht="15">
      <c r="A120" s="69" t="s">
        <v>155</v>
      </c>
      <c r="B120" s="45">
        <v>13</v>
      </c>
      <c r="C120" s="325" t="s">
        <v>133</v>
      </c>
      <c r="D120" s="39"/>
      <c r="E120" s="39"/>
      <c r="F120" s="39"/>
      <c r="G120" s="45"/>
      <c r="H120" s="45" t="s">
        <v>128</v>
      </c>
      <c r="I120" s="93"/>
      <c r="J120" s="260">
        <f t="shared" si="7"/>
        <v>0</v>
      </c>
      <c r="L120" s="141"/>
    </row>
    <row r="121" spans="1:12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  <c r="L121" s="141"/>
    </row>
    <row r="122" spans="1:12" ht="15">
      <c r="A122" s="69" t="s">
        <v>155</v>
      </c>
      <c r="B122" s="45">
        <v>15</v>
      </c>
      <c r="C122" s="325" t="s">
        <v>54</v>
      </c>
      <c r="D122" s="39"/>
      <c r="E122" s="39"/>
      <c r="F122" s="39"/>
      <c r="G122" s="45"/>
      <c r="H122" s="45" t="s">
        <v>128</v>
      </c>
      <c r="I122" s="97"/>
      <c r="J122" s="260">
        <f t="shared" si="7"/>
        <v>0</v>
      </c>
      <c r="L122" s="141"/>
    </row>
    <row r="123" spans="1:12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/>
      <c r="H123" s="59" t="s">
        <v>128</v>
      </c>
      <c r="I123" s="97"/>
      <c r="J123" s="260">
        <f t="shared" si="7"/>
        <v>0</v>
      </c>
      <c r="L123" s="141"/>
    </row>
    <row r="124" spans="1:12" ht="15">
      <c r="A124" s="69" t="s">
        <v>155</v>
      </c>
      <c r="B124" s="45">
        <v>17</v>
      </c>
      <c r="C124" s="325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  <c r="L124" s="141"/>
    </row>
    <row r="125" spans="1:12" ht="15">
      <c r="A125" s="69" t="s">
        <v>155</v>
      </c>
      <c r="B125" s="45">
        <v>18</v>
      </c>
      <c r="C125" s="325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  <c r="L125" s="141"/>
    </row>
    <row r="126" spans="1:12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/>
      <c r="H126" s="45" t="s">
        <v>128</v>
      </c>
      <c r="I126" s="93"/>
      <c r="J126" s="260">
        <f t="shared" si="7"/>
        <v>0</v>
      </c>
      <c r="L126" s="141"/>
    </row>
    <row r="127" spans="1:12" ht="15">
      <c r="A127" s="69" t="s">
        <v>155</v>
      </c>
      <c r="B127" s="45">
        <v>20</v>
      </c>
      <c r="C127" s="325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  <c r="L127" s="141"/>
    </row>
    <row r="128" spans="1:12" ht="15">
      <c r="A128" s="69" t="s">
        <v>155</v>
      </c>
      <c r="B128" s="45">
        <v>21</v>
      </c>
      <c r="C128" s="325" t="s">
        <v>109</v>
      </c>
      <c r="D128" s="39"/>
      <c r="E128" s="39"/>
      <c r="F128" s="39"/>
      <c r="G128" s="59"/>
      <c r="H128" s="59" t="s">
        <v>112</v>
      </c>
      <c r="I128" s="93"/>
      <c r="J128" s="260">
        <f t="shared" si="7"/>
        <v>0</v>
      </c>
      <c r="L128" s="141"/>
    </row>
    <row r="129" spans="1:12" ht="15.75" thickBot="1">
      <c r="A129" s="83"/>
      <c r="B129" s="78"/>
      <c r="C129" s="84" t="s">
        <v>190</v>
      </c>
      <c r="D129" s="85" t="s">
        <v>187</v>
      </c>
      <c r="E129" s="86"/>
      <c r="F129" s="87"/>
      <c r="G129" s="88"/>
      <c r="H129" s="89"/>
      <c r="I129" s="98"/>
      <c r="J129" s="90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  <c r="L130" s="141"/>
    </row>
    <row r="131" spans="1:12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/>
      <c r="H131" s="48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/>
      <c r="H132" s="48" t="s">
        <v>111</v>
      </c>
      <c r="I132" s="97"/>
      <c r="J132" s="260">
        <f t="shared" si="8"/>
        <v>0</v>
      </c>
      <c r="L132" s="141"/>
    </row>
    <row r="133" spans="1:12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59"/>
      <c r="H133" s="59" t="s">
        <v>111</v>
      </c>
      <c r="I133" s="96"/>
      <c r="J133" s="260">
        <f t="shared" si="8"/>
        <v>0</v>
      </c>
      <c r="L133" s="141"/>
    </row>
    <row r="134" spans="1:12" ht="15">
      <c r="A134" s="62" t="s">
        <v>156</v>
      </c>
      <c r="B134" s="48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  <c r="L134" s="141"/>
    </row>
    <row r="135" spans="1:12" ht="15">
      <c r="A135" s="62" t="s">
        <v>156</v>
      </c>
      <c r="B135" s="48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  <c r="L135" s="141"/>
    </row>
    <row r="136" spans="1:12" ht="15">
      <c r="A136" s="62" t="s">
        <v>156</v>
      </c>
      <c r="B136" s="48">
        <v>6</v>
      </c>
      <c r="C136" s="70" t="s">
        <v>63</v>
      </c>
      <c r="D136" s="64"/>
      <c r="E136" s="64"/>
      <c r="F136" s="64"/>
      <c r="G136" s="59"/>
      <c r="H136" s="59" t="s">
        <v>15</v>
      </c>
      <c r="I136" s="96"/>
      <c r="J136" s="260">
        <f t="shared" si="8"/>
        <v>0</v>
      </c>
      <c r="L136" s="141"/>
    </row>
    <row r="137" spans="1:12" ht="15">
      <c r="A137" s="62" t="s">
        <v>156</v>
      </c>
      <c r="B137" s="48">
        <v>7</v>
      </c>
      <c r="C137" s="70" t="s">
        <v>64</v>
      </c>
      <c r="D137" s="64"/>
      <c r="E137" s="64"/>
      <c r="F137" s="64"/>
      <c r="G137" s="59"/>
      <c r="H137" s="59" t="s">
        <v>111</v>
      </c>
      <c r="I137" s="96"/>
      <c r="J137" s="260">
        <f t="shared" si="8"/>
        <v>0</v>
      </c>
      <c r="L137" s="141"/>
    </row>
    <row r="138" spans="1:12" ht="15">
      <c r="A138" s="62" t="s">
        <v>156</v>
      </c>
      <c r="B138" s="48">
        <v>8</v>
      </c>
      <c r="C138" s="405" t="s">
        <v>134</v>
      </c>
      <c r="D138" s="406"/>
      <c r="E138" s="406"/>
      <c r="F138" s="407"/>
      <c r="G138" s="59"/>
      <c r="H138" s="59" t="s">
        <v>111</v>
      </c>
      <c r="I138" s="96"/>
      <c r="J138" s="260">
        <f t="shared" si="8"/>
        <v>0</v>
      </c>
      <c r="L138" s="141"/>
    </row>
    <row r="139" spans="1:12" ht="15.75" thickBot="1">
      <c r="A139" s="83"/>
      <c r="B139" s="78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90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  <c r="L140" s="141"/>
    </row>
    <row r="141" spans="1:12" ht="15">
      <c r="A141" s="63" t="s">
        <v>159</v>
      </c>
      <c r="B141" s="72">
        <v>1</v>
      </c>
      <c r="C141" s="435" t="s">
        <v>66</v>
      </c>
      <c r="D141" s="436"/>
      <c r="E141" s="436"/>
      <c r="F141" s="436"/>
      <c r="G141" s="73"/>
      <c r="H141" s="72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3" t="s">
        <v>159</v>
      </c>
      <c r="B142" s="72">
        <v>2</v>
      </c>
      <c r="C142" s="403" t="s">
        <v>67</v>
      </c>
      <c r="D142" s="404"/>
      <c r="E142" s="404"/>
      <c r="F142" s="404"/>
      <c r="G142" s="73"/>
      <c r="H142" s="72" t="s">
        <v>112</v>
      </c>
      <c r="I142" s="93"/>
      <c r="J142" s="260">
        <f t="shared" si="9"/>
        <v>0</v>
      </c>
      <c r="L142" s="141"/>
    </row>
    <row r="143" spans="1:12" ht="15">
      <c r="A143" s="65" t="s">
        <v>159</v>
      </c>
      <c r="B143" s="73">
        <v>3</v>
      </c>
      <c r="C143" s="322" t="s">
        <v>68</v>
      </c>
      <c r="D143" s="323"/>
      <c r="E143" s="323"/>
      <c r="F143" s="323"/>
      <c r="G143" s="73"/>
      <c r="H143" s="73" t="s">
        <v>112</v>
      </c>
      <c r="I143" s="158"/>
      <c r="J143" s="260">
        <f t="shared" si="9"/>
        <v>0</v>
      </c>
      <c r="L143" s="141"/>
    </row>
    <row r="144" spans="1:12" ht="15">
      <c r="A144" s="63" t="s">
        <v>159</v>
      </c>
      <c r="B144" s="72">
        <v>4</v>
      </c>
      <c r="C144" s="435" t="s">
        <v>160</v>
      </c>
      <c r="D144" s="436"/>
      <c r="E144" s="436"/>
      <c r="F144" s="436"/>
      <c r="G144" s="73"/>
      <c r="H144" s="72" t="s">
        <v>128</v>
      </c>
      <c r="I144" s="158"/>
      <c r="J144" s="260">
        <f t="shared" si="9"/>
        <v>0</v>
      </c>
      <c r="L144" s="141"/>
    </row>
    <row r="145" spans="1:12" ht="15">
      <c r="A145" s="63" t="s">
        <v>159</v>
      </c>
      <c r="B145" s="72">
        <v>5</v>
      </c>
      <c r="C145" s="426" t="s">
        <v>110</v>
      </c>
      <c r="D145" s="427"/>
      <c r="E145" s="427"/>
      <c r="F145" s="428"/>
      <c r="G145" s="266"/>
      <c r="H145" s="73" t="s">
        <v>128</v>
      </c>
      <c r="I145" s="158"/>
      <c r="J145" s="260">
        <f t="shared" si="9"/>
        <v>0</v>
      </c>
      <c r="L145" s="141"/>
    </row>
    <row r="146" spans="1:12" ht="15">
      <c r="A146" s="63" t="s">
        <v>159</v>
      </c>
      <c r="B146" s="72">
        <v>6</v>
      </c>
      <c r="C146" s="322" t="s">
        <v>161</v>
      </c>
      <c r="D146" s="323"/>
      <c r="E146" s="323"/>
      <c r="F146" s="323"/>
      <c r="G146" s="73"/>
      <c r="H146" s="73" t="s">
        <v>128</v>
      </c>
      <c r="I146" s="93"/>
      <c r="J146" s="260">
        <f t="shared" si="9"/>
        <v>0</v>
      </c>
      <c r="L146" s="141"/>
    </row>
    <row r="147" spans="1:12" ht="15">
      <c r="A147" s="63" t="s">
        <v>159</v>
      </c>
      <c r="B147" s="72">
        <v>7</v>
      </c>
      <c r="C147" s="322" t="s">
        <v>162</v>
      </c>
      <c r="D147" s="323"/>
      <c r="E147" s="323"/>
      <c r="F147" s="323"/>
      <c r="G147" s="73"/>
      <c r="H147" s="73" t="s">
        <v>114</v>
      </c>
      <c r="I147" s="93"/>
      <c r="J147" s="260">
        <f t="shared" si="9"/>
        <v>0</v>
      </c>
      <c r="L147" s="141"/>
    </row>
    <row r="148" spans="1:12" ht="15">
      <c r="A148" s="63" t="s">
        <v>159</v>
      </c>
      <c r="B148" s="72">
        <v>8</v>
      </c>
      <c r="C148" s="322" t="s">
        <v>163</v>
      </c>
      <c r="D148" s="323"/>
      <c r="E148" s="323"/>
      <c r="F148" s="323"/>
      <c r="G148" s="73"/>
      <c r="H148" s="73" t="s">
        <v>111</v>
      </c>
      <c r="I148" s="93"/>
      <c r="J148" s="260">
        <f t="shared" si="9"/>
        <v>0</v>
      </c>
      <c r="L148" s="141"/>
    </row>
    <row r="149" spans="1:12" ht="15">
      <c r="A149" s="63" t="s">
        <v>159</v>
      </c>
      <c r="B149" s="72">
        <v>9</v>
      </c>
      <c r="C149" s="403" t="s">
        <v>69</v>
      </c>
      <c r="D149" s="404"/>
      <c r="E149" s="404"/>
      <c r="F149" s="404"/>
      <c r="G149" s="73"/>
      <c r="H149" s="73" t="s">
        <v>111</v>
      </c>
      <c r="I149" s="93"/>
      <c r="J149" s="260">
        <f t="shared" si="9"/>
        <v>0</v>
      </c>
      <c r="L149" s="141"/>
    </row>
    <row r="150" spans="1:12" ht="15">
      <c r="A150" s="63" t="s">
        <v>159</v>
      </c>
      <c r="B150" s="72">
        <v>10</v>
      </c>
      <c r="C150" s="403" t="s">
        <v>70</v>
      </c>
      <c r="D150" s="404"/>
      <c r="E150" s="404"/>
      <c r="F150" s="404"/>
      <c r="G150" s="73"/>
      <c r="H150" s="73" t="s">
        <v>111</v>
      </c>
      <c r="I150" s="93"/>
      <c r="J150" s="260">
        <f t="shared" si="9"/>
        <v>0</v>
      </c>
      <c r="L150" s="141"/>
    </row>
    <row r="151" spans="1:12" ht="15">
      <c r="A151" s="63" t="s">
        <v>159</v>
      </c>
      <c r="B151" s="72">
        <v>11</v>
      </c>
      <c r="C151" s="403" t="s">
        <v>164</v>
      </c>
      <c r="D151" s="404"/>
      <c r="E151" s="404"/>
      <c r="F151" s="404"/>
      <c r="G151" s="73"/>
      <c r="H151" s="72" t="s">
        <v>111</v>
      </c>
      <c r="I151" s="93"/>
      <c r="J151" s="260">
        <f t="shared" si="9"/>
        <v>0</v>
      </c>
      <c r="L151" s="141"/>
    </row>
    <row r="152" spans="1:12" ht="15">
      <c r="A152" s="63" t="s">
        <v>159</v>
      </c>
      <c r="B152" s="72">
        <v>12</v>
      </c>
      <c r="C152" s="403" t="s">
        <v>165</v>
      </c>
      <c r="D152" s="404"/>
      <c r="E152" s="404"/>
      <c r="F152" s="404"/>
      <c r="G152" s="73"/>
      <c r="H152" s="72" t="s">
        <v>111</v>
      </c>
      <c r="I152" s="93"/>
      <c r="J152" s="260">
        <f t="shared" si="9"/>
        <v>0</v>
      </c>
      <c r="L152" s="141"/>
    </row>
    <row r="153" spans="1:12" ht="15">
      <c r="A153" s="63" t="s">
        <v>159</v>
      </c>
      <c r="B153" s="72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9"/>
        <v>0</v>
      </c>
      <c r="L153" s="141"/>
    </row>
    <row r="154" spans="1:12" ht="15">
      <c r="A154" s="63" t="s">
        <v>159</v>
      </c>
      <c r="B154" s="72">
        <v>14</v>
      </c>
      <c r="C154" s="403" t="s">
        <v>72</v>
      </c>
      <c r="D154" s="404"/>
      <c r="E154" s="404"/>
      <c r="F154" s="404"/>
      <c r="G154" s="45"/>
      <c r="H154" s="45" t="s">
        <v>15</v>
      </c>
      <c r="I154" s="93"/>
      <c r="J154" s="260">
        <f t="shared" si="9"/>
        <v>0</v>
      </c>
      <c r="L154" s="141"/>
    </row>
    <row r="155" spans="1:12" ht="15">
      <c r="A155" s="63" t="s">
        <v>159</v>
      </c>
      <c r="B155" s="72">
        <v>15</v>
      </c>
      <c r="C155" s="403" t="s">
        <v>73</v>
      </c>
      <c r="D155" s="404"/>
      <c r="E155" s="404"/>
      <c r="F155" s="404"/>
      <c r="G155" s="45"/>
      <c r="H155" s="45" t="s">
        <v>136</v>
      </c>
      <c r="I155" s="93"/>
      <c r="J155" s="260">
        <f t="shared" si="9"/>
        <v>0</v>
      </c>
      <c r="L155" s="141"/>
    </row>
    <row r="156" spans="1:12" ht="15">
      <c r="A156" s="63" t="s">
        <v>159</v>
      </c>
      <c r="B156" s="72">
        <v>16</v>
      </c>
      <c r="C156" s="403" t="s">
        <v>43</v>
      </c>
      <c r="D156" s="404"/>
      <c r="E156" s="404"/>
      <c r="F156" s="404"/>
      <c r="G156" s="59"/>
      <c r="H156" s="48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90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0" ref="J159:J161">G159*I159</f>
        <v>0</v>
      </c>
      <c r="L159" s="141"/>
    </row>
    <row r="160" spans="1:12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0"/>
        <v>0</v>
      </c>
      <c r="L160" s="141"/>
    </row>
    <row r="161" spans="1:12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0"/>
        <v>0</v>
      </c>
      <c r="L161" s="141"/>
    </row>
    <row r="162" spans="1:12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90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/>
      <c r="H164" s="59" t="s">
        <v>37</v>
      </c>
      <c r="I164" s="158"/>
      <c r="J164" s="260">
        <f aca="true" t="shared" si="11" ref="J164:J166">G164*I164</f>
        <v>0</v>
      </c>
      <c r="L164" s="141"/>
    </row>
    <row r="165" spans="1:12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/>
      <c r="H165" s="59" t="s">
        <v>37</v>
      </c>
      <c r="I165" s="158"/>
      <c r="J165" s="260">
        <f t="shared" si="11"/>
        <v>0</v>
      </c>
      <c r="L165" s="141"/>
    </row>
    <row r="166" spans="1:12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/>
      <c r="H166" s="59" t="s">
        <v>15</v>
      </c>
      <c r="I166" s="158"/>
      <c r="J166" s="260">
        <f t="shared" si="11"/>
        <v>0</v>
      </c>
      <c r="L166" s="141"/>
    </row>
    <row r="167" spans="1:12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223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45">
        <v>20</v>
      </c>
      <c r="H169" s="45" t="s">
        <v>241</v>
      </c>
      <c r="I169" s="188"/>
      <c r="J169" s="260">
        <f aca="true" t="shared" si="12" ref="J169:J183">G169*I169</f>
        <v>0</v>
      </c>
    </row>
    <row r="170" spans="1:10" ht="15">
      <c r="A170" s="278" t="s">
        <v>168</v>
      </c>
      <c r="B170" s="163">
        <v>2</v>
      </c>
      <c r="C170" s="164" t="s">
        <v>171</v>
      </c>
      <c r="D170" s="165"/>
      <c r="E170" s="165"/>
      <c r="F170" s="165"/>
      <c r="G170" s="45">
        <v>80</v>
      </c>
      <c r="H170" s="166" t="s">
        <v>241</v>
      </c>
      <c r="I170" s="188"/>
      <c r="J170" s="260">
        <f t="shared" si="12"/>
        <v>0</v>
      </c>
    </row>
    <row r="171" spans="1:10" ht="15">
      <c r="A171" s="62" t="s">
        <v>168</v>
      </c>
      <c r="B171" s="36">
        <v>3</v>
      </c>
      <c r="C171" s="499" t="s">
        <v>67</v>
      </c>
      <c r="D171" s="499"/>
      <c r="E171" s="499"/>
      <c r="F171" s="499"/>
      <c r="G171" s="45">
        <v>12</v>
      </c>
      <c r="H171" s="166" t="s">
        <v>241</v>
      </c>
      <c r="I171" s="188"/>
      <c r="J171" s="260">
        <f t="shared" si="12"/>
        <v>0</v>
      </c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45"/>
      <c r="H172" s="166"/>
      <c r="I172" s="188"/>
      <c r="J172" s="260">
        <f t="shared" si="12"/>
        <v>0</v>
      </c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45"/>
      <c r="H173" s="166"/>
      <c r="I173" s="188"/>
      <c r="J173" s="260">
        <f t="shared" si="12"/>
        <v>0</v>
      </c>
    </row>
    <row r="174" spans="1:10" ht="15">
      <c r="A174" s="62" t="s">
        <v>168</v>
      </c>
      <c r="B174" s="36">
        <v>6</v>
      </c>
      <c r="C174" s="326" t="s">
        <v>174</v>
      </c>
      <c r="D174" s="37"/>
      <c r="E174" s="37"/>
      <c r="F174" s="37"/>
      <c r="G174" s="45"/>
      <c r="H174" s="166" t="s">
        <v>81</v>
      </c>
      <c r="I174" s="188"/>
      <c r="J174" s="260">
        <f t="shared" si="12"/>
        <v>0</v>
      </c>
    </row>
    <row r="175" spans="1:10" ht="15">
      <c r="A175" s="62" t="s">
        <v>168</v>
      </c>
      <c r="B175" s="36">
        <v>7</v>
      </c>
      <c r="C175" s="500" t="s">
        <v>222</v>
      </c>
      <c r="D175" s="500"/>
      <c r="E175" s="500"/>
      <c r="F175" s="500"/>
      <c r="G175" s="45">
        <v>35</v>
      </c>
      <c r="H175" s="166" t="s">
        <v>241</v>
      </c>
      <c r="I175" s="188"/>
      <c r="J175" s="260">
        <f t="shared" si="12"/>
        <v>0</v>
      </c>
    </row>
    <row r="176" spans="1:10" ht="15">
      <c r="A176" s="62" t="s">
        <v>168</v>
      </c>
      <c r="B176" s="36">
        <v>8</v>
      </c>
      <c r="C176" s="499" t="s">
        <v>176</v>
      </c>
      <c r="D176" s="499"/>
      <c r="E176" s="499"/>
      <c r="F176" s="499"/>
      <c r="G176" s="45"/>
      <c r="H176" s="166"/>
      <c r="I176" s="188"/>
      <c r="J176" s="260">
        <f t="shared" si="12"/>
        <v>0</v>
      </c>
    </row>
    <row r="177" spans="1:10" ht="15">
      <c r="A177" s="62" t="s">
        <v>168</v>
      </c>
      <c r="B177" s="36">
        <v>9</v>
      </c>
      <c r="C177" s="325" t="s">
        <v>177</v>
      </c>
      <c r="D177" s="37"/>
      <c r="E177" s="37"/>
      <c r="F177" s="37"/>
      <c r="G177" s="45">
        <v>40</v>
      </c>
      <c r="H177" s="166" t="s">
        <v>241</v>
      </c>
      <c r="I177" s="188"/>
      <c r="J177" s="260">
        <f t="shared" si="12"/>
        <v>0</v>
      </c>
    </row>
    <row r="178" spans="1:10" ht="15">
      <c r="A178" s="62" t="s">
        <v>168</v>
      </c>
      <c r="B178" s="36">
        <v>10</v>
      </c>
      <c r="C178" s="325" t="s">
        <v>178</v>
      </c>
      <c r="D178" s="37"/>
      <c r="E178" s="37"/>
      <c r="F178" s="37"/>
      <c r="G178" s="45"/>
      <c r="H178" s="166"/>
      <c r="I178" s="188"/>
      <c r="J178" s="260">
        <f t="shared" si="12"/>
        <v>0</v>
      </c>
    </row>
    <row r="179" spans="1:10" ht="15">
      <c r="A179" s="62" t="s">
        <v>168</v>
      </c>
      <c r="B179" s="36">
        <v>11</v>
      </c>
      <c r="C179" s="325" t="s">
        <v>179</v>
      </c>
      <c r="D179" s="37"/>
      <c r="E179" s="37"/>
      <c r="F179" s="37"/>
      <c r="G179" s="45"/>
      <c r="H179" s="166"/>
      <c r="I179" s="188"/>
      <c r="J179" s="260">
        <f t="shared" si="12"/>
        <v>0</v>
      </c>
    </row>
    <row r="180" spans="1:10" ht="15">
      <c r="A180" s="62" t="s">
        <v>168</v>
      </c>
      <c r="B180" s="36">
        <v>12</v>
      </c>
      <c r="C180" s="325" t="s">
        <v>180</v>
      </c>
      <c r="D180" s="37"/>
      <c r="E180" s="37"/>
      <c r="F180" s="37"/>
      <c r="G180" s="45"/>
      <c r="H180" s="166"/>
      <c r="I180" s="188"/>
      <c r="J180" s="260">
        <f t="shared" si="12"/>
        <v>0</v>
      </c>
    </row>
    <row r="181" spans="1:10" ht="15">
      <c r="A181" s="62" t="s">
        <v>168</v>
      </c>
      <c r="B181" s="36">
        <v>13</v>
      </c>
      <c r="C181" s="500" t="s">
        <v>72</v>
      </c>
      <c r="D181" s="500"/>
      <c r="E181" s="500"/>
      <c r="F181" s="500"/>
      <c r="G181" s="45">
        <v>720</v>
      </c>
      <c r="H181" s="166" t="s">
        <v>15</v>
      </c>
      <c r="I181" s="188"/>
      <c r="J181" s="260">
        <f t="shared" si="12"/>
        <v>0</v>
      </c>
    </row>
    <row r="182" spans="1:10" ht="15">
      <c r="A182" s="62" t="s">
        <v>168</v>
      </c>
      <c r="B182" s="36">
        <v>14</v>
      </c>
      <c r="C182" s="500" t="s">
        <v>181</v>
      </c>
      <c r="D182" s="500"/>
      <c r="E182" s="500"/>
      <c r="F182" s="500"/>
      <c r="G182" s="45">
        <v>40</v>
      </c>
      <c r="H182" s="166" t="s">
        <v>241</v>
      </c>
      <c r="I182" s="188"/>
      <c r="J182" s="260">
        <f t="shared" si="12"/>
        <v>0</v>
      </c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45">
        <v>110</v>
      </c>
      <c r="H183" s="166" t="s">
        <v>241</v>
      </c>
      <c r="I183" s="188"/>
      <c r="J183" s="260">
        <f t="shared" si="12"/>
        <v>0</v>
      </c>
    </row>
    <row r="184" spans="1:10" ht="15">
      <c r="A184" s="99"/>
      <c r="B184" s="78"/>
      <c r="C184" s="79"/>
      <c r="D184" s="79"/>
      <c r="E184" s="79"/>
      <c r="F184" s="79"/>
      <c r="G184" s="78"/>
      <c r="H184" s="78"/>
      <c r="I184" s="80"/>
      <c r="J184" s="273"/>
    </row>
    <row r="185" spans="1:10" ht="15.75" thickBot="1">
      <c r="A185" s="274"/>
      <c r="B185" s="85"/>
      <c r="C185" s="84" t="s">
        <v>191</v>
      </c>
      <c r="D185" s="85" t="s">
        <v>187</v>
      </c>
      <c r="E185" s="86"/>
      <c r="F185" s="87"/>
      <c r="G185" s="84"/>
      <c r="H185" s="84"/>
      <c r="I185" s="84"/>
      <c r="J185" s="90">
        <f>SUM(J169:J184)</f>
        <v>0</v>
      </c>
    </row>
    <row r="186" spans="1:10" ht="16.5" thickBot="1" thickTop="1">
      <c r="A186" s="99"/>
      <c r="B186" s="78"/>
      <c r="C186" s="199"/>
      <c r="D186" s="275"/>
      <c r="E186" s="276"/>
      <c r="F186" s="100"/>
      <c r="G186" s="101"/>
      <c r="H186" s="186"/>
      <c r="I186" s="102"/>
      <c r="J186" s="103"/>
    </row>
    <row r="187" spans="1:12" ht="15.75" thickBot="1">
      <c r="A187" s="107"/>
      <c r="B187" s="108"/>
      <c r="C187" s="109" t="s">
        <v>192</v>
      </c>
      <c r="D187" s="109"/>
      <c r="E187" s="109"/>
      <c r="F187" s="109"/>
      <c r="G187" s="110"/>
      <c r="H187" s="108"/>
      <c r="I187" s="111"/>
      <c r="J187" s="112">
        <f>J11+J63+J85+J106+J129+J139+J157+J162+J167+J185</f>
        <v>0</v>
      </c>
      <c r="L187" s="143"/>
    </row>
    <row r="188" spans="1:12" ht="15.75" thickBot="1">
      <c r="A188" s="117"/>
      <c r="B188" s="113"/>
      <c r="C188" s="114"/>
      <c r="D188" s="114"/>
      <c r="E188" s="114"/>
      <c r="F188" s="114"/>
      <c r="G188" s="113"/>
      <c r="H188" s="113"/>
      <c r="I188" s="115">
        <f>J63+J90+J111+J134+J144+J162+J167+J172</f>
        <v>0</v>
      </c>
      <c r="J188" s="277"/>
      <c r="L188" s="142"/>
    </row>
    <row r="189" spans="1:10" ht="15">
      <c r="A189" s="117"/>
      <c r="B189" s="113"/>
      <c r="C189" s="114"/>
      <c r="D189" s="114"/>
      <c r="E189" s="114"/>
      <c r="F189" s="114"/>
      <c r="G189" s="113"/>
      <c r="H189" s="113"/>
      <c r="I189" s="115"/>
      <c r="J189" s="118"/>
    </row>
    <row r="190" spans="1:10" ht="15">
      <c r="A190" s="119" t="s">
        <v>193</v>
      </c>
      <c r="B190" s="78"/>
      <c r="C190" s="79"/>
      <c r="D190" s="79"/>
      <c r="E190" s="79"/>
      <c r="F190" s="79"/>
      <c r="G190" s="78"/>
      <c r="H190" s="78"/>
      <c r="I190" s="253"/>
      <c r="J190" s="120"/>
    </row>
    <row r="191" spans="1:10" ht="15.75" thickBot="1">
      <c r="A191" s="104"/>
      <c r="B191" s="105"/>
      <c r="C191" s="106"/>
      <c r="D191" s="106"/>
      <c r="E191" s="106"/>
      <c r="F191" s="106"/>
      <c r="G191" s="105"/>
      <c r="H191" s="105"/>
      <c r="I191" s="116"/>
      <c r="J191" s="121"/>
    </row>
    <row r="192" spans="1:10" ht="15">
      <c r="A192" s="117"/>
      <c r="B192" s="113"/>
      <c r="C192" s="114"/>
      <c r="D192" s="114"/>
      <c r="E192" s="114"/>
      <c r="F192" s="114"/>
      <c r="G192" s="423" t="s">
        <v>194</v>
      </c>
      <c r="H192" s="423"/>
      <c r="I192" s="138" t="s">
        <v>195</v>
      </c>
      <c r="J192" s="122" t="s">
        <v>196</v>
      </c>
    </row>
    <row r="193" spans="1:10" ht="15">
      <c r="A193" s="99" t="s">
        <v>238</v>
      </c>
      <c r="B193" s="78"/>
      <c r="C193" s="79" t="s">
        <v>242</v>
      </c>
      <c r="D193" s="79"/>
      <c r="E193" s="79"/>
      <c r="F193" s="79"/>
      <c r="G193" s="245"/>
      <c r="H193" s="247">
        <f>J11</f>
        <v>0</v>
      </c>
      <c r="I193" s="247">
        <f>H193*0.21</f>
        <v>0</v>
      </c>
      <c r="J193" s="120">
        <f>SUM(H193:I193)</f>
        <v>0</v>
      </c>
    </row>
    <row r="194" spans="1:10" ht="15">
      <c r="A194" s="99" t="s">
        <v>138</v>
      </c>
      <c r="B194" s="248"/>
      <c r="C194" s="249" t="s">
        <v>202</v>
      </c>
      <c r="D194" s="79"/>
      <c r="E194" s="79"/>
      <c r="F194" s="79"/>
      <c r="G194" s="247"/>
      <c r="H194" s="247">
        <f>J63</f>
        <v>0</v>
      </c>
      <c r="I194" s="247">
        <f>H194*0.21</f>
        <v>0</v>
      </c>
      <c r="J194" s="120">
        <f>SUM(H194:I194)</f>
        <v>0</v>
      </c>
    </row>
    <row r="195" spans="1:10" ht="15">
      <c r="A195" s="83" t="s">
        <v>151</v>
      </c>
      <c r="B195" s="248"/>
      <c r="C195" s="249" t="str">
        <f>C64</f>
        <v xml:space="preserve">POLNÍ ZKOUŠKY </v>
      </c>
      <c r="D195" s="79"/>
      <c r="E195" s="79"/>
      <c r="F195" s="79"/>
      <c r="G195" s="247"/>
      <c r="H195" s="247">
        <f>J85</f>
        <v>0</v>
      </c>
      <c r="I195" s="247">
        <f aca="true" t="shared" si="13" ref="I195:I202">H195*0.21</f>
        <v>0</v>
      </c>
      <c r="J195" s="120">
        <f aca="true" t="shared" si="14" ref="J195:J202">SUM(H195:I195)</f>
        <v>0</v>
      </c>
    </row>
    <row r="196" spans="1:10" ht="15">
      <c r="A196" s="99" t="s">
        <v>152</v>
      </c>
      <c r="B196" s="248"/>
      <c r="C196" s="250" t="str">
        <f>C86</f>
        <v>GEOFYZIKÁLNÍ PRÁCE</v>
      </c>
      <c r="D196" s="79"/>
      <c r="E196" s="79"/>
      <c r="F196" s="79"/>
      <c r="G196" s="247"/>
      <c r="H196" s="247">
        <f>J106</f>
        <v>0</v>
      </c>
      <c r="I196" s="247">
        <f t="shared" si="13"/>
        <v>0</v>
      </c>
      <c r="J196" s="120">
        <f t="shared" si="14"/>
        <v>0</v>
      </c>
    </row>
    <row r="197" spans="1:10" ht="15">
      <c r="A197" s="99" t="s">
        <v>155</v>
      </c>
      <c r="B197" s="248"/>
      <c r="C197" s="249" t="str">
        <f>C107</f>
        <v>LABORATORNÍ PRÁCE</v>
      </c>
      <c r="D197" s="79"/>
      <c r="E197" s="79"/>
      <c r="F197" s="79"/>
      <c r="G197" s="247"/>
      <c r="H197" s="247">
        <f>J129</f>
        <v>0</v>
      </c>
      <c r="I197" s="247">
        <f t="shared" si="13"/>
        <v>0</v>
      </c>
      <c r="J197" s="120">
        <f t="shared" si="14"/>
        <v>0</v>
      </c>
    </row>
    <row r="198" spans="1:10" ht="15">
      <c r="A198" s="83" t="s">
        <v>156</v>
      </c>
      <c r="B198" s="248"/>
      <c r="C198" s="249" t="str">
        <f>C130</f>
        <v>GEODETICKÉ PRÁCE</v>
      </c>
      <c r="D198" s="79"/>
      <c r="E198" s="79"/>
      <c r="F198" s="79"/>
      <c r="G198" s="247"/>
      <c r="H198" s="247">
        <f>J139</f>
        <v>0</v>
      </c>
      <c r="I198" s="247">
        <f t="shared" si="13"/>
        <v>0</v>
      </c>
      <c r="J198" s="120">
        <f t="shared" si="14"/>
        <v>0</v>
      </c>
    </row>
    <row r="199" spans="1:10" ht="15">
      <c r="A199" s="99" t="s">
        <v>159</v>
      </c>
      <c r="B199" s="248"/>
      <c r="C199" s="250" t="str">
        <f>C140</f>
        <v>HYDROGEOLOGICKÉ PRÁCE</v>
      </c>
      <c r="D199" s="79"/>
      <c r="E199" s="79"/>
      <c r="F199" s="79"/>
      <c r="G199" s="247"/>
      <c r="H199" s="247">
        <f>J157</f>
        <v>0</v>
      </c>
      <c r="I199" s="247">
        <f t="shared" si="13"/>
        <v>0</v>
      </c>
      <c r="J199" s="120">
        <f t="shared" si="14"/>
        <v>0</v>
      </c>
    </row>
    <row r="200" spans="1:10" ht="15">
      <c r="A200" s="99" t="s">
        <v>166</v>
      </c>
      <c r="B200" s="248"/>
      <c r="C200" s="250" t="str">
        <f>C158</f>
        <v>PEDOLOGICKÝ PRŮZKUM</v>
      </c>
      <c r="D200" s="79"/>
      <c r="E200" s="79"/>
      <c r="F200" s="79"/>
      <c r="G200" s="247"/>
      <c r="H200" s="247">
        <f>J162</f>
        <v>0</v>
      </c>
      <c r="I200" s="247">
        <f t="shared" si="13"/>
        <v>0</v>
      </c>
      <c r="J200" s="120">
        <f t="shared" si="14"/>
        <v>0</v>
      </c>
    </row>
    <row r="201" spans="1:10" ht="15">
      <c r="A201" s="83" t="s">
        <v>167</v>
      </c>
      <c r="B201" s="248"/>
      <c r="C201" s="250" t="str">
        <f>C163</f>
        <v>KOROZNÍ PRŮZKUM</v>
      </c>
      <c r="D201" s="79"/>
      <c r="E201" s="79"/>
      <c r="F201" s="79"/>
      <c r="G201" s="247"/>
      <c r="H201" s="247">
        <f>J167</f>
        <v>0</v>
      </c>
      <c r="I201" s="247">
        <f t="shared" si="13"/>
        <v>0</v>
      </c>
      <c r="J201" s="120">
        <f t="shared" si="14"/>
        <v>0</v>
      </c>
    </row>
    <row r="202" spans="1:10" ht="15">
      <c r="A202" s="123" t="s">
        <v>168</v>
      </c>
      <c r="B202" s="124"/>
      <c r="C202" s="125" t="str">
        <f>C168</f>
        <v>VÝKONY GEOLOGICKÉ SLUŽBY A TERÉNNÍ PRÁCE</v>
      </c>
      <c r="D202" s="126"/>
      <c r="E202" s="126"/>
      <c r="F202" s="126"/>
      <c r="G202" s="127"/>
      <c r="H202" s="127">
        <f>J185</f>
        <v>0</v>
      </c>
      <c r="I202" s="127">
        <f t="shared" si="13"/>
        <v>0</v>
      </c>
      <c r="J202" s="128">
        <f t="shared" si="14"/>
        <v>0</v>
      </c>
    </row>
    <row r="203" spans="1:10" ht="15">
      <c r="A203" s="99"/>
      <c r="B203" s="248"/>
      <c r="C203" s="250"/>
      <c r="D203" s="79"/>
      <c r="E203" s="79"/>
      <c r="F203" s="79"/>
      <c r="G203" s="251" t="s">
        <v>197</v>
      </c>
      <c r="H203" s="252">
        <f>SUM(H193:H202)</f>
        <v>0</v>
      </c>
      <c r="I203" s="252">
        <f>SUM(I193:I202)</f>
        <v>0</v>
      </c>
      <c r="J203" s="129">
        <f>SUM(J193:J202)</f>
        <v>0</v>
      </c>
    </row>
    <row r="204" spans="1:10" ht="15">
      <c r="A204" s="99"/>
      <c r="B204" s="78"/>
      <c r="C204" s="79"/>
      <c r="D204" s="79"/>
      <c r="E204" s="79"/>
      <c r="F204" s="79"/>
      <c r="G204" s="78"/>
      <c r="H204" s="78"/>
      <c r="I204" s="253"/>
      <c r="J204" s="120"/>
    </row>
    <row r="205" spans="1:10" ht="15">
      <c r="A205" s="99"/>
      <c r="B205" s="78"/>
      <c r="C205" s="79"/>
      <c r="D205" s="79"/>
      <c r="E205" s="79"/>
      <c r="F205" s="5"/>
      <c r="G205" s="130"/>
      <c r="H205" s="131" t="s">
        <v>194</v>
      </c>
      <c r="I205" s="132" t="s">
        <v>198</v>
      </c>
      <c r="J205" s="133">
        <f>SUM(H193:H202)</f>
        <v>0</v>
      </c>
    </row>
    <row r="206" spans="1:10" ht="15">
      <c r="A206" s="99"/>
      <c r="B206" s="78"/>
      <c r="C206" s="79" t="s">
        <v>199</v>
      </c>
      <c r="D206" s="79"/>
      <c r="E206" s="79"/>
      <c r="F206" s="5"/>
      <c r="G206" s="78"/>
      <c r="H206" s="77" t="s">
        <v>195</v>
      </c>
      <c r="I206" s="253" t="s">
        <v>198</v>
      </c>
      <c r="J206" s="120">
        <f>SUM(I193:I202)</f>
        <v>0</v>
      </c>
    </row>
    <row r="207" spans="1:10" ht="15">
      <c r="A207" s="99"/>
      <c r="B207" s="78"/>
      <c r="C207" s="79"/>
      <c r="D207" s="79"/>
      <c r="E207" s="79"/>
      <c r="F207" s="5"/>
      <c r="G207" s="130"/>
      <c r="H207" s="131" t="s">
        <v>200</v>
      </c>
      <c r="I207" s="132" t="s">
        <v>198</v>
      </c>
      <c r="J207" s="133">
        <f>SUM(J205:J206)</f>
        <v>0</v>
      </c>
    </row>
    <row r="208" spans="1:10" ht="15">
      <c r="A208" s="99"/>
      <c r="B208" s="78"/>
      <c r="C208" s="79"/>
      <c r="D208" s="79"/>
      <c r="E208" s="79"/>
      <c r="F208" s="79"/>
      <c r="G208" s="251"/>
      <c r="H208" s="254"/>
      <c r="I208" s="246"/>
      <c r="J208" s="134"/>
    </row>
    <row r="209" spans="1:10" ht="15.75" thickBot="1">
      <c r="A209" s="411" t="s">
        <v>207</v>
      </c>
      <c r="B209" s="412"/>
      <c r="C209" s="412"/>
      <c r="D209" s="412"/>
      <c r="E209" s="412"/>
      <c r="F209" s="412"/>
      <c r="G209" s="412"/>
      <c r="H209" s="412"/>
      <c r="I209" s="412"/>
      <c r="J209" s="413"/>
    </row>
    <row r="212" spans="2:6" ht="15">
      <c r="B212" s="168"/>
      <c r="C212" s="168"/>
      <c r="D212" s="168"/>
      <c r="E212" s="168"/>
      <c r="F212" s="168"/>
    </row>
    <row r="213" spans="2:6" ht="15">
      <c r="B213" s="168"/>
      <c r="C213" s="168"/>
      <c r="D213" s="168"/>
      <c r="E213" s="168"/>
      <c r="F213" s="168"/>
    </row>
    <row r="214" spans="2:6" ht="15">
      <c r="B214" s="168"/>
      <c r="C214" s="168"/>
      <c r="D214" s="168"/>
      <c r="E214" s="168"/>
      <c r="F214" s="168"/>
    </row>
    <row r="215" spans="2:6" ht="15">
      <c r="B215" s="168"/>
      <c r="C215" s="168"/>
      <c r="D215" s="168"/>
      <c r="E215" s="168"/>
      <c r="F215" s="168"/>
    </row>
  </sheetData>
  <mergeCells count="82">
    <mergeCell ref="C23:F23"/>
    <mergeCell ref="A1:J1"/>
    <mergeCell ref="A2:J2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44:F144"/>
    <mergeCell ref="C96:F96"/>
    <mergeCell ref="C97:F97"/>
    <mergeCell ref="C98:F98"/>
    <mergeCell ref="C100:F100"/>
    <mergeCell ref="C104:F104"/>
    <mergeCell ref="C105:F105"/>
    <mergeCell ref="C126:F126"/>
    <mergeCell ref="C135:F135"/>
    <mergeCell ref="C138:F138"/>
    <mergeCell ref="C141:F141"/>
    <mergeCell ref="C142:F142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G192:H192"/>
    <mergeCell ref="A209:J209"/>
    <mergeCell ref="C171:F171"/>
    <mergeCell ref="C175:F175"/>
    <mergeCell ref="C176:F176"/>
    <mergeCell ref="C181:F181"/>
    <mergeCell ref="C182:F182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6"/>
  <sheetViews>
    <sheetView zoomScale="110" zoomScaleNormal="110" workbookViewId="0" topLeftCell="A26">
      <selection activeCell="J64" sqref="J64"/>
    </sheetView>
  </sheetViews>
  <sheetFormatPr defaultColWidth="9.140625" defaultRowHeight="15"/>
  <cols>
    <col min="6" max="6" width="75.00390625" style="0" customWidth="1"/>
    <col min="7" max="7" width="8.7109375" style="0" customWidth="1"/>
    <col min="8" max="8" width="12.57421875" style="0" customWidth="1"/>
    <col min="9" max="9" width="12.7109375" style="0" customWidth="1"/>
    <col min="10" max="10" width="13.42187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226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253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74" t="s">
        <v>170</v>
      </c>
      <c r="D8" s="37"/>
      <c r="E8" s="232"/>
      <c r="F8" s="287"/>
      <c r="G8" s="284">
        <v>20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85" t="s">
        <v>244</v>
      </c>
      <c r="D9" s="286"/>
      <c r="E9" s="126"/>
      <c r="F9" s="126"/>
      <c r="G9" s="25">
        <v>80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324"/>
      <c r="E10" s="227"/>
      <c r="F10" s="227"/>
      <c r="G10" s="25">
        <v>12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60</v>
      </c>
      <c r="H14" s="25" t="s">
        <v>114</v>
      </c>
      <c r="I14" s="92"/>
      <c r="J14" s="260">
        <f aca="true" t="shared" si="1" ref="J14:J37">G14*I14</f>
        <v>0</v>
      </c>
      <c r="L14" s="141"/>
    </row>
    <row r="15" spans="1:12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/>
      <c r="H15" s="25" t="s">
        <v>114</v>
      </c>
      <c r="I15" s="92"/>
      <c r="J15" s="260">
        <f t="shared" si="1"/>
        <v>0</v>
      </c>
      <c r="L15" s="141"/>
    </row>
    <row r="16" spans="1:12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>
        <v>35</v>
      </c>
      <c r="H16" s="25" t="s">
        <v>114</v>
      </c>
      <c r="I16" s="92"/>
      <c r="J16" s="260">
        <f t="shared" si="1"/>
        <v>0</v>
      </c>
      <c r="L16" s="141"/>
    </row>
    <row r="17" spans="1:12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/>
      <c r="H17" s="25" t="s">
        <v>114</v>
      </c>
      <c r="I17" s="92"/>
      <c r="J17" s="260">
        <f t="shared" si="1"/>
        <v>0</v>
      </c>
      <c r="L17" s="141"/>
    </row>
    <row r="18" spans="1:12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/>
      <c r="H18" s="25" t="s">
        <v>114</v>
      </c>
      <c r="I18" s="92"/>
      <c r="J18" s="260">
        <f t="shared" si="1"/>
        <v>0</v>
      </c>
      <c r="L18" s="141"/>
    </row>
    <row r="19" spans="1:12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  <c r="L19" s="141"/>
    </row>
    <row r="20" spans="1:12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/>
      <c r="H20" s="25" t="s">
        <v>114</v>
      </c>
      <c r="I20" s="92"/>
      <c r="J20" s="260">
        <f t="shared" si="1"/>
        <v>0</v>
      </c>
      <c r="L20" s="141"/>
    </row>
    <row r="21" spans="1:12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/>
      <c r="H21" s="25" t="s">
        <v>114</v>
      </c>
      <c r="I21" s="92"/>
      <c r="J21" s="260">
        <f t="shared" si="1"/>
        <v>0</v>
      </c>
      <c r="L21" s="141"/>
    </row>
    <row r="22" spans="1:12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  <c r="L22" s="141"/>
    </row>
    <row r="23" spans="1:12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25"/>
      <c r="H23" s="25" t="s">
        <v>114</v>
      </c>
      <c r="I23" s="92"/>
      <c r="J23" s="260">
        <f t="shared" si="1"/>
        <v>0</v>
      </c>
      <c r="L23" s="141"/>
    </row>
    <row r="24" spans="1:12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61"/>
      <c r="H24" s="161" t="s">
        <v>114</v>
      </c>
      <c r="I24" s="162"/>
      <c r="J24" s="260">
        <f t="shared" si="1"/>
        <v>0</v>
      </c>
      <c r="L24" s="141"/>
    </row>
    <row r="25" spans="1:12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61"/>
      <c r="H25" s="161" t="s">
        <v>114</v>
      </c>
      <c r="I25" s="162"/>
      <c r="J25" s="260">
        <f t="shared" si="1"/>
        <v>0</v>
      </c>
      <c r="L25" s="141"/>
    </row>
    <row r="26" spans="1:12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  <c r="L26" s="141"/>
    </row>
    <row r="27" spans="1:12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  <c r="L27" s="141"/>
    </row>
    <row r="28" spans="1:12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/>
      <c r="H28" s="25" t="s">
        <v>114</v>
      </c>
      <c r="I28" s="92"/>
      <c r="J28" s="260">
        <f t="shared" si="1"/>
        <v>0</v>
      </c>
      <c r="L28" s="141"/>
    </row>
    <row r="29" spans="1:12" ht="30" customHeight="1">
      <c r="A29" s="21" t="s">
        <v>139</v>
      </c>
      <c r="B29" s="22">
        <v>16</v>
      </c>
      <c r="C29" s="495" t="s">
        <v>142</v>
      </c>
      <c r="D29" s="495"/>
      <c r="E29" s="495"/>
      <c r="F29" s="495"/>
      <c r="G29" s="25"/>
      <c r="H29" s="25" t="s">
        <v>114</v>
      </c>
      <c r="I29" s="162"/>
      <c r="J29" s="260">
        <f t="shared" si="1"/>
        <v>0</v>
      </c>
      <c r="L29" s="141"/>
    </row>
    <row r="30" spans="1:12" ht="15">
      <c r="A30" s="28" t="s">
        <v>139</v>
      </c>
      <c r="B30" s="29">
        <v>17</v>
      </c>
      <c r="C30" s="26" t="s">
        <v>86</v>
      </c>
      <c r="D30" s="27"/>
      <c r="E30" s="27"/>
      <c r="F30" s="27"/>
      <c r="G30" s="139"/>
      <c r="H30" s="139" t="s">
        <v>114</v>
      </c>
      <c r="I30" s="92"/>
      <c r="J30" s="260">
        <f t="shared" si="1"/>
        <v>0</v>
      </c>
      <c r="L30" s="141"/>
    </row>
    <row r="31" spans="1:12" ht="15">
      <c r="A31" s="28" t="s">
        <v>139</v>
      </c>
      <c r="B31" s="29">
        <v>18</v>
      </c>
      <c r="C31" s="446" t="s">
        <v>143</v>
      </c>
      <c r="D31" s="446"/>
      <c r="E31" s="446"/>
      <c r="F31" s="446"/>
      <c r="G31" s="139"/>
      <c r="H31" s="139" t="s">
        <v>114</v>
      </c>
      <c r="I31" s="92"/>
      <c r="J31" s="260">
        <f t="shared" si="1"/>
        <v>0</v>
      </c>
      <c r="L31" s="141"/>
    </row>
    <row r="32" spans="1:12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  <c r="L32" s="141"/>
    </row>
    <row r="33" spans="1:12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  <c r="L33" s="141"/>
    </row>
    <row r="34" spans="1:12" ht="15">
      <c r="A34" s="28" t="s">
        <v>139</v>
      </c>
      <c r="B34" s="29">
        <v>21</v>
      </c>
      <c r="C34" s="501" t="s">
        <v>145</v>
      </c>
      <c r="D34" s="502"/>
      <c r="E34" s="502"/>
      <c r="F34" s="503"/>
      <c r="G34" s="178"/>
      <c r="H34" s="178" t="s">
        <v>114</v>
      </c>
      <c r="I34" s="92"/>
      <c r="J34" s="260">
        <f t="shared" si="1"/>
        <v>0</v>
      </c>
      <c r="L34" s="141"/>
    </row>
    <row r="35" spans="1:12" ht="15">
      <c r="A35" s="28" t="s">
        <v>139</v>
      </c>
      <c r="B35" s="29">
        <v>22</v>
      </c>
      <c r="C35" s="179" t="s">
        <v>146</v>
      </c>
      <c r="D35" s="180"/>
      <c r="E35" s="180"/>
      <c r="F35" s="180"/>
      <c r="G35" s="178"/>
      <c r="H35" s="178" t="s">
        <v>114</v>
      </c>
      <c r="I35" s="92"/>
      <c r="J35" s="260">
        <f t="shared" si="1"/>
        <v>0</v>
      </c>
      <c r="L35" s="141"/>
    </row>
    <row r="36" spans="1:12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/>
      <c r="H36" s="25" t="s">
        <v>111</v>
      </c>
      <c r="I36" s="92"/>
      <c r="J36" s="260">
        <f t="shared" si="1"/>
        <v>0</v>
      </c>
      <c r="L36" s="141"/>
    </row>
    <row r="37" spans="1:12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35" t="s">
        <v>147</v>
      </c>
      <c r="B39" s="36">
        <v>1</v>
      </c>
      <c r="C39" s="326" t="s">
        <v>5</v>
      </c>
      <c r="D39" s="37"/>
      <c r="E39" s="37"/>
      <c r="F39" s="37"/>
      <c r="G39" s="38">
        <v>15</v>
      </c>
      <c r="H39" s="38" t="s">
        <v>124</v>
      </c>
      <c r="I39" s="93"/>
      <c r="J39" s="260">
        <f aca="true" t="shared" si="2" ref="J39:J41">G39*I39</f>
        <v>0</v>
      </c>
      <c r="L39" s="141"/>
    </row>
    <row r="40" spans="1:12" ht="15">
      <c r="A40" s="35" t="s">
        <v>147</v>
      </c>
      <c r="B40" s="36">
        <v>2</v>
      </c>
      <c r="C40" s="326" t="s">
        <v>6</v>
      </c>
      <c r="D40" s="37"/>
      <c r="E40" s="37"/>
      <c r="F40" s="37"/>
      <c r="G40" s="38"/>
      <c r="H40" s="38" t="s">
        <v>124</v>
      </c>
      <c r="I40" s="93"/>
      <c r="J40" s="260">
        <f t="shared" si="2"/>
        <v>0</v>
      </c>
      <c r="L40" s="141"/>
    </row>
    <row r="41" spans="1:12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>
        <v>5</v>
      </c>
      <c r="H41" s="40" t="s">
        <v>124</v>
      </c>
      <c r="I41" s="93"/>
      <c r="J41" s="260">
        <f t="shared" si="2"/>
        <v>0</v>
      </c>
      <c r="L41" s="141"/>
    </row>
    <row r="42" spans="1:12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150000</v>
      </c>
      <c r="J42" s="263">
        <f aca="true" t="shared" si="3" ref="J42:J52">G42*I42</f>
        <v>150000</v>
      </c>
      <c r="L42" s="141"/>
    </row>
    <row r="43" spans="1:12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/>
      <c r="H43" s="38" t="s">
        <v>114</v>
      </c>
      <c r="I43" s="93"/>
      <c r="J43" s="260">
        <f t="shared" si="3"/>
        <v>0</v>
      </c>
      <c r="L43" s="141"/>
    </row>
    <row r="44" spans="1:12" ht="15">
      <c r="A44" s="170" t="s">
        <v>147</v>
      </c>
      <c r="B44" s="45">
        <v>6</v>
      </c>
      <c r="C44" s="417" t="s">
        <v>9</v>
      </c>
      <c r="D44" s="418"/>
      <c r="E44" s="418"/>
      <c r="F44" s="419"/>
      <c r="G44" s="40"/>
      <c r="H44" s="40" t="s">
        <v>111</v>
      </c>
      <c r="I44" s="93"/>
      <c r="J44" s="260">
        <f t="shared" si="3"/>
        <v>0</v>
      </c>
      <c r="L44" s="141"/>
    </row>
    <row r="45" spans="1:12" ht="15">
      <c r="A45" s="35" t="s">
        <v>147</v>
      </c>
      <c r="B45" s="36">
        <v>7</v>
      </c>
      <c r="C45" s="325" t="s">
        <v>88</v>
      </c>
      <c r="D45" s="39"/>
      <c r="E45" s="39"/>
      <c r="F45" s="39"/>
      <c r="G45" s="40"/>
      <c r="H45" s="40" t="s">
        <v>112</v>
      </c>
      <c r="I45" s="93"/>
      <c r="J45" s="260">
        <f t="shared" si="3"/>
        <v>0</v>
      </c>
      <c r="L45" s="141"/>
    </row>
    <row r="46" spans="1:12" ht="15">
      <c r="A46" s="35" t="s">
        <v>147</v>
      </c>
      <c r="B46" s="36">
        <v>8</v>
      </c>
      <c r="C46" s="326" t="s">
        <v>10</v>
      </c>
      <c r="D46" s="37"/>
      <c r="E46" s="37"/>
      <c r="F46" s="37"/>
      <c r="G46" s="38">
        <v>95</v>
      </c>
      <c r="H46" s="38" t="s">
        <v>113</v>
      </c>
      <c r="I46" s="93"/>
      <c r="J46" s="260">
        <f t="shared" si="3"/>
        <v>0</v>
      </c>
      <c r="L46" s="141"/>
    </row>
    <row r="47" spans="1:12" ht="15">
      <c r="A47" s="35" t="s">
        <v>147</v>
      </c>
      <c r="B47" s="36">
        <v>9</v>
      </c>
      <c r="C47" s="326" t="s">
        <v>11</v>
      </c>
      <c r="D47" s="37"/>
      <c r="E47" s="37"/>
      <c r="F47" s="37"/>
      <c r="G47" s="38"/>
      <c r="H47" s="38" t="s">
        <v>113</v>
      </c>
      <c r="I47" s="93"/>
      <c r="J47" s="260">
        <f t="shared" si="3"/>
        <v>0</v>
      </c>
      <c r="L47" s="141"/>
    </row>
    <row r="48" spans="1:12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/>
      <c r="H48" s="38" t="s">
        <v>113</v>
      </c>
      <c r="I48" s="93"/>
      <c r="J48" s="260">
        <f t="shared" si="3"/>
        <v>0</v>
      </c>
      <c r="L48" s="141"/>
    </row>
    <row r="49" spans="1:12" ht="15">
      <c r="A49" s="35" t="s">
        <v>147</v>
      </c>
      <c r="B49" s="36">
        <v>11</v>
      </c>
      <c r="C49" s="326" t="s">
        <v>13</v>
      </c>
      <c r="D49" s="37"/>
      <c r="E49" s="37"/>
      <c r="F49" s="37"/>
      <c r="G49" s="38">
        <v>0</v>
      </c>
      <c r="H49" s="38" t="s">
        <v>113</v>
      </c>
      <c r="I49" s="93"/>
      <c r="J49" s="260">
        <f t="shared" si="3"/>
        <v>0</v>
      </c>
      <c r="L49" s="141"/>
    </row>
    <row r="50" spans="1:12" ht="15">
      <c r="A50" s="35" t="s">
        <v>147</v>
      </c>
      <c r="B50" s="36">
        <v>12</v>
      </c>
      <c r="C50" s="326" t="s">
        <v>14</v>
      </c>
      <c r="D50" s="37"/>
      <c r="E50" s="37"/>
      <c r="F50" s="37"/>
      <c r="G50" s="45">
        <v>500</v>
      </c>
      <c r="H50" s="45" t="s">
        <v>15</v>
      </c>
      <c r="I50" s="95"/>
      <c r="J50" s="260">
        <f t="shared" si="3"/>
        <v>0</v>
      </c>
      <c r="L50" s="141"/>
    </row>
    <row r="51" spans="1:12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  <c r="L51" s="141"/>
    </row>
    <row r="52" spans="1:12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250000</v>
      </c>
      <c r="J52" s="264">
        <f t="shared" si="3"/>
        <v>250000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>
        <v>20</v>
      </c>
      <c r="H54" s="45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/>
      <c r="H55" s="59" t="s">
        <v>111</v>
      </c>
      <c r="I55" s="93"/>
      <c r="J55" s="260">
        <f t="shared" si="4"/>
        <v>0</v>
      </c>
      <c r="L55" s="141"/>
    </row>
    <row r="56" spans="1:12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4"/>
        <v>0</v>
      </c>
      <c r="L56" s="141"/>
    </row>
    <row r="57" spans="1:12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v>10</v>
      </c>
      <c r="H57" s="45" t="s">
        <v>111</v>
      </c>
      <c r="I57" s="93"/>
      <c r="J57" s="260">
        <f t="shared" si="4"/>
        <v>0</v>
      </c>
      <c r="L57" s="141"/>
    </row>
    <row r="58" spans="1:12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  <c r="L58" s="141"/>
    </row>
    <row r="59" spans="1:12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/>
      <c r="H59" s="45" t="s">
        <v>111</v>
      </c>
      <c r="I59" s="93"/>
      <c r="J59" s="260">
        <f t="shared" si="4"/>
        <v>0</v>
      </c>
      <c r="L59" s="141"/>
    </row>
    <row r="60" spans="1:12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/>
      <c r="H60" s="59" t="s">
        <v>111</v>
      </c>
      <c r="I60" s="93"/>
      <c r="J60" s="260">
        <f t="shared" si="4"/>
        <v>0</v>
      </c>
      <c r="L60" s="141"/>
    </row>
    <row r="61" spans="1:12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  <c r="L61" s="141"/>
    </row>
    <row r="62" spans="1:12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400</v>
      </c>
      <c r="H62" s="59" t="s">
        <v>15</v>
      </c>
      <c r="I62" s="93"/>
      <c r="J62" s="260">
        <f t="shared" si="4"/>
        <v>0</v>
      </c>
      <c r="L62" s="141"/>
    </row>
    <row r="63" spans="1:12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400000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/>
      <c r="H65" s="36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/>
      <c r="H66" s="36" t="s">
        <v>15</v>
      </c>
      <c r="I66" s="95"/>
      <c r="J66" s="260">
        <f t="shared" si="5"/>
        <v>0</v>
      </c>
      <c r="L66" s="141"/>
    </row>
    <row r="67" spans="1:12" ht="15">
      <c r="A67" s="62" t="s">
        <v>151</v>
      </c>
      <c r="B67" s="36">
        <v>3</v>
      </c>
      <c r="C67" s="326" t="s">
        <v>26</v>
      </c>
      <c r="D67" s="146"/>
      <c r="E67" s="146"/>
      <c r="F67" s="146"/>
      <c r="G67" s="36"/>
      <c r="H67" s="36" t="s">
        <v>128</v>
      </c>
      <c r="I67" s="95"/>
      <c r="J67" s="260">
        <f t="shared" si="5"/>
        <v>0</v>
      </c>
      <c r="L67" s="141"/>
    </row>
    <row r="68" spans="1:12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/>
      <c r="H68" s="48" t="s">
        <v>114</v>
      </c>
      <c r="I68" s="97"/>
      <c r="J68" s="260">
        <f t="shared" si="5"/>
        <v>0</v>
      </c>
      <c r="L68" s="141"/>
    </row>
    <row r="69" spans="1:12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  <c r="L69" s="141"/>
    </row>
    <row r="70" spans="1:12" ht="15">
      <c r="A70" s="65" t="s">
        <v>151</v>
      </c>
      <c r="B70" s="36">
        <v>6</v>
      </c>
      <c r="C70" s="326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  <c r="L70" s="141"/>
    </row>
    <row r="71" spans="1:12" ht="15">
      <c r="A71" s="68" t="s">
        <v>151</v>
      </c>
      <c r="B71" s="45">
        <v>7</v>
      </c>
      <c r="C71" s="405" t="s">
        <v>91</v>
      </c>
      <c r="D71" s="406"/>
      <c r="E71" s="406"/>
      <c r="F71" s="407"/>
      <c r="G71" s="59"/>
      <c r="H71" s="59" t="s">
        <v>114</v>
      </c>
      <c r="I71" s="97"/>
      <c r="J71" s="260">
        <f t="shared" si="5"/>
        <v>0</v>
      </c>
      <c r="L71" s="141"/>
    </row>
    <row r="72" spans="1:12" ht="15">
      <c r="A72" s="68" t="s">
        <v>151</v>
      </c>
      <c r="B72" s="45">
        <v>8</v>
      </c>
      <c r="C72" s="70" t="s">
        <v>92</v>
      </c>
      <c r="D72" s="70"/>
      <c r="E72" s="70"/>
      <c r="F72" s="70"/>
      <c r="G72" s="59"/>
      <c r="H72" s="59" t="s">
        <v>114</v>
      </c>
      <c r="I72" s="97"/>
      <c r="J72" s="260">
        <f t="shared" si="5"/>
        <v>0</v>
      </c>
      <c r="L72" s="141"/>
    </row>
    <row r="73" spans="1:12" ht="15">
      <c r="A73" s="65" t="s">
        <v>151</v>
      </c>
      <c r="B73" s="45">
        <v>9</v>
      </c>
      <c r="C73" s="405" t="s">
        <v>28</v>
      </c>
      <c r="D73" s="406"/>
      <c r="E73" s="406"/>
      <c r="F73" s="407"/>
      <c r="G73" s="59"/>
      <c r="H73" s="59" t="s">
        <v>15</v>
      </c>
      <c r="I73" s="97"/>
      <c r="J73" s="260">
        <f t="shared" si="5"/>
        <v>0</v>
      </c>
      <c r="L73" s="141"/>
    </row>
    <row r="74" spans="1:12" ht="15">
      <c r="A74" s="65" t="s">
        <v>151</v>
      </c>
      <c r="B74" s="45">
        <v>10</v>
      </c>
      <c r="C74" s="325" t="s">
        <v>29</v>
      </c>
      <c r="D74" s="147"/>
      <c r="E74" s="147"/>
      <c r="F74" s="147"/>
      <c r="G74" s="59"/>
      <c r="H74" s="59" t="s">
        <v>128</v>
      </c>
      <c r="I74" s="96"/>
      <c r="J74" s="260">
        <f t="shared" si="5"/>
        <v>0</v>
      </c>
      <c r="L74" s="141"/>
    </row>
    <row r="75" spans="1:12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  <c r="L75" s="141"/>
    </row>
    <row r="76" spans="1:12" ht="15">
      <c r="A76" s="63" t="s">
        <v>151</v>
      </c>
      <c r="B76" s="36">
        <v>12</v>
      </c>
      <c r="C76" s="326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  <c r="L76" s="141"/>
    </row>
    <row r="77" spans="1:12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  <c r="L77" s="141"/>
    </row>
    <row r="78" spans="1:12" ht="15">
      <c r="A78" s="63" t="s">
        <v>151</v>
      </c>
      <c r="B78" s="36">
        <v>14</v>
      </c>
      <c r="C78" s="326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  <c r="L78" s="141"/>
    </row>
    <row r="79" spans="1:12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  <c r="L79" s="141"/>
    </row>
    <row r="80" spans="1:12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>
        <v>55</v>
      </c>
      <c r="H80" s="59" t="s">
        <v>113</v>
      </c>
      <c r="I80" s="316"/>
      <c r="J80" s="260">
        <f t="shared" si="5"/>
        <v>0</v>
      </c>
      <c r="L80" s="141"/>
    </row>
    <row r="81" spans="1:12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/>
      <c r="H81" s="59" t="s">
        <v>111</v>
      </c>
      <c r="I81" s="96"/>
      <c r="J81" s="260">
        <f t="shared" si="5"/>
        <v>0</v>
      </c>
      <c r="L81" s="141"/>
    </row>
    <row r="82" spans="1:12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/>
      <c r="H82" s="59" t="s">
        <v>111</v>
      </c>
      <c r="I82" s="96"/>
      <c r="J82" s="260">
        <f t="shared" si="5"/>
        <v>0</v>
      </c>
      <c r="L82" s="141"/>
    </row>
    <row r="83" spans="1:12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/>
      <c r="H83" s="59" t="s">
        <v>15</v>
      </c>
      <c r="I83" s="96"/>
      <c r="J83" s="260">
        <f t="shared" si="5"/>
        <v>0</v>
      </c>
      <c r="L83" s="141"/>
    </row>
    <row r="84" spans="1:12" ht="15">
      <c r="A84" s="65" t="s">
        <v>151</v>
      </c>
      <c r="B84" s="45">
        <v>20</v>
      </c>
      <c r="C84" s="74" t="s">
        <v>32</v>
      </c>
      <c r="D84" s="74"/>
      <c r="E84" s="39"/>
      <c r="F84" s="39"/>
      <c r="G84" s="45">
        <v>3</v>
      </c>
      <c r="H84" s="45" t="s">
        <v>112</v>
      </c>
      <c r="I84" s="93"/>
      <c r="J84" s="260">
        <f t="shared" si="5"/>
        <v>0</v>
      </c>
      <c r="L84" s="141"/>
    </row>
    <row r="85" spans="1:12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90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  <c r="L86" s="141"/>
    </row>
    <row r="87" spans="1:12" ht="15">
      <c r="A87" s="68" t="s">
        <v>152</v>
      </c>
      <c r="B87" s="45">
        <v>1</v>
      </c>
      <c r="C87" s="417" t="s">
        <v>34</v>
      </c>
      <c r="D87" s="418"/>
      <c r="E87" s="418"/>
      <c r="F87" s="419"/>
      <c r="G87" s="45">
        <v>20</v>
      </c>
      <c r="H87" s="45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181" t="s">
        <v>152</v>
      </c>
      <c r="B88" s="182">
        <v>2</v>
      </c>
      <c r="C88" s="164" t="s">
        <v>35</v>
      </c>
      <c r="D88" s="164"/>
      <c r="E88" s="164"/>
      <c r="F88" s="164"/>
      <c r="G88" s="182">
        <v>1000</v>
      </c>
      <c r="H88" s="182" t="s">
        <v>113</v>
      </c>
      <c r="I88" s="95"/>
      <c r="J88" s="260">
        <f t="shared" si="6"/>
        <v>0</v>
      </c>
      <c r="L88" s="141"/>
    </row>
    <row r="89" spans="1:12" ht="15">
      <c r="A89" s="68" t="s">
        <v>152</v>
      </c>
      <c r="B89" s="45">
        <v>3</v>
      </c>
      <c r="C89" s="325" t="s">
        <v>153</v>
      </c>
      <c r="D89" s="325"/>
      <c r="E89" s="325"/>
      <c r="F89" s="325"/>
      <c r="G89" s="91"/>
      <c r="H89" s="45" t="s">
        <v>113</v>
      </c>
      <c r="I89" s="95"/>
      <c r="J89" s="260">
        <f t="shared" si="6"/>
        <v>0</v>
      </c>
      <c r="L89" s="141"/>
    </row>
    <row r="90" spans="1:12" ht="15">
      <c r="A90" s="68" t="s">
        <v>152</v>
      </c>
      <c r="B90" s="45">
        <v>4</v>
      </c>
      <c r="C90" s="325" t="s">
        <v>36</v>
      </c>
      <c r="D90" s="325"/>
      <c r="E90" s="325"/>
      <c r="F90" s="325"/>
      <c r="G90" s="45">
        <v>150</v>
      </c>
      <c r="H90" s="45" t="s">
        <v>37</v>
      </c>
      <c r="I90" s="95"/>
      <c r="J90" s="260">
        <f t="shared" si="6"/>
        <v>0</v>
      </c>
      <c r="L90" s="141"/>
    </row>
    <row r="91" spans="1:12" ht="15">
      <c r="A91" s="68" t="s">
        <v>152</v>
      </c>
      <c r="B91" s="45">
        <v>5</v>
      </c>
      <c r="C91" s="325" t="s">
        <v>97</v>
      </c>
      <c r="D91" s="325"/>
      <c r="E91" s="325"/>
      <c r="F91" s="325"/>
      <c r="G91" s="45"/>
      <c r="H91" s="45" t="s">
        <v>37</v>
      </c>
      <c r="I91" s="95"/>
      <c r="J91" s="260">
        <f t="shared" si="6"/>
        <v>0</v>
      </c>
      <c r="L91" s="141"/>
    </row>
    <row r="92" spans="1:12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  <c r="L92" s="141"/>
    </row>
    <row r="93" spans="1:12" ht="15">
      <c r="A93" s="68" t="s">
        <v>152</v>
      </c>
      <c r="B93" s="45">
        <v>7</v>
      </c>
      <c r="C93" s="325" t="s">
        <v>99</v>
      </c>
      <c r="D93" s="325"/>
      <c r="E93" s="325"/>
      <c r="F93" s="325"/>
      <c r="G93" s="45"/>
      <c r="H93" s="45" t="s">
        <v>113</v>
      </c>
      <c r="I93" s="95"/>
      <c r="J93" s="260">
        <f t="shared" si="6"/>
        <v>0</v>
      </c>
      <c r="L93" s="141"/>
    </row>
    <row r="94" spans="1:12" ht="15">
      <c r="A94" s="68" t="s">
        <v>152</v>
      </c>
      <c r="B94" s="45">
        <v>8</v>
      </c>
      <c r="C94" s="325" t="s">
        <v>154</v>
      </c>
      <c r="D94" s="325"/>
      <c r="E94" s="325"/>
      <c r="F94" s="325"/>
      <c r="G94" s="45"/>
      <c r="H94" s="45" t="s">
        <v>37</v>
      </c>
      <c r="I94" s="92"/>
      <c r="J94" s="260">
        <f t="shared" si="6"/>
        <v>0</v>
      </c>
      <c r="L94" s="141"/>
    </row>
    <row r="95" spans="1:12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  <c r="L95" s="141"/>
    </row>
    <row r="96" spans="1:12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  <c r="L96" s="141"/>
    </row>
    <row r="97" spans="1:12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  <c r="L97" s="141"/>
    </row>
    <row r="98" spans="1:12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  <c r="L98" s="141"/>
    </row>
    <row r="99" spans="1:12" ht="15">
      <c r="A99" s="68" t="s">
        <v>152</v>
      </c>
      <c r="B99" s="45">
        <v>13</v>
      </c>
      <c r="C99" s="325" t="s">
        <v>132</v>
      </c>
      <c r="D99" s="325"/>
      <c r="E99" s="325"/>
      <c r="F99" s="325"/>
      <c r="G99" s="45"/>
      <c r="H99" s="45" t="s">
        <v>113</v>
      </c>
      <c r="I99" s="95"/>
      <c r="J99" s="260">
        <f t="shared" si="6"/>
        <v>0</v>
      </c>
      <c r="L99" s="141"/>
    </row>
    <row r="100" spans="1:12" ht="15">
      <c r="A100" s="68" t="s">
        <v>152</v>
      </c>
      <c r="B100" s="45">
        <v>14</v>
      </c>
      <c r="C100" s="417" t="s">
        <v>40</v>
      </c>
      <c r="D100" s="418"/>
      <c r="E100" s="418"/>
      <c r="F100" s="419"/>
      <c r="G100" s="45">
        <v>1000</v>
      </c>
      <c r="H100" s="45" t="s">
        <v>113</v>
      </c>
      <c r="I100" s="95"/>
      <c r="J100" s="260">
        <f t="shared" si="6"/>
        <v>0</v>
      </c>
      <c r="L100" s="141"/>
    </row>
    <row r="101" spans="1:12" ht="15">
      <c r="A101" s="68" t="s">
        <v>152</v>
      </c>
      <c r="B101" s="45">
        <v>15</v>
      </c>
      <c r="C101" s="325" t="s">
        <v>41</v>
      </c>
      <c r="D101" s="325"/>
      <c r="E101" s="325"/>
      <c r="F101" s="325"/>
      <c r="G101" s="45">
        <v>400</v>
      </c>
      <c r="H101" s="45" t="s">
        <v>15</v>
      </c>
      <c r="I101" s="95"/>
      <c r="J101" s="260">
        <f t="shared" si="6"/>
        <v>0</v>
      </c>
      <c r="L101" s="141"/>
    </row>
    <row r="102" spans="1:12" ht="15">
      <c r="A102" s="68" t="s">
        <v>152</v>
      </c>
      <c r="B102" s="45">
        <v>16</v>
      </c>
      <c r="C102" s="325" t="s">
        <v>102</v>
      </c>
      <c r="D102" s="325"/>
      <c r="E102" s="325"/>
      <c r="F102" s="325"/>
      <c r="G102" s="45"/>
      <c r="H102" s="45" t="s">
        <v>113</v>
      </c>
      <c r="I102" s="95"/>
      <c r="J102" s="260">
        <f t="shared" si="6"/>
        <v>0</v>
      </c>
      <c r="L102" s="141"/>
    </row>
    <row r="103" spans="1:12" ht="15">
      <c r="A103" s="68" t="s">
        <v>152</v>
      </c>
      <c r="B103" s="45">
        <v>17</v>
      </c>
      <c r="C103" s="325" t="s">
        <v>103</v>
      </c>
      <c r="D103" s="325"/>
      <c r="E103" s="325"/>
      <c r="F103" s="325"/>
      <c r="G103" s="45"/>
      <c r="H103" s="45" t="s">
        <v>113</v>
      </c>
      <c r="I103" s="95"/>
      <c r="J103" s="260">
        <f t="shared" si="6"/>
        <v>0</v>
      </c>
      <c r="L103" s="141"/>
    </row>
    <row r="104" spans="1:12" ht="15">
      <c r="A104" s="68" t="s">
        <v>152</v>
      </c>
      <c r="B104" s="45">
        <v>18</v>
      </c>
      <c r="C104" s="417" t="s">
        <v>42</v>
      </c>
      <c r="D104" s="418"/>
      <c r="E104" s="418"/>
      <c r="F104" s="419"/>
      <c r="G104" s="45"/>
      <c r="H104" s="45" t="s">
        <v>15</v>
      </c>
      <c r="I104" s="95"/>
      <c r="J104" s="260">
        <f t="shared" si="6"/>
        <v>0</v>
      </c>
      <c r="L104" s="141"/>
    </row>
    <row r="105" spans="1:12" ht="15">
      <c r="A105" s="68" t="s">
        <v>152</v>
      </c>
      <c r="B105" s="45">
        <v>19</v>
      </c>
      <c r="C105" s="405" t="s">
        <v>43</v>
      </c>
      <c r="D105" s="406"/>
      <c r="E105" s="406"/>
      <c r="F105" s="407"/>
      <c r="G105" s="59">
        <v>60</v>
      </c>
      <c r="H105" s="59" t="s">
        <v>112</v>
      </c>
      <c r="I105" s="95"/>
      <c r="J105" s="260">
        <f t="shared" si="6"/>
        <v>0</v>
      </c>
      <c r="L105" s="141"/>
    </row>
    <row r="106" spans="1:12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157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  <c r="L107" s="141"/>
    </row>
    <row r="108" spans="1:12" ht="15">
      <c r="A108" s="69" t="s">
        <v>155</v>
      </c>
      <c r="B108" s="45">
        <v>1</v>
      </c>
      <c r="C108" s="325" t="s">
        <v>45</v>
      </c>
      <c r="D108" s="39"/>
      <c r="E108" s="39"/>
      <c r="F108" s="39"/>
      <c r="G108" s="45">
        <v>20</v>
      </c>
      <c r="H108" s="45" t="s">
        <v>128</v>
      </c>
      <c r="I108" s="93"/>
      <c r="J108" s="260">
        <f aca="true" t="shared" si="7" ref="J108:J128">G108*I108</f>
        <v>0</v>
      </c>
      <c r="L108" s="141"/>
    </row>
    <row r="109" spans="1:12" ht="15">
      <c r="A109" s="69" t="s">
        <v>155</v>
      </c>
      <c r="B109" s="45">
        <v>2</v>
      </c>
      <c r="C109" s="325" t="s">
        <v>46</v>
      </c>
      <c r="D109" s="39"/>
      <c r="E109" s="39"/>
      <c r="F109" s="39"/>
      <c r="G109" s="45">
        <v>10</v>
      </c>
      <c r="H109" s="45" t="s">
        <v>128</v>
      </c>
      <c r="I109" s="93"/>
      <c r="J109" s="260">
        <f t="shared" si="7"/>
        <v>0</v>
      </c>
      <c r="L109" s="141"/>
    </row>
    <row r="110" spans="1:12" ht="15">
      <c r="A110" s="69" t="s">
        <v>155</v>
      </c>
      <c r="B110" s="45">
        <v>3</v>
      </c>
      <c r="C110" s="325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L110" s="141"/>
    </row>
    <row r="111" spans="1:12" ht="15">
      <c r="A111" s="69" t="s">
        <v>155</v>
      </c>
      <c r="B111" s="45">
        <v>4</v>
      </c>
      <c r="C111" s="325" t="s">
        <v>48</v>
      </c>
      <c r="D111" s="39"/>
      <c r="E111" s="39"/>
      <c r="F111" s="39"/>
      <c r="G111" s="45">
        <v>10</v>
      </c>
      <c r="H111" s="45" t="s">
        <v>128</v>
      </c>
      <c r="I111" s="93"/>
      <c r="J111" s="260">
        <f t="shared" si="7"/>
        <v>0</v>
      </c>
      <c r="L111" s="141"/>
    </row>
    <row r="112" spans="1:12" ht="15">
      <c r="A112" s="69" t="s">
        <v>155</v>
      </c>
      <c r="B112" s="45">
        <v>5</v>
      </c>
      <c r="C112" s="325" t="s">
        <v>104</v>
      </c>
      <c r="D112" s="39"/>
      <c r="E112" s="39"/>
      <c r="F112" s="39"/>
      <c r="G112" s="45">
        <v>2</v>
      </c>
      <c r="H112" s="45" t="s">
        <v>128</v>
      </c>
      <c r="I112" s="93"/>
      <c r="J112" s="260">
        <f t="shared" si="7"/>
        <v>0</v>
      </c>
      <c r="L112" s="141"/>
    </row>
    <row r="113" spans="1:12" ht="15">
      <c r="A113" s="69" t="s">
        <v>155</v>
      </c>
      <c r="B113" s="45">
        <v>6</v>
      </c>
      <c r="C113" s="325" t="s">
        <v>49</v>
      </c>
      <c r="D113" s="39"/>
      <c r="E113" s="39"/>
      <c r="F113" s="39"/>
      <c r="G113" s="45">
        <v>5</v>
      </c>
      <c r="H113" s="45" t="s">
        <v>128</v>
      </c>
      <c r="I113" s="93"/>
      <c r="J113" s="260">
        <f t="shared" si="7"/>
        <v>0</v>
      </c>
      <c r="L113" s="141"/>
    </row>
    <row r="114" spans="1:12" ht="15">
      <c r="A114" s="69" t="s">
        <v>155</v>
      </c>
      <c r="B114" s="45">
        <v>7</v>
      </c>
      <c r="C114" s="325" t="s">
        <v>50</v>
      </c>
      <c r="D114" s="39"/>
      <c r="E114" s="39"/>
      <c r="F114" s="39"/>
      <c r="G114" s="45">
        <v>5</v>
      </c>
      <c r="H114" s="45" t="s">
        <v>128</v>
      </c>
      <c r="I114" s="93"/>
      <c r="J114" s="260">
        <f t="shared" si="7"/>
        <v>0</v>
      </c>
      <c r="L114" s="141"/>
    </row>
    <row r="115" spans="1:12" ht="15">
      <c r="A115" s="69" t="s">
        <v>155</v>
      </c>
      <c r="B115" s="45">
        <v>8</v>
      </c>
      <c r="C115" s="325" t="s">
        <v>51</v>
      </c>
      <c r="D115" s="39"/>
      <c r="E115" s="39"/>
      <c r="F115" s="39"/>
      <c r="G115" s="45"/>
      <c r="H115" s="45" t="s">
        <v>128</v>
      </c>
      <c r="I115" s="93"/>
      <c r="J115" s="260">
        <f t="shared" si="7"/>
        <v>0</v>
      </c>
      <c r="L115" s="141"/>
    </row>
    <row r="116" spans="1:12" ht="15">
      <c r="A116" s="69" t="s">
        <v>155</v>
      </c>
      <c r="B116" s="45">
        <v>9</v>
      </c>
      <c r="C116" s="325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  <c r="L116" s="141"/>
    </row>
    <row r="117" spans="1:12" ht="15">
      <c r="A117" s="69" t="s">
        <v>155</v>
      </c>
      <c r="B117" s="45">
        <v>10</v>
      </c>
      <c r="C117" s="325" t="s">
        <v>53</v>
      </c>
      <c r="D117" s="39"/>
      <c r="E117" s="39"/>
      <c r="F117" s="39"/>
      <c r="G117" s="45"/>
      <c r="H117" s="45" t="s">
        <v>128</v>
      </c>
      <c r="I117" s="93"/>
      <c r="J117" s="260">
        <f t="shared" si="7"/>
        <v>0</v>
      </c>
      <c r="L117" s="141"/>
    </row>
    <row r="118" spans="1:12" ht="15">
      <c r="A118" s="69" t="s">
        <v>155</v>
      </c>
      <c r="B118" s="45">
        <v>11</v>
      </c>
      <c r="C118" s="325" t="s">
        <v>105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  <c r="L118" s="141"/>
    </row>
    <row r="119" spans="1:12" ht="15">
      <c r="A119" s="69" t="s">
        <v>155</v>
      </c>
      <c r="B119" s="45">
        <v>12</v>
      </c>
      <c r="C119" s="325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  <c r="L119" s="141"/>
    </row>
    <row r="120" spans="1:12" ht="15">
      <c r="A120" s="69" t="s">
        <v>155</v>
      </c>
      <c r="B120" s="45">
        <v>13</v>
      </c>
      <c r="C120" s="325" t="s">
        <v>133</v>
      </c>
      <c r="D120" s="39"/>
      <c r="E120" s="39"/>
      <c r="F120" s="39"/>
      <c r="G120" s="45"/>
      <c r="H120" s="45" t="s">
        <v>128</v>
      </c>
      <c r="I120" s="93"/>
      <c r="J120" s="260">
        <f t="shared" si="7"/>
        <v>0</v>
      </c>
      <c r="L120" s="141"/>
    </row>
    <row r="121" spans="1:12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  <c r="L121" s="141"/>
    </row>
    <row r="122" spans="1:12" ht="15">
      <c r="A122" s="69" t="s">
        <v>155</v>
      </c>
      <c r="B122" s="45">
        <v>15</v>
      </c>
      <c r="C122" s="325" t="s">
        <v>54</v>
      </c>
      <c r="D122" s="39"/>
      <c r="E122" s="39"/>
      <c r="F122" s="39"/>
      <c r="G122" s="45"/>
      <c r="H122" s="45" t="s">
        <v>128</v>
      </c>
      <c r="I122" s="97"/>
      <c r="J122" s="260">
        <f t="shared" si="7"/>
        <v>0</v>
      </c>
      <c r="L122" s="141"/>
    </row>
    <row r="123" spans="1:12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/>
      <c r="H123" s="59" t="s">
        <v>128</v>
      </c>
      <c r="I123" s="97"/>
      <c r="J123" s="260">
        <f t="shared" si="7"/>
        <v>0</v>
      </c>
      <c r="L123" s="141"/>
    </row>
    <row r="124" spans="1:12" ht="15">
      <c r="A124" s="69" t="s">
        <v>155</v>
      </c>
      <c r="B124" s="45">
        <v>17</v>
      </c>
      <c r="C124" s="325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  <c r="L124" s="141"/>
    </row>
    <row r="125" spans="1:12" ht="15">
      <c r="A125" s="69" t="s">
        <v>155</v>
      </c>
      <c r="B125" s="45">
        <v>18</v>
      </c>
      <c r="C125" s="325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  <c r="L125" s="141"/>
    </row>
    <row r="126" spans="1:12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/>
      <c r="H126" s="45" t="s">
        <v>128</v>
      </c>
      <c r="I126" s="93"/>
      <c r="J126" s="260">
        <f t="shared" si="7"/>
        <v>0</v>
      </c>
      <c r="L126" s="141"/>
    </row>
    <row r="127" spans="1:12" ht="15">
      <c r="A127" s="69" t="s">
        <v>155</v>
      </c>
      <c r="B127" s="45">
        <v>20</v>
      </c>
      <c r="C127" s="325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  <c r="L127" s="141"/>
    </row>
    <row r="128" spans="1:12" ht="15">
      <c r="A128" s="69" t="s">
        <v>155</v>
      </c>
      <c r="B128" s="45">
        <v>21</v>
      </c>
      <c r="C128" s="325" t="s">
        <v>109</v>
      </c>
      <c r="D128" s="39"/>
      <c r="E128" s="39"/>
      <c r="F128" s="39"/>
      <c r="G128" s="59">
        <v>40</v>
      </c>
      <c r="H128" s="59" t="s">
        <v>112</v>
      </c>
      <c r="I128" s="93"/>
      <c r="J128" s="260">
        <f t="shared" si="7"/>
        <v>0</v>
      </c>
      <c r="L128" s="141"/>
    </row>
    <row r="129" spans="1:12" ht="15.75" thickBot="1">
      <c r="A129" s="83"/>
      <c r="B129" s="78"/>
      <c r="C129" s="84" t="s">
        <v>190</v>
      </c>
      <c r="D129" s="85" t="s">
        <v>187</v>
      </c>
      <c r="E129" s="86"/>
      <c r="F129" s="87"/>
      <c r="G129" s="88"/>
      <c r="H129" s="89"/>
      <c r="I129" s="98"/>
      <c r="J129" s="90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  <c r="L130" s="141"/>
    </row>
    <row r="131" spans="1:12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>
        <v>20</v>
      </c>
      <c r="H131" s="48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>
        <v>20</v>
      </c>
      <c r="H132" s="48" t="s">
        <v>111</v>
      </c>
      <c r="I132" s="97"/>
      <c r="J132" s="260">
        <f t="shared" si="8"/>
        <v>0</v>
      </c>
      <c r="L132" s="141"/>
    </row>
    <row r="133" spans="1:12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59"/>
      <c r="H133" s="59" t="s">
        <v>111</v>
      </c>
      <c r="I133" s="96"/>
      <c r="J133" s="260">
        <f t="shared" si="8"/>
        <v>0</v>
      </c>
      <c r="L133" s="141"/>
    </row>
    <row r="134" spans="1:12" ht="15">
      <c r="A134" s="62" t="s">
        <v>156</v>
      </c>
      <c r="B134" s="48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  <c r="L134" s="141"/>
    </row>
    <row r="135" spans="1:12" ht="15">
      <c r="A135" s="62" t="s">
        <v>156</v>
      </c>
      <c r="B135" s="48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  <c r="L135" s="141"/>
    </row>
    <row r="136" spans="1:12" ht="15">
      <c r="A136" s="62" t="s">
        <v>156</v>
      </c>
      <c r="B136" s="48">
        <v>6</v>
      </c>
      <c r="C136" s="70" t="s">
        <v>63</v>
      </c>
      <c r="D136" s="64"/>
      <c r="E136" s="64"/>
      <c r="F136" s="64"/>
      <c r="G136" s="59">
        <v>500</v>
      </c>
      <c r="H136" s="59" t="s">
        <v>15</v>
      </c>
      <c r="I136" s="96"/>
      <c r="J136" s="260">
        <f t="shared" si="8"/>
        <v>0</v>
      </c>
      <c r="L136" s="141"/>
    </row>
    <row r="137" spans="1:12" ht="15">
      <c r="A137" s="62" t="s">
        <v>156</v>
      </c>
      <c r="B137" s="48">
        <v>7</v>
      </c>
      <c r="C137" s="70" t="s">
        <v>64</v>
      </c>
      <c r="D137" s="64"/>
      <c r="E137" s="64"/>
      <c r="F137" s="64"/>
      <c r="G137" s="59">
        <v>20</v>
      </c>
      <c r="H137" s="59" t="s">
        <v>111</v>
      </c>
      <c r="I137" s="96"/>
      <c r="J137" s="260">
        <f t="shared" si="8"/>
        <v>0</v>
      </c>
      <c r="L137" s="141"/>
    </row>
    <row r="138" spans="1:12" ht="15">
      <c r="A138" s="62" t="s">
        <v>156</v>
      </c>
      <c r="B138" s="48">
        <v>8</v>
      </c>
      <c r="C138" s="405" t="s">
        <v>134</v>
      </c>
      <c r="D138" s="406"/>
      <c r="E138" s="406"/>
      <c r="F138" s="407"/>
      <c r="G138" s="59">
        <v>20</v>
      </c>
      <c r="H138" s="59" t="s">
        <v>111</v>
      </c>
      <c r="I138" s="96"/>
      <c r="J138" s="260">
        <f t="shared" si="8"/>
        <v>0</v>
      </c>
      <c r="L138" s="141"/>
    </row>
    <row r="139" spans="1:12" ht="15.75" thickBot="1">
      <c r="A139" s="83"/>
      <c r="B139" s="78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157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 t="s">
        <v>215</v>
      </c>
      <c r="G140" s="52"/>
      <c r="H140" s="52"/>
      <c r="I140" s="52"/>
      <c r="J140" s="265"/>
      <c r="L140" s="141"/>
    </row>
    <row r="141" spans="1:12" ht="15">
      <c r="A141" s="63" t="s">
        <v>159</v>
      </c>
      <c r="B141" s="72">
        <v>1</v>
      </c>
      <c r="C141" s="435" t="s">
        <v>66</v>
      </c>
      <c r="D141" s="436"/>
      <c r="E141" s="436"/>
      <c r="F141" s="436"/>
      <c r="G141" s="73"/>
      <c r="H141" s="72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3" t="s">
        <v>159</v>
      </c>
      <c r="B142" s="72">
        <v>2</v>
      </c>
      <c r="C142" s="403" t="s">
        <v>67</v>
      </c>
      <c r="D142" s="404"/>
      <c r="E142" s="404"/>
      <c r="F142" s="404"/>
      <c r="G142" s="73"/>
      <c r="H142" s="72" t="s">
        <v>112</v>
      </c>
      <c r="I142" s="93"/>
      <c r="J142" s="260">
        <f t="shared" si="9"/>
        <v>0</v>
      </c>
      <c r="L142" s="141"/>
    </row>
    <row r="143" spans="1:12" ht="15">
      <c r="A143" s="65" t="s">
        <v>159</v>
      </c>
      <c r="B143" s="73">
        <v>3</v>
      </c>
      <c r="C143" s="322" t="s">
        <v>68</v>
      </c>
      <c r="D143" s="323"/>
      <c r="E143" s="323"/>
      <c r="F143" s="323"/>
      <c r="G143" s="73"/>
      <c r="H143" s="73" t="s">
        <v>112</v>
      </c>
      <c r="I143" s="158"/>
      <c r="J143" s="260">
        <f t="shared" si="9"/>
        <v>0</v>
      </c>
      <c r="L143" s="141"/>
    </row>
    <row r="144" spans="1:12" ht="15">
      <c r="A144" s="63" t="s">
        <v>159</v>
      </c>
      <c r="B144" s="72">
        <v>4</v>
      </c>
      <c r="C144" s="435" t="s">
        <v>160</v>
      </c>
      <c r="D144" s="436"/>
      <c r="E144" s="436"/>
      <c r="F144" s="436"/>
      <c r="G144" s="73"/>
      <c r="H144" s="72" t="s">
        <v>128</v>
      </c>
      <c r="I144" s="158"/>
      <c r="J144" s="260">
        <f t="shared" si="9"/>
        <v>0</v>
      </c>
      <c r="L144" s="141"/>
    </row>
    <row r="145" spans="1:12" ht="15">
      <c r="A145" s="63" t="s">
        <v>159</v>
      </c>
      <c r="B145" s="72">
        <v>5</v>
      </c>
      <c r="C145" s="426" t="s">
        <v>110</v>
      </c>
      <c r="D145" s="427"/>
      <c r="E145" s="427"/>
      <c r="F145" s="428"/>
      <c r="G145" s="266"/>
      <c r="H145" s="73" t="s">
        <v>128</v>
      </c>
      <c r="I145" s="158"/>
      <c r="J145" s="260">
        <f t="shared" si="9"/>
        <v>0</v>
      </c>
      <c r="L145" s="141"/>
    </row>
    <row r="146" spans="1:12" ht="15">
      <c r="A146" s="63" t="s">
        <v>159</v>
      </c>
      <c r="B146" s="72">
        <v>6</v>
      </c>
      <c r="C146" s="322" t="s">
        <v>161</v>
      </c>
      <c r="D146" s="323"/>
      <c r="E146" s="323"/>
      <c r="F146" s="323"/>
      <c r="G146" s="73"/>
      <c r="H146" s="73" t="s">
        <v>128</v>
      </c>
      <c r="I146" s="93"/>
      <c r="J146" s="260">
        <f t="shared" si="9"/>
        <v>0</v>
      </c>
      <c r="L146" s="141"/>
    </row>
    <row r="147" spans="1:12" ht="15">
      <c r="A147" s="63" t="s">
        <v>159</v>
      </c>
      <c r="B147" s="72">
        <v>7</v>
      </c>
      <c r="C147" s="322" t="s">
        <v>162</v>
      </c>
      <c r="D147" s="323"/>
      <c r="E147" s="323"/>
      <c r="F147" s="323"/>
      <c r="G147" s="73"/>
      <c r="H147" s="73" t="s">
        <v>114</v>
      </c>
      <c r="I147" s="93"/>
      <c r="J147" s="260">
        <f t="shared" si="9"/>
        <v>0</v>
      </c>
      <c r="L147" s="141"/>
    </row>
    <row r="148" spans="1:12" ht="15">
      <c r="A148" s="63" t="s">
        <v>159</v>
      </c>
      <c r="B148" s="72">
        <v>8</v>
      </c>
      <c r="C148" s="322" t="s">
        <v>163</v>
      </c>
      <c r="D148" s="323"/>
      <c r="E148" s="323"/>
      <c r="F148" s="323"/>
      <c r="G148" s="73"/>
      <c r="H148" s="73" t="s">
        <v>111</v>
      </c>
      <c r="I148" s="93"/>
      <c r="J148" s="260">
        <f t="shared" si="9"/>
        <v>0</v>
      </c>
      <c r="L148" s="141"/>
    </row>
    <row r="149" spans="1:12" ht="15">
      <c r="A149" s="63" t="s">
        <v>159</v>
      </c>
      <c r="B149" s="72">
        <v>9</v>
      </c>
      <c r="C149" s="403" t="s">
        <v>69</v>
      </c>
      <c r="D149" s="404"/>
      <c r="E149" s="404"/>
      <c r="F149" s="404"/>
      <c r="G149" s="73"/>
      <c r="H149" s="73" t="s">
        <v>111</v>
      </c>
      <c r="I149" s="93"/>
      <c r="J149" s="260">
        <f t="shared" si="9"/>
        <v>0</v>
      </c>
      <c r="L149" s="141"/>
    </row>
    <row r="150" spans="1:12" ht="15">
      <c r="A150" s="63" t="s">
        <v>159</v>
      </c>
      <c r="B150" s="72">
        <v>10</v>
      </c>
      <c r="C150" s="403" t="s">
        <v>70</v>
      </c>
      <c r="D150" s="404"/>
      <c r="E150" s="404"/>
      <c r="F150" s="404"/>
      <c r="G150" s="73"/>
      <c r="H150" s="73" t="s">
        <v>111</v>
      </c>
      <c r="I150" s="93"/>
      <c r="J150" s="260">
        <f t="shared" si="9"/>
        <v>0</v>
      </c>
      <c r="L150" s="141"/>
    </row>
    <row r="151" spans="1:12" ht="15">
      <c r="A151" s="63" t="s">
        <v>159</v>
      </c>
      <c r="B151" s="72">
        <v>11</v>
      </c>
      <c r="C151" s="403" t="s">
        <v>164</v>
      </c>
      <c r="D151" s="404"/>
      <c r="E151" s="404"/>
      <c r="F151" s="404"/>
      <c r="G151" s="73"/>
      <c r="H151" s="72" t="s">
        <v>111</v>
      </c>
      <c r="I151" s="93"/>
      <c r="J151" s="260">
        <f t="shared" si="9"/>
        <v>0</v>
      </c>
      <c r="L151" s="141"/>
    </row>
    <row r="152" spans="1:12" ht="15">
      <c r="A152" s="63" t="s">
        <v>159</v>
      </c>
      <c r="B152" s="72">
        <v>12</v>
      </c>
      <c r="C152" s="403" t="s">
        <v>165</v>
      </c>
      <c r="D152" s="404"/>
      <c r="E152" s="404"/>
      <c r="F152" s="404"/>
      <c r="G152" s="73"/>
      <c r="H152" s="72" t="s">
        <v>111</v>
      </c>
      <c r="I152" s="93"/>
      <c r="J152" s="260">
        <f t="shared" si="9"/>
        <v>0</v>
      </c>
      <c r="L152" s="141"/>
    </row>
    <row r="153" spans="1:12" ht="15">
      <c r="A153" s="63" t="s">
        <v>159</v>
      </c>
      <c r="B153" s="72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9"/>
        <v>0</v>
      </c>
      <c r="L153" s="141"/>
    </row>
    <row r="154" spans="1:12" ht="15">
      <c r="A154" s="63" t="s">
        <v>159</v>
      </c>
      <c r="B154" s="72">
        <v>14</v>
      </c>
      <c r="C154" s="403" t="s">
        <v>72</v>
      </c>
      <c r="D154" s="404"/>
      <c r="E154" s="404"/>
      <c r="F154" s="404"/>
      <c r="G154" s="45"/>
      <c r="H154" s="45" t="s">
        <v>15</v>
      </c>
      <c r="I154" s="93"/>
      <c r="J154" s="260">
        <f t="shared" si="9"/>
        <v>0</v>
      </c>
      <c r="L154" s="141"/>
    </row>
    <row r="155" spans="1:12" ht="15">
      <c r="A155" s="63" t="s">
        <v>159</v>
      </c>
      <c r="B155" s="72">
        <v>15</v>
      </c>
      <c r="C155" s="403" t="s">
        <v>73</v>
      </c>
      <c r="D155" s="404"/>
      <c r="E155" s="404"/>
      <c r="F155" s="404"/>
      <c r="G155" s="45"/>
      <c r="H155" s="45" t="s">
        <v>136</v>
      </c>
      <c r="I155" s="93"/>
      <c r="J155" s="260">
        <f t="shared" si="9"/>
        <v>0</v>
      </c>
      <c r="L155" s="141"/>
    </row>
    <row r="156" spans="1:12" ht="15">
      <c r="A156" s="63" t="s">
        <v>159</v>
      </c>
      <c r="B156" s="72">
        <v>16</v>
      </c>
      <c r="C156" s="403" t="s">
        <v>43</v>
      </c>
      <c r="D156" s="404"/>
      <c r="E156" s="404"/>
      <c r="F156" s="404"/>
      <c r="G156" s="59"/>
      <c r="H156" s="48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90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0" ref="J159:J161">G159*I159</f>
        <v>0</v>
      </c>
      <c r="L159" s="141"/>
    </row>
    <row r="160" spans="1:12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0"/>
        <v>0</v>
      </c>
      <c r="L160" s="141"/>
    </row>
    <row r="161" spans="1:12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0"/>
        <v>0</v>
      </c>
      <c r="L161" s="141"/>
    </row>
    <row r="162" spans="1:12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90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/>
      <c r="H164" s="59" t="s">
        <v>37</v>
      </c>
      <c r="I164" s="158"/>
      <c r="J164" s="260">
        <f aca="true" t="shared" si="11" ref="J164:J166">G164*I164</f>
        <v>0</v>
      </c>
      <c r="L164" s="141"/>
    </row>
    <row r="165" spans="1:12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/>
      <c r="H165" s="59" t="s">
        <v>37</v>
      </c>
      <c r="I165" s="158"/>
      <c r="J165" s="260">
        <f t="shared" si="11"/>
        <v>0</v>
      </c>
      <c r="L165" s="141"/>
    </row>
    <row r="166" spans="1:12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/>
      <c r="H166" s="59" t="s">
        <v>15</v>
      </c>
      <c r="I166" s="158"/>
      <c r="J166" s="260">
        <f t="shared" si="11"/>
        <v>0</v>
      </c>
      <c r="L166" s="141"/>
    </row>
    <row r="167" spans="1:12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135"/>
      <c r="H169" s="135"/>
      <c r="I169" s="81"/>
      <c r="J169" s="268"/>
    </row>
    <row r="170" spans="1:10" ht="15">
      <c r="A170" s="241" t="s">
        <v>168</v>
      </c>
      <c r="B170" s="242">
        <v>2</v>
      </c>
      <c r="C170" s="243" t="s">
        <v>171</v>
      </c>
      <c r="D170" s="244"/>
      <c r="E170" s="244"/>
      <c r="F170" s="244"/>
      <c r="G170" s="233"/>
      <c r="H170" s="230"/>
      <c r="I170" s="288"/>
      <c r="J170" s="270"/>
    </row>
    <row r="171" spans="1:10" ht="15">
      <c r="A171" s="62" t="s">
        <v>168</v>
      </c>
      <c r="B171" s="36">
        <v>3</v>
      </c>
      <c r="C171" s="417" t="s">
        <v>67</v>
      </c>
      <c r="D171" s="418"/>
      <c r="E171" s="418"/>
      <c r="F171" s="419"/>
      <c r="G171" s="136"/>
      <c r="H171" s="136"/>
      <c r="I171" s="82"/>
      <c r="J171" s="271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136"/>
      <c r="H172" s="136"/>
      <c r="I172" s="82"/>
      <c r="J172" s="271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136"/>
      <c r="H173" s="136"/>
      <c r="I173" s="82"/>
      <c r="J173" s="271"/>
    </row>
    <row r="174" spans="1:10" ht="15">
      <c r="A174" s="62" t="s">
        <v>168</v>
      </c>
      <c r="B174" s="36">
        <v>6</v>
      </c>
      <c r="C174" s="326" t="s">
        <v>174</v>
      </c>
      <c r="D174" s="37"/>
      <c r="E174" s="37"/>
      <c r="F174" s="37"/>
      <c r="G174" s="136"/>
      <c r="H174" s="136"/>
      <c r="I174" s="82"/>
      <c r="J174" s="271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136"/>
      <c r="H175" s="136"/>
      <c r="I175" s="82"/>
      <c r="J175" s="271"/>
    </row>
    <row r="176" spans="1:10" ht="15">
      <c r="A176" s="62" t="s">
        <v>168</v>
      </c>
      <c r="B176" s="36">
        <v>8</v>
      </c>
      <c r="C176" s="417" t="s">
        <v>176</v>
      </c>
      <c r="D176" s="418"/>
      <c r="E176" s="418"/>
      <c r="F176" s="419"/>
      <c r="G176" s="136"/>
      <c r="H176" s="136"/>
      <c r="I176" s="82"/>
      <c r="J176" s="271"/>
    </row>
    <row r="177" spans="1:10" ht="15">
      <c r="A177" s="62" t="s">
        <v>168</v>
      </c>
      <c r="B177" s="36">
        <v>9</v>
      </c>
      <c r="C177" s="325" t="s">
        <v>177</v>
      </c>
      <c r="D177" s="37"/>
      <c r="E177" s="37"/>
      <c r="F177" s="37"/>
      <c r="G177" s="136"/>
      <c r="H177" s="136"/>
      <c r="I177" s="82"/>
      <c r="J177" s="271"/>
    </row>
    <row r="178" spans="1:10" ht="15">
      <c r="A178" s="62" t="s">
        <v>168</v>
      </c>
      <c r="B178" s="36">
        <v>10</v>
      </c>
      <c r="C178" s="325" t="s">
        <v>178</v>
      </c>
      <c r="D178" s="37"/>
      <c r="E178" s="37"/>
      <c r="F178" s="37"/>
      <c r="G178" s="136"/>
      <c r="H178" s="136"/>
      <c r="I178" s="82"/>
      <c r="J178" s="271"/>
    </row>
    <row r="179" spans="1:10" ht="15">
      <c r="A179" s="62" t="s">
        <v>168</v>
      </c>
      <c r="B179" s="36">
        <v>11</v>
      </c>
      <c r="C179" s="325" t="s">
        <v>179</v>
      </c>
      <c r="D179" s="37"/>
      <c r="E179" s="37"/>
      <c r="F179" s="37"/>
      <c r="G179" s="136"/>
      <c r="H179" s="136"/>
      <c r="I179" s="82"/>
      <c r="J179" s="271"/>
    </row>
    <row r="180" spans="1:10" ht="15">
      <c r="A180" s="62" t="s">
        <v>168</v>
      </c>
      <c r="B180" s="36">
        <v>12</v>
      </c>
      <c r="C180" s="325" t="s">
        <v>180</v>
      </c>
      <c r="D180" s="37"/>
      <c r="E180" s="37"/>
      <c r="F180" s="37"/>
      <c r="G180" s="136"/>
      <c r="H180" s="136"/>
      <c r="I180" s="82"/>
      <c r="J180" s="271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136"/>
      <c r="H181" s="136"/>
      <c r="I181" s="82"/>
      <c r="J181" s="271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136"/>
      <c r="H182" s="136"/>
      <c r="I182" s="82"/>
      <c r="J182" s="271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136"/>
      <c r="H183" s="136"/>
      <c r="I183" s="82"/>
      <c r="J183" s="271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145">
        <v>0.43</v>
      </c>
      <c r="H184" s="140" t="s">
        <v>201</v>
      </c>
      <c r="I184" s="137">
        <f>J63+J85+J106+J129+J139+J157+J162+J167</f>
        <v>400000</v>
      </c>
      <c r="J184" s="272">
        <f>G184*I184</f>
        <v>172000</v>
      </c>
    </row>
    <row r="185" spans="1:10" ht="15">
      <c r="A185" s="99"/>
      <c r="B185" s="78"/>
      <c r="C185" s="79"/>
      <c r="D185" s="79"/>
      <c r="E185" s="79"/>
      <c r="F185" s="79"/>
      <c r="G185" s="78"/>
      <c r="H185" s="78"/>
      <c r="I185" s="80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172000</v>
      </c>
    </row>
    <row r="187" spans="1:10" ht="16.5" thickBot="1" thickTop="1">
      <c r="A187" s="99"/>
      <c r="B187" s="78"/>
      <c r="C187" s="199"/>
      <c r="D187" s="275"/>
      <c r="E187" s="276"/>
      <c r="F187" s="100"/>
      <c r="G187" s="101"/>
      <c r="H187" s="186"/>
      <c r="I187" s="102"/>
      <c r="J187" s="103"/>
    </row>
    <row r="188" spans="1:12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572000</v>
      </c>
      <c r="L188" s="143"/>
    </row>
    <row r="189" spans="1:12" ht="15.75" thickBot="1">
      <c r="A189" s="117"/>
      <c r="B189" s="113"/>
      <c r="C189" s="114"/>
      <c r="D189" s="114"/>
      <c r="E189" s="114"/>
      <c r="F189" s="114"/>
      <c r="G189" s="113"/>
      <c r="H189" s="113"/>
      <c r="I189" s="115">
        <f>J63+J90+J111+J134+J144+J162+J167+J172</f>
        <v>400000</v>
      </c>
      <c r="J189" s="277"/>
      <c r="L189" s="142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78"/>
      <c r="C191" s="79"/>
      <c r="D191" s="79"/>
      <c r="E191" s="79"/>
      <c r="F191" s="79"/>
      <c r="G191" s="78"/>
      <c r="H191" s="78"/>
      <c r="I191" s="253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 t="s">
        <v>238</v>
      </c>
      <c r="B194" s="78"/>
      <c r="C194" s="79" t="s">
        <v>242</v>
      </c>
      <c r="D194" s="79"/>
      <c r="E194" s="79"/>
      <c r="F194" s="79"/>
      <c r="G194" s="245"/>
      <c r="H194" s="247">
        <f>J11</f>
        <v>0</v>
      </c>
      <c r="I194" s="247">
        <f>H194*0.21</f>
        <v>0</v>
      </c>
      <c r="J194" s="120">
        <f>SUM(H194:I194)</f>
        <v>0</v>
      </c>
    </row>
    <row r="195" spans="1:10" ht="15">
      <c r="A195" s="99" t="s">
        <v>138</v>
      </c>
      <c r="B195" s="248"/>
      <c r="C195" s="249" t="s">
        <v>202</v>
      </c>
      <c r="D195" s="79"/>
      <c r="E195" s="79"/>
      <c r="F195" s="79"/>
      <c r="G195" s="247"/>
      <c r="H195" s="247">
        <f>J63</f>
        <v>400000</v>
      </c>
      <c r="I195" s="247">
        <f>H195*0.21</f>
        <v>84000</v>
      </c>
      <c r="J195" s="120">
        <f>SUM(H195:I195)</f>
        <v>484000</v>
      </c>
    </row>
    <row r="196" spans="1:10" ht="15">
      <c r="A196" s="83" t="s">
        <v>151</v>
      </c>
      <c r="B196" s="248"/>
      <c r="C196" s="249" t="str">
        <f>C64</f>
        <v xml:space="preserve">POLNÍ ZKOUŠKY </v>
      </c>
      <c r="D196" s="79"/>
      <c r="E196" s="79"/>
      <c r="F196" s="79"/>
      <c r="G196" s="247"/>
      <c r="H196" s="247">
        <f>J85</f>
        <v>0</v>
      </c>
      <c r="I196" s="247">
        <f aca="true" t="shared" si="12" ref="I196:I203">H196*0.21</f>
        <v>0</v>
      </c>
      <c r="J196" s="120">
        <f aca="true" t="shared" si="13" ref="J196:J203">SUM(H196:I196)</f>
        <v>0</v>
      </c>
    </row>
    <row r="197" spans="1:10" ht="15">
      <c r="A197" s="99" t="s">
        <v>152</v>
      </c>
      <c r="B197" s="248"/>
      <c r="C197" s="250" t="str">
        <f>C86</f>
        <v>GEOFYZIKÁLNÍ PRÁCE</v>
      </c>
      <c r="D197" s="79"/>
      <c r="E197" s="79"/>
      <c r="F197" s="79"/>
      <c r="G197" s="247"/>
      <c r="H197" s="247">
        <f>J106</f>
        <v>0</v>
      </c>
      <c r="I197" s="247">
        <f t="shared" si="12"/>
        <v>0</v>
      </c>
      <c r="J197" s="120">
        <f t="shared" si="13"/>
        <v>0</v>
      </c>
    </row>
    <row r="198" spans="1:10" ht="15">
      <c r="A198" s="99" t="s">
        <v>155</v>
      </c>
      <c r="B198" s="248"/>
      <c r="C198" s="249" t="str">
        <f>C107</f>
        <v>LABORATORNÍ PRÁCE</v>
      </c>
      <c r="D198" s="79"/>
      <c r="E198" s="79"/>
      <c r="F198" s="79"/>
      <c r="G198" s="247"/>
      <c r="H198" s="247">
        <f>J129</f>
        <v>0</v>
      </c>
      <c r="I198" s="247">
        <f t="shared" si="12"/>
        <v>0</v>
      </c>
      <c r="J198" s="120">
        <f t="shared" si="13"/>
        <v>0</v>
      </c>
    </row>
    <row r="199" spans="1:10" ht="15">
      <c r="A199" s="83" t="s">
        <v>156</v>
      </c>
      <c r="B199" s="248"/>
      <c r="C199" s="249" t="str">
        <f>C130</f>
        <v>GEODETICKÉ PRÁCE</v>
      </c>
      <c r="D199" s="79"/>
      <c r="E199" s="79"/>
      <c r="F199" s="79"/>
      <c r="G199" s="247"/>
      <c r="H199" s="247">
        <f>J139</f>
        <v>0</v>
      </c>
      <c r="I199" s="247">
        <f t="shared" si="12"/>
        <v>0</v>
      </c>
      <c r="J199" s="120">
        <f t="shared" si="13"/>
        <v>0</v>
      </c>
    </row>
    <row r="200" spans="1:10" ht="15">
      <c r="A200" s="99" t="s">
        <v>159</v>
      </c>
      <c r="B200" s="248"/>
      <c r="C200" s="250" t="str">
        <f>C140</f>
        <v>HYDROGEOLOGICKÉ PRÁCE</v>
      </c>
      <c r="D200" s="79"/>
      <c r="E200" s="79"/>
      <c r="F200" s="79"/>
      <c r="G200" s="247"/>
      <c r="H200" s="247">
        <f>J157</f>
        <v>0</v>
      </c>
      <c r="I200" s="247">
        <f t="shared" si="12"/>
        <v>0</v>
      </c>
      <c r="J200" s="120">
        <f t="shared" si="13"/>
        <v>0</v>
      </c>
    </row>
    <row r="201" spans="1:10" ht="15">
      <c r="A201" s="99" t="s">
        <v>166</v>
      </c>
      <c r="B201" s="248"/>
      <c r="C201" s="250" t="str">
        <f>C158</f>
        <v>PEDOLOGICKÝ PRŮZKUM</v>
      </c>
      <c r="D201" s="79"/>
      <c r="E201" s="79"/>
      <c r="F201" s="79"/>
      <c r="G201" s="247"/>
      <c r="H201" s="247">
        <f>J162</f>
        <v>0</v>
      </c>
      <c r="I201" s="247">
        <f t="shared" si="12"/>
        <v>0</v>
      </c>
      <c r="J201" s="120">
        <f t="shared" si="13"/>
        <v>0</v>
      </c>
    </row>
    <row r="202" spans="1:10" ht="15">
      <c r="A202" s="83" t="s">
        <v>167</v>
      </c>
      <c r="B202" s="248"/>
      <c r="C202" s="250" t="str">
        <f>C163</f>
        <v>KOROZNÍ PRŮZKUM</v>
      </c>
      <c r="D202" s="79"/>
      <c r="E202" s="79"/>
      <c r="F202" s="79"/>
      <c r="G202" s="247"/>
      <c r="H202" s="247">
        <f>J167</f>
        <v>0</v>
      </c>
      <c r="I202" s="247">
        <f t="shared" si="12"/>
        <v>0</v>
      </c>
      <c r="J202" s="120">
        <f t="shared" si="13"/>
        <v>0</v>
      </c>
    </row>
    <row r="203" spans="1:10" ht="15">
      <c r="A203" s="123" t="s">
        <v>168</v>
      </c>
      <c r="B203" s="124"/>
      <c r="C203" s="125" t="str">
        <f>C168</f>
        <v>VÝKONY GEOLOGICKÉ SLUŽBY</v>
      </c>
      <c r="D203" s="126"/>
      <c r="E203" s="126"/>
      <c r="F203" s="126"/>
      <c r="G203" s="127"/>
      <c r="H203" s="127">
        <f>J186</f>
        <v>172000</v>
      </c>
      <c r="I203" s="127">
        <f t="shared" si="12"/>
        <v>36120</v>
      </c>
      <c r="J203" s="128">
        <f t="shared" si="13"/>
        <v>208120</v>
      </c>
    </row>
    <row r="204" spans="1:10" ht="15">
      <c r="A204" s="99"/>
      <c r="B204" s="248"/>
      <c r="C204" s="250"/>
      <c r="D204" s="79"/>
      <c r="E204" s="79"/>
      <c r="F204" s="79"/>
      <c r="G204" s="251" t="s">
        <v>197</v>
      </c>
      <c r="H204" s="252">
        <f>SUM(H194:H203)</f>
        <v>572000</v>
      </c>
      <c r="I204" s="252">
        <f>SUM(I194:I203)</f>
        <v>120120</v>
      </c>
      <c r="J204" s="129">
        <f>SUM(J194:J203)</f>
        <v>692120</v>
      </c>
    </row>
    <row r="205" spans="1:10" ht="15">
      <c r="A205" s="99"/>
      <c r="B205" s="78"/>
      <c r="C205" s="79"/>
      <c r="D205" s="79"/>
      <c r="E205" s="79"/>
      <c r="F205" s="79"/>
      <c r="G205" s="78"/>
      <c r="H205" s="78"/>
      <c r="I205" s="253"/>
      <c r="J205" s="120"/>
    </row>
    <row r="206" spans="1:10" ht="15">
      <c r="A206" s="99"/>
      <c r="B206" s="78"/>
      <c r="C206" s="79"/>
      <c r="D206" s="79"/>
      <c r="E206" s="79"/>
      <c r="F206" s="5"/>
      <c r="G206" s="130"/>
      <c r="H206" s="131" t="s">
        <v>194</v>
      </c>
      <c r="I206" s="132" t="s">
        <v>198</v>
      </c>
      <c r="J206" s="133">
        <f>SUM(H194:H203)</f>
        <v>572000</v>
      </c>
    </row>
    <row r="207" spans="1:10" ht="15">
      <c r="A207" s="99"/>
      <c r="B207" s="78"/>
      <c r="C207" s="79" t="s">
        <v>199</v>
      </c>
      <c r="D207" s="79"/>
      <c r="E207" s="79"/>
      <c r="F207" s="5"/>
      <c r="G207" s="78"/>
      <c r="H207" s="77" t="s">
        <v>195</v>
      </c>
      <c r="I207" s="253" t="s">
        <v>198</v>
      </c>
      <c r="J207" s="120">
        <f>SUM(I194:I203)</f>
        <v>120120</v>
      </c>
    </row>
    <row r="208" spans="1:10" ht="15">
      <c r="A208" s="99"/>
      <c r="B208" s="78"/>
      <c r="C208" s="79"/>
      <c r="D208" s="79"/>
      <c r="E208" s="79"/>
      <c r="F208" s="5"/>
      <c r="G208" s="130"/>
      <c r="H208" s="131" t="s">
        <v>200</v>
      </c>
      <c r="I208" s="132" t="s">
        <v>198</v>
      </c>
      <c r="J208" s="133">
        <f>SUM(J206:J207)</f>
        <v>692120</v>
      </c>
    </row>
    <row r="209" spans="1:10" ht="15">
      <c r="A209" s="99"/>
      <c r="B209" s="78"/>
      <c r="C209" s="79"/>
      <c r="D209" s="79"/>
      <c r="E209" s="79"/>
      <c r="F209" s="79"/>
      <c r="G209" s="251"/>
      <c r="H209" s="254"/>
      <c r="I209" s="246"/>
      <c r="J209" s="134"/>
    </row>
    <row r="210" spans="1:10" ht="15.75" thickBot="1">
      <c r="A210" s="411" t="s">
        <v>207</v>
      </c>
      <c r="B210" s="412"/>
      <c r="C210" s="412"/>
      <c r="D210" s="412"/>
      <c r="E210" s="412"/>
      <c r="F210" s="412"/>
      <c r="G210" s="412"/>
      <c r="H210" s="412"/>
      <c r="I210" s="412"/>
      <c r="J210" s="413"/>
    </row>
    <row r="213" spans="2:6" ht="15">
      <c r="B213" s="168"/>
      <c r="C213" s="168"/>
      <c r="D213" s="168"/>
      <c r="E213" s="168"/>
      <c r="F213" s="168"/>
    </row>
    <row r="214" spans="2:6" ht="15">
      <c r="B214" s="168"/>
      <c r="C214" s="168"/>
      <c r="D214" s="168"/>
      <c r="E214" s="168"/>
      <c r="F214" s="168"/>
    </row>
    <row r="215" spans="2:6" ht="15">
      <c r="B215" s="168"/>
      <c r="C215" s="168"/>
      <c r="D215" s="168"/>
      <c r="E215" s="168"/>
      <c r="F215" s="168"/>
    </row>
    <row r="216" spans="2:6" ht="15">
      <c r="B216" s="168"/>
      <c r="C216" s="168"/>
      <c r="D216" s="168"/>
      <c r="E216" s="168"/>
      <c r="F216" s="168"/>
    </row>
  </sheetData>
  <mergeCells count="83">
    <mergeCell ref="C23:F23"/>
    <mergeCell ref="A1:J1"/>
    <mergeCell ref="A2:J2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44:F144"/>
    <mergeCell ref="C96:F96"/>
    <mergeCell ref="C97:F97"/>
    <mergeCell ref="C98:F98"/>
    <mergeCell ref="C100:F100"/>
    <mergeCell ref="C104:F104"/>
    <mergeCell ref="C105:F105"/>
    <mergeCell ref="C126:F126"/>
    <mergeCell ref="C135:F135"/>
    <mergeCell ref="C138:F138"/>
    <mergeCell ref="C141:F141"/>
    <mergeCell ref="C142:F142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G193:H193"/>
    <mergeCell ref="A210:J210"/>
    <mergeCell ref="C171:F171"/>
    <mergeCell ref="C175:F175"/>
    <mergeCell ref="C176:F176"/>
    <mergeCell ref="C181:F181"/>
    <mergeCell ref="C182:F182"/>
    <mergeCell ref="C184:F184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workbookViewId="0" topLeftCell="A169">
      <selection activeCell="H193" sqref="H192:H193"/>
    </sheetView>
  </sheetViews>
  <sheetFormatPr defaultColWidth="9.140625" defaultRowHeight="15"/>
  <cols>
    <col min="5" max="5" width="12.421875" style="0" customWidth="1"/>
    <col min="6" max="6" width="73.7109375" style="0" customWidth="1"/>
    <col min="7" max="7" width="10.00390625" style="0" customWidth="1"/>
    <col min="8" max="8" width="13.00390625" style="0" customWidth="1"/>
    <col min="9" max="9" width="12.421875" style="0" customWidth="1"/>
    <col min="10" max="10" width="13.14062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255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251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15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324"/>
      <c r="E9" s="227"/>
      <c r="F9" s="227"/>
      <c r="G9" s="25">
        <v>80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324"/>
      <c r="E10" s="227"/>
      <c r="F10" s="227"/>
      <c r="G10" s="25">
        <v>18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327" t="s">
        <v>215</v>
      </c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8" t="s">
        <v>139</v>
      </c>
      <c r="B14" s="29">
        <v>1</v>
      </c>
      <c r="C14" s="26" t="s">
        <v>82</v>
      </c>
      <c r="D14" s="27"/>
      <c r="E14" s="27"/>
      <c r="F14" s="27"/>
      <c r="G14" s="139">
        <v>0</v>
      </c>
      <c r="H14" s="139" t="s">
        <v>114</v>
      </c>
      <c r="I14" s="92"/>
      <c r="J14" s="260">
        <f aca="true" t="shared" si="1" ref="J14:J37">G14*I14</f>
        <v>0</v>
      </c>
      <c r="L14" s="141"/>
    </row>
    <row r="15" spans="1:12" ht="15">
      <c r="A15" s="28" t="s">
        <v>139</v>
      </c>
      <c r="B15" s="29">
        <v>2</v>
      </c>
      <c r="C15" s="26" t="s">
        <v>83</v>
      </c>
      <c r="D15" s="27"/>
      <c r="E15" s="27"/>
      <c r="F15" s="27"/>
      <c r="G15" s="139">
        <v>0</v>
      </c>
      <c r="H15" s="139" t="s">
        <v>114</v>
      </c>
      <c r="I15" s="92"/>
      <c r="J15" s="260">
        <f t="shared" si="1"/>
        <v>0</v>
      </c>
      <c r="L15" s="141"/>
    </row>
    <row r="16" spans="1:12" ht="15">
      <c r="A16" s="28" t="s">
        <v>139</v>
      </c>
      <c r="B16" s="29">
        <v>3</v>
      </c>
      <c r="C16" s="504" t="s">
        <v>84</v>
      </c>
      <c r="D16" s="505"/>
      <c r="E16" s="505"/>
      <c r="F16" s="506"/>
      <c r="G16" s="139">
        <v>0</v>
      </c>
      <c r="H16" s="139" t="s">
        <v>114</v>
      </c>
      <c r="I16" s="92"/>
      <c r="J16" s="260">
        <f t="shared" si="1"/>
        <v>0</v>
      </c>
      <c r="L16" s="141"/>
    </row>
    <row r="17" spans="1:12" ht="15">
      <c r="A17" s="28" t="s">
        <v>139</v>
      </c>
      <c r="B17" s="29">
        <v>4</v>
      </c>
      <c r="C17" s="504" t="s">
        <v>85</v>
      </c>
      <c r="D17" s="505"/>
      <c r="E17" s="505"/>
      <c r="F17" s="506"/>
      <c r="G17" s="139">
        <v>0</v>
      </c>
      <c r="H17" s="139" t="s">
        <v>114</v>
      </c>
      <c r="I17" s="92"/>
      <c r="J17" s="260">
        <f t="shared" si="1"/>
        <v>0</v>
      </c>
      <c r="L17" s="141"/>
    </row>
    <row r="18" spans="1:12" ht="15">
      <c r="A18" s="28" t="s">
        <v>139</v>
      </c>
      <c r="B18" s="29">
        <v>5</v>
      </c>
      <c r="C18" s="26" t="s">
        <v>2</v>
      </c>
      <c r="D18" s="27"/>
      <c r="E18" s="27"/>
      <c r="F18" s="27"/>
      <c r="G18" s="139">
        <v>0</v>
      </c>
      <c r="H18" s="139" t="s">
        <v>114</v>
      </c>
      <c r="I18" s="92"/>
      <c r="J18" s="260">
        <f t="shared" si="1"/>
        <v>0</v>
      </c>
      <c r="L18" s="141"/>
    </row>
    <row r="19" spans="1:12" ht="15">
      <c r="A19" s="28" t="s">
        <v>139</v>
      </c>
      <c r="B19" s="29">
        <v>6</v>
      </c>
      <c r="C19" s="26" t="s">
        <v>3</v>
      </c>
      <c r="D19" s="27"/>
      <c r="E19" s="27"/>
      <c r="F19" s="27"/>
      <c r="G19" s="139"/>
      <c r="H19" s="139" t="s">
        <v>114</v>
      </c>
      <c r="I19" s="92"/>
      <c r="J19" s="260">
        <f t="shared" si="1"/>
        <v>0</v>
      </c>
      <c r="L19" s="141"/>
    </row>
    <row r="20" spans="1:12" ht="15">
      <c r="A20" s="28" t="s">
        <v>139</v>
      </c>
      <c r="B20" s="29">
        <v>7</v>
      </c>
      <c r="C20" s="446" t="s">
        <v>115</v>
      </c>
      <c r="D20" s="446"/>
      <c r="E20" s="446"/>
      <c r="F20" s="446"/>
      <c r="G20" s="139">
        <v>0</v>
      </c>
      <c r="H20" s="139" t="s">
        <v>114</v>
      </c>
      <c r="I20" s="92"/>
      <c r="J20" s="260">
        <f t="shared" si="1"/>
        <v>0</v>
      </c>
      <c r="L20" s="141"/>
    </row>
    <row r="21" spans="1:12" ht="15">
      <c r="A21" s="28" t="s">
        <v>139</v>
      </c>
      <c r="B21" s="29">
        <v>8</v>
      </c>
      <c r="C21" s="446" t="s">
        <v>116</v>
      </c>
      <c r="D21" s="446"/>
      <c r="E21" s="446"/>
      <c r="F21" s="446"/>
      <c r="G21" s="139"/>
      <c r="H21" s="139" t="s">
        <v>114</v>
      </c>
      <c r="I21" s="92"/>
      <c r="J21" s="260">
        <f t="shared" si="1"/>
        <v>0</v>
      </c>
      <c r="L21" s="141"/>
    </row>
    <row r="22" spans="1:12" ht="15">
      <c r="A22" s="28" t="s">
        <v>139</v>
      </c>
      <c r="B22" s="29">
        <v>9</v>
      </c>
      <c r="C22" s="446" t="s">
        <v>117</v>
      </c>
      <c r="D22" s="446"/>
      <c r="E22" s="446"/>
      <c r="F22" s="446"/>
      <c r="G22" s="139"/>
      <c r="H22" s="139" t="s">
        <v>114</v>
      </c>
      <c r="I22" s="92"/>
      <c r="J22" s="260">
        <f t="shared" si="1"/>
        <v>0</v>
      </c>
      <c r="L22" s="141"/>
    </row>
    <row r="23" spans="1:12" ht="15">
      <c r="A23" s="28" t="s">
        <v>139</v>
      </c>
      <c r="B23" s="29">
        <v>10</v>
      </c>
      <c r="C23" s="446" t="s">
        <v>118</v>
      </c>
      <c r="D23" s="446"/>
      <c r="E23" s="446"/>
      <c r="F23" s="446"/>
      <c r="G23" s="139"/>
      <c r="H23" s="139" t="s">
        <v>114</v>
      </c>
      <c r="I23" s="92"/>
      <c r="J23" s="260">
        <f t="shared" si="1"/>
        <v>0</v>
      </c>
      <c r="L23" s="141"/>
    </row>
    <row r="24" spans="1:12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77">
        <v>0</v>
      </c>
      <c r="H24" s="177" t="s">
        <v>114</v>
      </c>
      <c r="I24" s="162"/>
      <c r="J24" s="260">
        <f t="shared" si="1"/>
        <v>0</v>
      </c>
      <c r="L24" s="141"/>
    </row>
    <row r="25" spans="1:12" ht="26.25" customHeight="1">
      <c r="A25" s="175" t="s">
        <v>139</v>
      </c>
      <c r="B25" s="176">
        <v>12</v>
      </c>
      <c r="C25" s="457" t="s">
        <v>120</v>
      </c>
      <c r="D25" s="457"/>
      <c r="E25" s="457"/>
      <c r="F25" s="457"/>
      <c r="G25" s="177"/>
      <c r="H25" s="177" t="s">
        <v>114</v>
      </c>
      <c r="I25" s="162"/>
      <c r="J25" s="260">
        <f t="shared" si="1"/>
        <v>0</v>
      </c>
      <c r="L25" s="141"/>
    </row>
    <row r="26" spans="1:12" ht="15">
      <c r="A26" s="28" t="s">
        <v>139</v>
      </c>
      <c r="B26" s="29">
        <v>13</v>
      </c>
      <c r="C26" s="446" t="s">
        <v>121</v>
      </c>
      <c r="D26" s="446"/>
      <c r="E26" s="446"/>
      <c r="F26" s="446"/>
      <c r="G26" s="139"/>
      <c r="H26" s="139" t="s">
        <v>114</v>
      </c>
      <c r="I26" s="92"/>
      <c r="J26" s="260">
        <f t="shared" si="1"/>
        <v>0</v>
      </c>
      <c r="L26" s="141"/>
    </row>
    <row r="27" spans="1:12" ht="15">
      <c r="A27" s="28" t="s">
        <v>139</v>
      </c>
      <c r="B27" s="29">
        <v>14</v>
      </c>
      <c r="C27" s="446" t="s">
        <v>122</v>
      </c>
      <c r="D27" s="446"/>
      <c r="E27" s="446"/>
      <c r="F27" s="446"/>
      <c r="G27" s="139"/>
      <c r="H27" s="139" t="s">
        <v>114</v>
      </c>
      <c r="I27" s="92"/>
      <c r="J27" s="260">
        <f t="shared" si="1"/>
        <v>0</v>
      </c>
      <c r="L27" s="141"/>
    </row>
    <row r="28" spans="1:12" ht="15">
      <c r="A28" s="28" t="s">
        <v>139</v>
      </c>
      <c r="B28" s="29">
        <v>15</v>
      </c>
      <c r="C28" s="446" t="s">
        <v>141</v>
      </c>
      <c r="D28" s="446"/>
      <c r="E28" s="446"/>
      <c r="F28" s="446"/>
      <c r="G28" s="139">
        <v>0</v>
      </c>
      <c r="H28" s="139" t="s">
        <v>114</v>
      </c>
      <c r="I28" s="92"/>
      <c r="J28" s="260">
        <f t="shared" si="1"/>
        <v>0</v>
      </c>
      <c r="L28" s="141"/>
    </row>
    <row r="29" spans="1:12" ht="30" customHeight="1">
      <c r="A29" s="28" t="s">
        <v>139</v>
      </c>
      <c r="B29" s="29">
        <v>16</v>
      </c>
      <c r="C29" s="495" t="s">
        <v>142</v>
      </c>
      <c r="D29" s="495"/>
      <c r="E29" s="495"/>
      <c r="F29" s="495"/>
      <c r="G29" s="139">
        <v>0</v>
      </c>
      <c r="H29" s="139" t="s">
        <v>114</v>
      </c>
      <c r="I29" s="92"/>
      <c r="J29" s="260">
        <f t="shared" si="1"/>
        <v>0</v>
      </c>
      <c r="L29" s="141"/>
    </row>
    <row r="30" spans="1:12" ht="15">
      <c r="A30" s="28" t="s">
        <v>139</v>
      </c>
      <c r="B30" s="29">
        <v>17</v>
      </c>
      <c r="C30" s="26" t="s">
        <v>86</v>
      </c>
      <c r="D30" s="27"/>
      <c r="E30" s="27"/>
      <c r="F30" s="27"/>
      <c r="G30" s="139"/>
      <c r="H30" s="139" t="s">
        <v>114</v>
      </c>
      <c r="I30" s="92"/>
      <c r="J30" s="260">
        <f t="shared" si="1"/>
        <v>0</v>
      </c>
      <c r="L30" s="141"/>
    </row>
    <row r="31" spans="1:12" ht="15">
      <c r="A31" s="28" t="s">
        <v>139</v>
      </c>
      <c r="B31" s="29">
        <v>18</v>
      </c>
      <c r="C31" s="446" t="s">
        <v>143</v>
      </c>
      <c r="D31" s="446"/>
      <c r="E31" s="446"/>
      <c r="F31" s="446"/>
      <c r="G31" s="139"/>
      <c r="H31" s="139" t="s">
        <v>114</v>
      </c>
      <c r="I31" s="92"/>
      <c r="J31" s="260">
        <f t="shared" si="1"/>
        <v>0</v>
      </c>
      <c r="L31" s="141"/>
    </row>
    <row r="32" spans="1:12" ht="15">
      <c r="A32" s="28" t="s">
        <v>139</v>
      </c>
      <c r="B32" s="29">
        <v>19</v>
      </c>
      <c r="C32" s="446" t="s">
        <v>144</v>
      </c>
      <c r="D32" s="446"/>
      <c r="E32" s="446"/>
      <c r="F32" s="446"/>
      <c r="G32" s="139"/>
      <c r="H32" s="139" t="s">
        <v>114</v>
      </c>
      <c r="I32" s="92"/>
      <c r="J32" s="260">
        <f t="shared" si="1"/>
        <v>0</v>
      </c>
      <c r="L32" s="141"/>
    </row>
    <row r="33" spans="1:12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139"/>
      <c r="H33" s="139" t="s">
        <v>111</v>
      </c>
      <c r="I33" s="92"/>
      <c r="J33" s="260">
        <f t="shared" si="1"/>
        <v>0</v>
      </c>
      <c r="L33" s="141"/>
    </row>
    <row r="34" spans="1:12" ht="15">
      <c r="A34" s="28" t="s">
        <v>139</v>
      </c>
      <c r="B34" s="29">
        <v>21</v>
      </c>
      <c r="C34" s="501" t="s">
        <v>145</v>
      </c>
      <c r="D34" s="502"/>
      <c r="E34" s="502"/>
      <c r="F34" s="503"/>
      <c r="G34" s="178"/>
      <c r="H34" s="178" t="s">
        <v>114</v>
      </c>
      <c r="I34" s="92"/>
      <c r="J34" s="260">
        <f t="shared" si="1"/>
        <v>0</v>
      </c>
      <c r="L34" s="141"/>
    </row>
    <row r="35" spans="1:12" ht="15">
      <c r="A35" s="28" t="s">
        <v>139</v>
      </c>
      <c r="B35" s="29">
        <v>22</v>
      </c>
      <c r="C35" s="179" t="s">
        <v>146</v>
      </c>
      <c r="D35" s="180"/>
      <c r="E35" s="180"/>
      <c r="F35" s="180"/>
      <c r="G35" s="178"/>
      <c r="H35" s="178" t="s">
        <v>114</v>
      </c>
      <c r="I35" s="92"/>
      <c r="J35" s="260">
        <f t="shared" si="1"/>
        <v>0</v>
      </c>
      <c r="L35" s="141"/>
    </row>
    <row r="36" spans="1:12" ht="15">
      <c r="A36" s="28" t="s">
        <v>139</v>
      </c>
      <c r="B36" s="29">
        <v>23</v>
      </c>
      <c r="C36" s="26" t="s">
        <v>4</v>
      </c>
      <c r="D36" s="27"/>
      <c r="E36" s="27"/>
      <c r="F36" s="27"/>
      <c r="G36" s="139">
        <v>0</v>
      </c>
      <c r="H36" s="139" t="s">
        <v>111</v>
      </c>
      <c r="I36" s="92"/>
      <c r="J36" s="260">
        <f t="shared" si="1"/>
        <v>0</v>
      </c>
      <c r="L36" s="141"/>
    </row>
    <row r="37" spans="1:12" ht="15">
      <c r="A37" s="28" t="s">
        <v>139</v>
      </c>
      <c r="B37" s="29">
        <v>24</v>
      </c>
      <c r="C37" s="26" t="s">
        <v>87</v>
      </c>
      <c r="D37" s="27"/>
      <c r="E37" s="27"/>
      <c r="F37" s="27"/>
      <c r="G37" s="139"/>
      <c r="H37" s="139" t="s">
        <v>114</v>
      </c>
      <c r="I37" s="92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170" t="s">
        <v>147</v>
      </c>
      <c r="B39" s="45">
        <v>1</v>
      </c>
      <c r="C39" s="325" t="s">
        <v>5</v>
      </c>
      <c r="D39" s="39"/>
      <c r="E39" s="39"/>
      <c r="F39" s="39"/>
      <c r="G39" s="40">
        <v>0</v>
      </c>
      <c r="H39" s="40" t="s">
        <v>124</v>
      </c>
      <c r="I39" s="93"/>
      <c r="J39" s="260">
        <f aca="true" t="shared" si="2" ref="J39:J41">G39*I39</f>
        <v>0</v>
      </c>
      <c r="L39" s="141"/>
    </row>
    <row r="40" spans="1:12" ht="15">
      <c r="A40" s="170" t="s">
        <v>147</v>
      </c>
      <c r="B40" s="45">
        <v>2</v>
      </c>
      <c r="C40" s="325" t="s">
        <v>6</v>
      </c>
      <c r="D40" s="39"/>
      <c r="E40" s="39"/>
      <c r="F40" s="39"/>
      <c r="G40" s="40">
        <v>0</v>
      </c>
      <c r="H40" s="40" t="s">
        <v>124</v>
      </c>
      <c r="I40" s="93"/>
      <c r="J40" s="260">
        <f t="shared" si="2"/>
        <v>0</v>
      </c>
      <c r="L40" s="141"/>
    </row>
    <row r="41" spans="1:12" ht="15">
      <c r="A41" s="170" t="s">
        <v>147</v>
      </c>
      <c r="B41" s="45">
        <v>3</v>
      </c>
      <c r="C41" s="417" t="s">
        <v>7</v>
      </c>
      <c r="D41" s="418"/>
      <c r="E41" s="418"/>
      <c r="F41" s="419"/>
      <c r="G41" s="40">
        <v>0</v>
      </c>
      <c r="H41" s="40" t="s">
        <v>124</v>
      </c>
      <c r="I41" s="93"/>
      <c r="J41" s="260">
        <f t="shared" si="2"/>
        <v>0</v>
      </c>
      <c r="L41" s="141"/>
    </row>
    <row r="42" spans="1:12" ht="15">
      <c r="A42" s="170" t="s">
        <v>147</v>
      </c>
      <c r="B42" s="45">
        <v>4</v>
      </c>
      <c r="C42" s="41" t="s">
        <v>125</v>
      </c>
      <c r="D42" s="42"/>
      <c r="E42" s="42"/>
      <c r="F42" s="42"/>
      <c r="G42" s="43">
        <v>0</v>
      </c>
      <c r="H42" s="43" t="s">
        <v>81</v>
      </c>
      <c r="I42" s="94">
        <v>0</v>
      </c>
      <c r="J42" s="263">
        <v>0</v>
      </c>
      <c r="L42" s="141"/>
    </row>
    <row r="43" spans="1:12" ht="15">
      <c r="A43" s="170" t="s">
        <v>147</v>
      </c>
      <c r="B43" s="45">
        <v>5</v>
      </c>
      <c r="C43" s="437" t="s">
        <v>8</v>
      </c>
      <c r="D43" s="438"/>
      <c r="E43" s="438"/>
      <c r="F43" s="439"/>
      <c r="G43" s="40">
        <v>0</v>
      </c>
      <c r="H43" s="40" t="s">
        <v>114</v>
      </c>
      <c r="I43" s="93"/>
      <c r="J43" s="260">
        <f aca="true" t="shared" si="3" ref="J43:J51">G43*I43</f>
        <v>0</v>
      </c>
      <c r="L43" s="141"/>
    </row>
    <row r="44" spans="1:12" ht="15">
      <c r="A44" s="170" t="s">
        <v>147</v>
      </c>
      <c r="B44" s="45">
        <v>6</v>
      </c>
      <c r="C44" s="417" t="s">
        <v>9</v>
      </c>
      <c r="D44" s="418"/>
      <c r="E44" s="418"/>
      <c r="F44" s="419"/>
      <c r="G44" s="40"/>
      <c r="H44" s="40" t="s">
        <v>111</v>
      </c>
      <c r="I44" s="93"/>
      <c r="J44" s="260">
        <f t="shared" si="3"/>
        <v>0</v>
      </c>
      <c r="L44" s="141"/>
    </row>
    <row r="45" spans="1:12" ht="15">
      <c r="A45" s="170" t="s">
        <v>147</v>
      </c>
      <c r="B45" s="45">
        <v>7</v>
      </c>
      <c r="C45" s="325" t="s">
        <v>88</v>
      </c>
      <c r="D45" s="39"/>
      <c r="E45" s="39"/>
      <c r="F45" s="39"/>
      <c r="G45" s="40">
        <v>0</v>
      </c>
      <c r="H45" s="40" t="s">
        <v>112</v>
      </c>
      <c r="I45" s="93"/>
      <c r="J45" s="260">
        <f t="shared" si="3"/>
        <v>0</v>
      </c>
      <c r="L45" s="141"/>
    </row>
    <row r="46" spans="1:12" ht="15">
      <c r="A46" s="170" t="s">
        <v>147</v>
      </c>
      <c r="B46" s="45">
        <v>8</v>
      </c>
      <c r="C46" s="325" t="s">
        <v>10</v>
      </c>
      <c r="D46" s="39"/>
      <c r="E46" s="39"/>
      <c r="F46" s="39"/>
      <c r="G46" s="40">
        <v>0</v>
      </c>
      <c r="H46" s="40" t="s">
        <v>113</v>
      </c>
      <c r="I46" s="93"/>
      <c r="J46" s="260">
        <f t="shared" si="3"/>
        <v>0</v>
      </c>
      <c r="L46" s="141"/>
    </row>
    <row r="47" spans="1:12" ht="15">
      <c r="A47" s="170" t="s">
        <v>147</v>
      </c>
      <c r="B47" s="45">
        <v>9</v>
      </c>
      <c r="C47" s="325" t="s">
        <v>11</v>
      </c>
      <c r="D47" s="39"/>
      <c r="E47" s="39"/>
      <c r="F47" s="39"/>
      <c r="G47" s="40"/>
      <c r="H47" s="40" t="s">
        <v>113</v>
      </c>
      <c r="I47" s="93"/>
      <c r="J47" s="260">
        <f t="shared" si="3"/>
        <v>0</v>
      </c>
      <c r="L47" s="141"/>
    </row>
    <row r="48" spans="1:12" ht="15">
      <c r="A48" s="170" t="s">
        <v>147</v>
      </c>
      <c r="B48" s="45">
        <v>10</v>
      </c>
      <c r="C48" s="417" t="s">
        <v>12</v>
      </c>
      <c r="D48" s="418"/>
      <c r="E48" s="418"/>
      <c r="F48" s="419"/>
      <c r="G48" s="40">
        <v>0</v>
      </c>
      <c r="H48" s="40" t="s">
        <v>113</v>
      </c>
      <c r="I48" s="93"/>
      <c r="J48" s="260">
        <f t="shared" si="3"/>
        <v>0</v>
      </c>
      <c r="L48" s="141"/>
    </row>
    <row r="49" spans="1:12" ht="15">
      <c r="A49" s="170" t="s">
        <v>147</v>
      </c>
      <c r="B49" s="45">
        <v>11</v>
      </c>
      <c r="C49" s="325" t="s">
        <v>13</v>
      </c>
      <c r="D49" s="39"/>
      <c r="E49" s="39"/>
      <c r="F49" s="39"/>
      <c r="G49" s="40">
        <v>0</v>
      </c>
      <c r="H49" s="40" t="s">
        <v>113</v>
      </c>
      <c r="I49" s="93"/>
      <c r="J49" s="260">
        <f t="shared" si="3"/>
        <v>0</v>
      </c>
      <c r="L49" s="141"/>
    </row>
    <row r="50" spans="1:12" ht="15">
      <c r="A50" s="170" t="s">
        <v>147</v>
      </c>
      <c r="B50" s="45">
        <v>12</v>
      </c>
      <c r="C50" s="325" t="s">
        <v>14</v>
      </c>
      <c r="D50" s="39"/>
      <c r="E50" s="39"/>
      <c r="F50" s="39"/>
      <c r="G50" s="45"/>
      <c r="H50" s="45" t="s">
        <v>15</v>
      </c>
      <c r="I50" s="95"/>
      <c r="J50" s="260">
        <f t="shared" si="3"/>
        <v>0</v>
      </c>
      <c r="L50" s="141"/>
    </row>
    <row r="51" spans="1:12" ht="15">
      <c r="A51" s="170" t="s">
        <v>147</v>
      </c>
      <c r="B51" s="45">
        <v>13</v>
      </c>
      <c r="C51" s="405" t="s">
        <v>126</v>
      </c>
      <c r="D51" s="406"/>
      <c r="E51" s="406"/>
      <c r="F51" s="407"/>
      <c r="G51" s="59"/>
      <c r="H51" s="59" t="s">
        <v>111</v>
      </c>
      <c r="I51" s="96"/>
      <c r="J51" s="260">
        <f t="shared" si="3"/>
        <v>0</v>
      </c>
      <c r="L51" s="141"/>
    </row>
    <row r="52" spans="1:12" ht="15">
      <c r="A52" s="170" t="s">
        <v>147</v>
      </c>
      <c r="B52" s="45">
        <v>14</v>
      </c>
      <c r="C52" s="41" t="s">
        <v>127</v>
      </c>
      <c r="D52" s="42"/>
      <c r="E52" s="42"/>
      <c r="F52" s="42"/>
      <c r="G52" s="43">
        <v>0</v>
      </c>
      <c r="H52" s="43" t="s">
        <v>81</v>
      </c>
      <c r="I52" s="94">
        <v>0</v>
      </c>
      <c r="J52" s="264">
        <v>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170" t="s">
        <v>149</v>
      </c>
      <c r="B54" s="45">
        <v>1</v>
      </c>
      <c r="C54" s="74" t="s">
        <v>16</v>
      </c>
      <c r="D54" s="171"/>
      <c r="E54" s="171"/>
      <c r="F54" s="172"/>
      <c r="G54" s="45">
        <v>0</v>
      </c>
      <c r="H54" s="45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170" t="s">
        <v>149</v>
      </c>
      <c r="B55" s="45">
        <v>2</v>
      </c>
      <c r="C55" s="71" t="s">
        <v>17</v>
      </c>
      <c r="D55" s="173"/>
      <c r="E55" s="173"/>
      <c r="F55" s="174"/>
      <c r="G55" s="59">
        <v>0</v>
      </c>
      <c r="H55" s="59" t="s">
        <v>111</v>
      </c>
      <c r="I55" s="93"/>
      <c r="J55" s="260">
        <f t="shared" si="4"/>
        <v>0</v>
      </c>
      <c r="L55" s="141"/>
    </row>
    <row r="56" spans="1:12" ht="15">
      <c r="A56" s="170" t="s">
        <v>149</v>
      </c>
      <c r="B56" s="45">
        <v>3</v>
      </c>
      <c r="C56" s="71" t="s">
        <v>89</v>
      </c>
      <c r="D56" s="173"/>
      <c r="E56" s="173"/>
      <c r="F56" s="174"/>
      <c r="G56" s="59"/>
      <c r="H56" s="59" t="s">
        <v>111</v>
      </c>
      <c r="I56" s="93"/>
      <c r="J56" s="260">
        <f t="shared" si="4"/>
        <v>0</v>
      </c>
      <c r="L56" s="141"/>
    </row>
    <row r="57" spans="1:12" ht="15">
      <c r="A57" s="170" t="s">
        <v>149</v>
      </c>
      <c r="B57" s="45">
        <v>4</v>
      </c>
      <c r="C57" s="74" t="s">
        <v>18</v>
      </c>
      <c r="D57" s="171"/>
      <c r="E57" s="171"/>
      <c r="F57" s="172"/>
      <c r="G57" s="45">
        <v>0</v>
      </c>
      <c r="H57" s="45" t="s">
        <v>111</v>
      </c>
      <c r="I57" s="93"/>
      <c r="J57" s="260">
        <f t="shared" si="4"/>
        <v>0</v>
      </c>
      <c r="L57" s="141"/>
    </row>
    <row r="58" spans="1:12" ht="15">
      <c r="A58" s="170" t="s">
        <v>149</v>
      </c>
      <c r="B58" s="45">
        <v>5</v>
      </c>
      <c r="C58" s="74" t="s">
        <v>19</v>
      </c>
      <c r="D58" s="171"/>
      <c r="E58" s="171"/>
      <c r="F58" s="172"/>
      <c r="G58" s="45"/>
      <c r="H58" s="45" t="s">
        <v>111</v>
      </c>
      <c r="I58" s="93"/>
      <c r="J58" s="260">
        <f t="shared" si="4"/>
        <v>0</v>
      </c>
      <c r="L58" s="141"/>
    </row>
    <row r="59" spans="1:12" ht="15">
      <c r="A59" s="170" t="s">
        <v>149</v>
      </c>
      <c r="B59" s="45">
        <v>6</v>
      </c>
      <c r="C59" s="74" t="s">
        <v>20</v>
      </c>
      <c r="D59" s="171"/>
      <c r="E59" s="171"/>
      <c r="F59" s="172"/>
      <c r="G59" s="45">
        <v>0</v>
      </c>
      <c r="H59" s="45" t="s">
        <v>111</v>
      </c>
      <c r="I59" s="93"/>
      <c r="J59" s="260">
        <f t="shared" si="4"/>
        <v>0</v>
      </c>
      <c r="L59" s="141"/>
    </row>
    <row r="60" spans="1:12" ht="15">
      <c r="A60" s="170" t="s">
        <v>149</v>
      </c>
      <c r="B60" s="45">
        <v>7</v>
      </c>
      <c r="C60" s="405" t="s">
        <v>21</v>
      </c>
      <c r="D60" s="406"/>
      <c r="E60" s="406"/>
      <c r="F60" s="407"/>
      <c r="G60" s="59">
        <v>0</v>
      </c>
      <c r="H60" s="59" t="s">
        <v>111</v>
      </c>
      <c r="I60" s="93"/>
      <c r="J60" s="260">
        <f t="shared" si="4"/>
        <v>0</v>
      </c>
      <c r="L60" s="141"/>
    </row>
    <row r="61" spans="1:12" ht="15">
      <c r="A61" s="170" t="s">
        <v>149</v>
      </c>
      <c r="B61" s="45">
        <v>8</v>
      </c>
      <c r="C61" s="70" t="s">
        <v>90</v>
      </c>
      <c r="D61" s="173"/>
      <c r="E61" s="173"/>
      <c r="F61" s="174"/>
      <c r="G61" s="59"/>
      <c r="H61" s="59" t="s">
        <v>111</v>
      </c>
      <c r="I61" s="93"/>
      <c r="J61" s="260">
        <f t="shared" si="4"/>
        <v>0</v>
      </c>
      <c r="L61" s="141"/>
    </row>
    <row r="62" spans="1:12" ht="15">
      <c r="A62" s="170" t="s">
        <v>149</v>
      </c>
      <c r="B62" s="45">
        <v>9</v>
      </c>
      <c r="C62" s="405" t="s">
        <v>22</v>
      </c>
      <c r="D62" s="406"/>
      <c r="E62" s="406"/>
      <c r="F62" s="407"/>
      <c r="G62" s="59"/>
      <c r="H62" s="59" t="s">
        <v>15</v>
      </c>
      <c r="I62" s="93"/>
      <c r="J62" s="260">
        <f t="shared" si="4"/>
        <v>0</v>
      </c>
      <c r="L62" s="141"/>
    </row>
    <row r="63" spans="1:12" ht="15.75" thickBot="1">
      <c r="A63" s="150"/>
      <c r="B63" s="267"/>
      <c r="C63" s="151" t="s">
        <v>186</v>
      </c>
      <c r="D63" s="152" t="s">
        <v>187</v>
      </c>
      <c r="E63" s="153"/>
      <c r="F63" s="154"/>
      <c r="G63" s="155"/>
      <c r="H63" s="156"/>
      <c r="I63" s="98"/>
      <c r="J63" s="157">
        <f>SUM(J14:J62)</f>
        <v>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8" t="s">
        <v>151</v>
      </c>
      <c r="B65" s="45">
        <v>1</v>
      </c>
      <c r="C65" s="437" t="s">
        <v>24</v>
      </c>
      <c r="D65" s="438"/>
      <c r="E65" s="438"/>
      <c r="F65" s="439"/>
      <c r="G65" s="45">
        <v>0</v>
      </c>
      <c r="H65" s="45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8" t="s">
        <v>151</v>
      </c>
      <c r="B66" s="45">
        <v>2</v>
      </c>
      <c r="C66" s="417" t="s">
        <v>25</v>
      </c>
      <c r="D66" s="418"/>
      <c r="E66" s="418"/>
      <c r="F66" s="419"/>
      <c r="G66" s="45"/>
      <c r="H66" s="45" t="s">
        <v>15</v>
      </c>
      <c r="I66" s="95"/>
      <c r="J66" s="260">
        <f t="shared" si="5"/>
        <v>0</v>
      </c>
      <c r="L66" s="141"/>
    </row>
    <row r="67" spans="1:12" ht="15">
      <c r="A67" s="68" t="s">
        <v>151</v>
      </c>
      <c r="B67" s="45">
        <v>3</v>
      </c>
      <c r="C67" s="325" t="s">
        <v>26</v>
      </c>
      <c r="D67" s="169"/>
      <c r="E67" s="169"/>
      <c r="F67" s="169"/>
      <c r="G67" s="45">
        <v>0</v>
      </c>
      <c r="H67" s="45" t="s">
        <v>128</v>
      </c>
      <c r="I67" s="95"/>
      <c r="J67" s="260">
        <f t="shared" si="5"/>
        <v>0</v>
      </c>
      <c r="L67" s="141"/>
    </row>
    <row r="68" spans="1:12" ht="15">
      <c r="A68" s="65" t="s">
        <v>151</v>
      </c>
      <c r="B68" s="45">
        <v>4</v>
      </c>
      <c r="C68" s="405" t="s">
        <v>27</v>
      </c>
      <c r="D68" s="406"/>
      <c r="E68" s="406"/>
      <c r="F68" s="407"/>
      <c r="G68" s="59">
        <v>0</v>
      </c>
      <c r="H68" s="59" t="s">
        <v>114</v>
      </c>
      <c r="I68" s="97"/>
      <c r="J68" s="260">
        <f t="shared" si="5"/>
        <v>0</v>
      </c>
      <c r="L68" s="141"/>
    </row>
    <row r="69" spans="1:12" ht="15">
      <c r="A69" s="65" t="s">
        <v>151</v>
      </c>
      <c r="B69" s="45">
        <v>5</v>
      </c>
      <c r="C69" s="405" t="s">
        <v>28</v>
      </c>
      <c r="D69" s="406"/>
      <c r="E69" s="406"/>
      <c r="F69" s="407"/>
      <c r="G69" s="59">
        <v>0</v>
      </c>
      <c r="H69" s="59" t="s">
        <v>15</v>
      </c>
      <c r="I69" s="97"/>
      <c r="J69" s="260">
        <f t="shared" si="5"/>
        <v>0</v>
      </c>
      <c r="L69" s="141"/>
    </row>
    <row r="70" spans="1:12" ht="15">
      <c r="A70" s="65" t="s">
        <v>151</v>
      </c>
      <c r="B70" s="45">
        <v>6</v>
      </c>
      <c r="C70" s="325" t="s">
        <v>29</v>
      </c>
      <c r="D70" s="147"/>
      <c r="E70" s="147"/>
      <c r="F70" s="147"/>
      <c r="G70" s="59">
        <v>0</v>
      </c>
      <c r="H70" s="59" t="s">
        <v>128</v>
      </c>
      <c r="I70" s="96"/>
      <c r="J70" s="260">
        <f t="shared" si="5"/>
        <v>0</v>
      </c>
      <c r="L70" s="141"/>
    </row>
    <row r="71" spans="1:12" ht="15">
      <c r="A71" s="68" t="s">
        <v>151</v>
      </c>
      <c r="B71" s="45">
        <v>7</v>
      </c>
      <c r="C71" s="405" t="s">
        <v>91</v>
      </c>
      <c r="D71" s="406"/>
      <c r="E71" s="406"/>
      <c r="F71" s="407"/>
      <c r="G71" s="59">
        <v>0</v>
      </c>
      <c r="H71" s="59" t="s">
        <v>114</v>
      </c>
      <c r="I71" s="97"/>
      <c r="J71" s="260">
        <f t="shared" si="5"/>
        <v>0</v>
      </c>
      <c r="L71" s="141"/>
    </row>
    <row r="72" spans="1:12" ht="15">
      <c r="A72" s="68" t="s">
        <v>151</v>
      </c>
      <c r="B72" s="45">
        <v>8</v>
      </c>
      <c r="C72" s="70" t="s">
        <v>92</v>
      </c>
      <c r="D72" s="70"/>
      <c r="E72" s="70"/>
      <c r="F72" s="70"/>
      <c r="G72" s="59">
        <v>0</v>
      </c>
      <c r="H72" s="59" t="s">
        <v>114</v>
      </c>
      <c r="I72" s="97"/>
      <c r="J72" s="260">
        <f t="shared" si="5"/>
        <v>0</v>
      </c>
      <c r="L72" s="141"/>
    </row>
    <row r="73" spans="1:12" ht="15">
      <c r="A73" s="65" t="s">
        <v>151</v>
      </c>
      <c r="B73" s="45">
        <v>9</v>
      </c>
      <c r="C73" s="405" t="s">
        <v>28</v>
      </c>
      <c r="D73" s="406"/>
      <c r="E73" s="406"/>
      <c r="F73" s="407"/>
      <c r="G73" s="59">
        <v>0</v>
      </c>
      <c r="H73" s="59" t="s">
        <v>15</v>
      </c>
      <c r="I73" s="97"/>
      <c r="J73" s="260">
        <f t="shared" si="5"/>
        <v>0</v>
      </c>
      <c r="L73" s="141"/>
    </row>
    <row r="74" spans="1:12" ht="15">
      <c r="A74" s="65" t="s">
        <v>151</v>
      </c>
      <c r="B74" s="45">
        <v>10</v>
      </c>
      <c r="C74" s="325" t="s">
        <v>29</v>
      </c>
      <c r="D74" s="147"/>
      <c r="E74" s="147"/>
      <c r="F74" s="147"/>
      <c r="G74" s="59">
        <v>0</v>
      </c>
      <c r="H74" s="59" t="s">
        <v>128</v>
      </c>
      <c r="I74" s="96"/>
      <c r="J74" s="260">
        <f t="shared" si="5"/>
        <v>0</v>
      </c>
      <c r="L74" s="141"/>
    </row>
    <row r="75" spans="1:12" ht="15">
      <c r="A75" s="65" t="s">
        <v>151</v>
      </c>
      <c r="B75" s="45">
        <v>11</v>
      </c>
      <c r="C75" s="417" t="s">
        <v>93</v>
      </c>
      <c r="D75" s="418"/>
      <c r="E75" s="418"/>
      <c r="F75" s="419"/>
      <c r="G75" s="59">
        <v>0</v>
      </c>
      <c r="H75" s="59" t="s">
        <v>111</v>
      </c>
      <c r="I75" s="96"/>
      <c r="J75" s="260">
        <f t="shared" si="5"/>
        <v>0</v>
      </c>
      <c r="L75" s="141"/>
    </row>
    <row r="76" spans="1:12" ht="15">
      <c r="A76" s="65" t="s">
        <v>151</v>
      </c>
      <c r="B76" s="45">
        <v>12</v>
      </c>
      <c r="C76" s="325" t="s">
        <v>94</v>
      </c>
      <c r="D76" s="147"/>
      <c r="E76" s="147"/>
      <c r="F76" s="147"/>
      <c r="G76" s="59">
        <v>0</v>
      </c>
      <c r="H76" s="59" t="s">
        <v>15</v>
      </c>
      <c r="I76" s="96"/>
      <c r="J76" s="260">
        <f t="shared" si="5"/>
        <v>0</v>
      </c>
      <c r="L76" s="141"/>
    </row>
    <row r="77" spans="1:12" ht="15">
      <c r="A77" s="65" t="s">
        <v>151</v>
      </c>
      <c r="B77" s="45">
        <v>13</v>
      </c>
      <c r="C77" s="417" t="s">
        <v>95</v>
      </c>
      <c r="D77" s="418"/>
      <c r="E77" s="418"/>
      <c r="F77" s="419"/>
      <c r="G77" s="59">
        <v>0</v>
      </c>
      <c r="H77" s="59" t="s">
        <v>111</v>
      </c>
      <c r="I77" s="96"/>
      <c r="J77" s="260">
        <f t="shared" si="5"/>
        <v>0</v>
      </c>
      <c r="L77" s="141"/>
    </row>
    <row r="78" spans="1:12" ht="15">
      <c r="A78" s="65" t="s">
        <v>151</v>
      </c>
      <c r="B78" s="45">
        <v>14</v>
      </c>
      <c r="C78" s="325" t="s">
        <v>96</v>
      </c>
      <c r="D78" s="147"/>
      <c r="E78" s="147"/>
      <c r="F78" s="147"/>
      <c r="G78" s="59">
        <v>0</v>
      </c>
      <c r="H78" s="59" t="s">
        <v>15</v>
      </c>
      <c r="I78" s="96"/>
      <c r="J78" s="260">
        <f t="shared" si="5"/>
        <v>0</v>
      </c>
      <c r="L78" s="141"/>
    </row>
    <row r="79" spans="1:12" ht="15">
      <c r="A79" s="65" t="s">
        <v>151</v>
      </c>
      <c r="B79" s="45">
        <v>15</v>
      </c>
      <c r="C79" s="417" t="s">
        <v>30</v>
      </c>
      <c r="D79" s="418"/>
      <c r="E79" s="418"/>
      <c r="F79" s="419"/>
      <c r="G79" s="59">
        <v>0</v>
      </c>
      <c r="H79" s="59" t="s">
        <v>128</v>
      </c>
      <c r="I79" s="96"/>
      <c r="J79" s="260">
        <f t="shared" si="5"/>
        <v>0</v>
      </c>
      <c r="L79" s="141"/>
    </row>
    <row r="80" spans="1:12" ht="15">
      <c r="A80" s="68" t="s">
        <v>151</v>
      </c>
      <c r="B80" s="45">
        <v>16</v>
      </c>
      <c r="C80" s="417" t="s">
        <v>31</v>
      </c>
      <c r="D80" s="418"/>
      <c r="E80" s="418"/>
      <c r="F80" s="419"/>
      <c r="G80" s="59">
        <v>0</v>
      </c>
      <c r="H80" s="59" t="s">
        <v>113</v>
      </c>
      <c r="I80" s="96"/>
      <c r="J80" s="260">
        <f t="shared" si="5"/>
        <v>0</v>
      </c>
      <c r="L80" s="141"/>
    </row>
    <row r="81" spans="1:12" ht="15">
      <c r="A81" s="170" t="s">
        <v>151</v>
      </c>
      <c r="B81" s="45">
        <v>17</v>
      </c>
      <c r="C81" s="417" t="s">
        <v>129</v>
      </c>
      <c r="D81" s="418"/>
      <c r="E81" s="418"/>
      <c r="F81" s="419"/>
      <c r="G81" s="59">
        <v>0</v>
      </c>
      <c r="H81" s="59" t="s">
        <v>111</v>
      </c>
      <c r="I81" s="96"/>
      <c r="J81" s="260">
        <f t="shared" si="5"/>
        <v>0</v>
      </c>
      <c r="L81" s="141"/>
    </row>
    <row r="82" spans="1:12" ht="15">
      <c r="A82" s="170" t="s">
        <v>151</v>
      </c>
      <c r="B82" s="45">
        <v>18</v>
      </c>
      <c r="C82" s="417" t="s">
        <v>130</v>
      </c>
      <c r="D82" s="418"/>
      <c r="E82" s="418"/>
      <c r="F82" s="419"/>
      <c r="G82" s="59">
        <v>0</v>
      </c>
      <c r="H82" s="59" t="s">
        <v>111</v>
      </c>
      <c r="I82" s="96"/>
      <c r="J82" s="260">
        <f t="shared" si="5"/>
        <v>0</v>
      </c>
      <c r="L82" s="141"/>
    </row>
    <row r="83" spans="1:12" ht="15">
      <c r="A83" s="170" t="s">
        <v>151</v>
      </c>
      <c r="B83" s="45">
        <v>19</v>
      </c>
      <c r="C83" s="417" t="s">
        <v>131</v>
      </c>
      <c r="D83" s="418"/>
      <c r="E83" s="418"/>
      <c r="F83" s="419"/>
      <c r="G83" s="59">
        <v>0</v>
      </c>
      <c r="H83" s="59" t="s">
        <v>15</v>
      </c>
      <c r="I83" s="96"/>
      <c r="J83" s="260">
        <f t="shared" si="5"/>
        <v>0</v>
      </c>
      <c r="L83" s="141"/>
    </row>
    <row r="84" spans="1:12" ht="15">
      <c r="A84" s="65" t="s">
        <v>151</v>
      </c>
      <c r="B84" s="45">
        <v>20</v>
      </c>
      <c r="C84" s="74" t="s">
        <v>32</v>
      </c>
      <c r="D84" s="74"/>
      <c r="E84" s="39"/>
      <c r="F84" s="39"/>
      <c r="G84" s="45"/>
      <c r="H84" s="45" t="s">
        <v>112</v>
      </c>
      <c r="I84" s="93"/>
      <c r="J84" s="260">
        <f t="shared" si="5"/>
        <v>0</v>
      </c>
      <c r="L84" s="141"/>
    </row>
    <row r="85" spans="1:12" ht="15.75" thickBot="1">
      <c r="A85" s="150"/>
      <c r="B85" s="267"/>
      <c r="C85" s="151" t="s">
        <v>188</v>
      </c>
      <c r="D85" s="152" t="s">
        <v>187</v>
      </c>
      <c r="E85" s="153"/>
      <c r="F85" s="154"/>
      <c r="G85" s="155"/>
      <c r="H85" s="156"/>
      <c r="I85" s="98"/>
      <c r="J85" s="157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 t="s">
        <v>215</v>
      </c>
      <c r="G86" s="52"/>
      <c r="H86" s="52"/>
      <c r="I86" s="52"/>
      <c r="J86" s="265"/>
      <c r="L86" s="141"/>
    </row>
    <row r="87" spans="1:12" ht="15">
      <c r="A87" s="68" t="s">
        <v>152</v>
      </c>
      <c r="B87" s="45">
        <v>1</v>
      </c>
      <c r="C87" s="417" t="s">
        <v>34</v>
      </c>
      <c r="D87" s="418"/>
      <c r="E87" s="418"/>
      <c r="F87" s="419"/>
      <c r="G87" s="45"/>
      <c r="H87" s="45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68" t="s">
        <v>152</v>
      </c>
      <c r="B88" s="45">
        <v>2</v>
      </c>
      <c r="C88" s="325" t="s">
        <v>35</v>
      </c>
      <c r="D88" s="325"/>
      <c r="E88" s="325"/>
      <c r="F88" s="325"/>
      <c r="G88" s="45"/>
      <c r="H88" s="45" t="s">
        <v>113</v>
      </c>
      <c r="I88" s="95"/>
      <c r="J88" s="260">
        <f t="shared" si="6"/>
        <v>0</v>
      </c>
      <c r="L88" s="141"/>
    </row>
    <row r="89" spans="1:12" ht="15">
      <c r="A89" s="68" t="s">
        <v>152</v>
      </c>
      <c r="B89" s="45">
        <v>3</v>
      </c>
      <c r="C89" s="325" t="s">
        <v>153</v>
      </c>
      <c r="D89" s="325"/>
      <c r="E89" s="325"/>
      <c r="F89" s="325"/>
      <c r="G89" s="91"/>
      <c r="H89" s="45" t="s">
        <v>113</v>
      </c>
      <c r="I89" s="95"/>
      <c r="J89" s="260">
        <f t="shared" si="6"/>
        <v>0</v>
      </c>
      <c r="L89" s="141"/>
    </row>
    <row r="90" spans="1:12" ht="15">
      <c r="A90" s="68" t="s">
        <v>152</v>
      </c>
      <c r="B90" s="45">
        <v>4</v>
      </c>
      <c r="C90" s="325" t="s">
        <v>36</v>
      </c>
      <c r="D90" s="325"/>
      <c r="E90" s="325"/>
      <c r="F90" s="325"/>
      <c r="G90" s="45"/>
      <c r="H90" s="45" t="s">
        <v>37</v>
      </c>
      <c r="I90" s="95"/>
      <c r="J90" s="260">
        <f t="shared" si="6"/>
        <v>0</v>
      </c>
      <c r="L90" s="141"/>
    </row>
    <row r="91" spans="1:12" ht="15">
      <c r="A91" s="68" t="s">
        <v>152</v>
      </c>
      <c r="B91" s="45">
        <v>5</v>
      </c>
      <c r="C91" s="325" t="s">
        <v>97</v>
      </c>
      <c r="D91" s="325"/>
      <c r="E91" s="325"/>
      <c r="F91" s="325"/>
      <c r="G91" s="45"/>
      <c r="H91" s="45" t="s">
        <v>37</v>
      </c>
      <c r="I91" s="95"/>
      <c r="J91" s="260">
        <f t="shared" si="6"/>
        <v>0</v>
      </c>
      <c r="L91" s="141"/>
    </row>
    <row r="92" spans="1:12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  <c r="L92" s="141"/>
    </row>
    <row r="93" spans="1:12" ht="15">
      <c r="A93" s="68" t="s">
        <v>152</v>
      </c>
      <c r="B93" s="45">
        <v>7</v>
      </c>
      <c r="C93" s="325" t="s">
        <v>99</v>
      </c>
      <c r="D93" s="325"/>
      <c r="E93" s="325"/>
      <c r="F93" s="325"/>
      <c r="G93" s="45"/>
      <c r="H93" s="45" t="s">
        <v>113</v>
      </c>
      <c r="I93" s="95"/>
      <c r="J93" s="260">
        <f t="shared" si="6"/>
        <v>0</v>
      </c>
      <c r="L93" s="141"/>
    </row>
    <row r="94" spans="1:12" ht="15">
      <c r="A94" s="68" t="s">
        <v>152</v>
      </c>
      <c r="B94" s="45">
        <v>8</v>
      </c>
      <c r="C94" s="325" t="s">
        <v>154</v>
      </c>
      <c r="D94" s="325"/>
      <c r="E94" s="325"/>
      <c r="F94" s="325"/>
      <c r="G94" s="45"/>
      <c r="H94" s="45" t="s">
        <v>37</v>
      </c>
      <c r="I94" s="92"/>
      <c r="J94" s="260">
        <f t="shared" si="6"/>
        <v>0</v>
      </c>
      <c r="L94" s="141"/>
    </row>
    <row r="95" spans="1:12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  <c r="L95" s="141"/>
    </row>
    <row r="96" spans="1:12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  <c r="L96" s="141"/>
    </row>
    <row r="97" spans="1:12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  <c r="L97" s="141"/>
    </row>
    <row r="98" spans="1:12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  <c r="L98" s="141"/>
    </row>
    <row r="99" spans="1:12" ht="15">
      <c r="A99" s="68" t="s">
        <v>152</v>
      </c>
      <c r="B99" s="45">
        <v>13</v>
      </c>
      <c r="C99" s="325" t="s">
        <v>132</v>
      </c>
      <c r="D99" s="325"/>
      <c r="E99" s="325"/>
      <c r="F99" s="325"/>
      <c r="G99" s="45"/>
      <c r="H99" s="45" t="s">
        <v>113</v>
      </c>
      <c r="I99" s="95"/>
      <c r="J99" s="260">
        <f t="shared" si="6"/>
        <v>0</v>
      </c>
      <c r="L99" s="141"/>
    </row>
    <row r="100" spans="1:12" ht="15">
      <c r="A100" s="68" t="s">
        <v>152</v>
      </c>
      <c r="B100" s="45">
        <v>14</v>
      </c>
      <c r="C100" s="417" t="s">
        <v>40</v>
      </c>
      <c r="D100" s="418"/>
      <c r="E100" s="418"/>
      <c r="F100" s="419"/>
      <c r="G100" s="45"/>
      <c r="H100" s="45" t="s">
        <v>113</v>
      </c>
      <c r="I100" s="95"/>
      <c r="J100" s="260">
        <f t="shared" si="6"/>
        <v>0</v>
      </c>
      <c r="L100" s="141"/>
    </row>
    <row r="101" spans="1:12" ht="15">
      <c r="A101" s="68" t="s">
        <v>152</v>
      </c>
      <c r="B101" s="45">
        <v>15</v>
      </c>
      <c r="C101" s="325" t="s">
        <v>41</v>
      </c>
      <c r="D101" s="325"/>
      <c r="E101" s="325"/>
      <c r="F101" s="325"/>
      <c r="G101" s="45"/>
      <c r="H101" s="45" t="s">
        <v>15</v>
      </c>
      <c r="I101" s="95"/>
      <c r="J101" s="260">
        <f t="shared" si="6"/>
        <v>0</v>
      </c>
      <c r="L101" s="141"/>
    </row>
    <row r="102" spans="1:12" ht="15">
      <c r="A102" s="68" t="s">
        <v>152</v>
      </c>
      <c r="B102" s="45">
        <v>16</v>
      </c>
      <c r="C102" s="325" t="s">
        <v>102</v>
      </c>
      <c r="D102" s="325"/>
      <c r="E102" s="325"/>
      <c r="F102" s="325"/>
      <c r="G102" s="45"/>
      <c r="H102" s="45" t="s">
        <v>113</v>
      </c>
      <c r="I102" s="95"/>
      <c r="J102" s="260">
        <f t="shared" si="6"/>
        <v>0</v>
      </c>
      <c r="L102" s="141"/>
    </row>
    <row r="103" spans="1:12" ht="15">
      <c r="A103" s="68" t="s">
        <v>152</v>
      </c>
      <c r="B103" s="45">
        <v>17</v>
      </c>
      <c r="C103" s="325" t="s">
        <v>103</v>
      </c>
      <c r="D103" s="325"/>
      <c r="E103" s="325"/>
      <c r="F103" s="325"/>
      <c r="G103" s="45">
        <f>G35</f>
        <v>0</v>
      </c>
      <c r="H103" s="45" t="s">
        <v>113</v>
      </c>
      <c r="I103" s="95"/>
      <c r="J103" s="260">
        <f t="shared" si="6"/>
        <v>0</v>
      </c>
      <c r="L103" s="141"/>
    </row>
    <row r="104" spans="1:12" ht="15">
      <c r="A104" s="68" t="s">
        <v>152</v>
      </c>
      <c r="B104" s="45">
        <v>18</v>
      </c>
      <c r="C104" s="417" t="s">
        <v>42</v>
      </c>
      <c r="D104" s="418"/>
      <c r="E104" s="418"/>
      <c r="F104" s="419"/>
      <c r="G104" s="45"/>
      <c r="H104" s="45" t="s">
        <v>15</v>
      </c>
      <c r="I104" s="95"/>
      <c r="J104" s="260">
        <f t="shared" si="6"/>
        <v>0</v>
      </c>
      <c r="L104" s="141"/>
    </row>
    <row r="105" spans="1:12" ht="15">
      <c r="A105" s="68" t="s">
        <v>152</v>
      </c>
      <c r="B105" s="45">
        <v>19</v>
      </c>
      <c r="C105" s="405" t="s">
        <v>43</v>
      </c>
      <c r="D105" s="406"/>
      <c r="E105" s="406"/>
      <c r="F105" s="407"/>
      <c r="G105" s="59"/>
      <c r="H105" s="59" t="s">
        <v>112</v>
      </c>
      <c r="I105" s="95"/>
      <c r="J105" s="260">
        <f t="shared" si="6"/>
        <v>0</v>
      </c>
      <c r="L105" s="141"/>
    </row>
    <row r="106" spans="1:12" ht="15.75" thickBot="1">
      <c r="A106" s="150"/>
      <c r="B106" s="267"/>
      <c r="C106" s="151" t="s">
        <v>189</v>
      </c>
      <c r="D106" s="152" t="s">
        <v>187</v>
      </c>
      <c r="E106" s="153"/>
      <c r="F106" s="154"/>
      <c r="G106" s="155"/>
      <c r="H106" s="156"/>
      <c r="I106" s="98"/>
      <c r="J106" s="157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 t="s">
        <v>215</v>
      </c>
      <c r="G107" s="52"/>
      <c r="H107" s="52"/>
      <c r="I107" s="52"/>
      <c r="J107" s="265"/>
      <c r="L107" s="141"/>
    </row>
    <row r="108" spans="1:12" ht="15">
      <c r="A108" s="69" t="s">
        <v>155</v>
      </c>
      <c r="B108" s="45">
        <v>1</v>
      </c>
      <c r="C108" s="325" t="s">
        <v>45</v>
      </c>
      <c r="D108" s="39"/>
      <c r="E108" s="39"/>
      <c r="F108" s="39"/>
      <c r="G108" s="45">
        <v>0</v>
      </c>
      <c r="H108" s="45" t="s">
        <v>128</v>
      </c>
      <c r="I108" s="93"/>
      <c r="J108" s="260">
        <f aca="true" t="shared" si="7" ref="J108:J128">G108*I108</f>
        <v>0</v>
      </c>
      <c r="L108" s="141"/>
    </row>
    <row r="109" spans="1:12" ht="15">
      <c r="A109" s="69" t="s">
        <v>155</v>
      </c>
      <c r="B109" s="45">
        <v>2</v>
      </c>
      <c r="C109" s="325" t="s">
        <v>46</v>
      </c>
      <c r="D109" s="39"/>
      <c r="E109" s="39"/>
      <c r="F109" s="39"/>
      <c r="G109" s="45">
        <v>0</v>
      </c>
      <c r="H109" s="45" t="s">
        <v>128</v>
      </c>
      <c r="I109" s="93"/>
      <c r="J109" s="260">
        <f t="shared" si="7"/>
        <v>0</v>
      </c>
      <c r="L109" s="141"/>
    </row>
    <row r="110" spans="1:12" ht="15">
      <c r="A110" s="69" t="s">
        <v>155</v>
      </c>
      <c r="B110" s="45">
        <v>3</v>
      </c>
      <c r="C110" s="325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L110" s="141"/>
    </row>
    <row r="111" spans="1:12" ht="15">
      <c r="A111" s="69" t="s">
        <v>155</v>
      </c>
      <c r="B111" s="45">
        <v>4</v>
      </c>
      <c r="C111" s="325" t="s">
        <v>48</v>
      </c>
      <c r="D111" s="39"/>
      <c r="E111" s="39"/>
      <c r="F111" s="39"/>
      <c r="G111" s="45">
        <v>0</v>
      </c>
      <c r="H111" s="45" t="s">
        <v>128</v>
      </c>
      <c r="I111" s="93"/>
      <c r="J111" s="260">
        <f t="shared" si="7"/>
        <v>0</v>
      </c>
      <c r="L111" s="141"/>
    </row>
    <row r="112" spans="1:12" ht="15">
      <c r="A112" s="69" t="s">
        <v>155</v>
      </c>
      <c r="B112" s="45">
        <v>5</v>
      </c>
      <c r="C112" s="325" t="s">
        <v>104</v>
      </c>
      <c r="D112" s="39"/>
      <c r="E112" s="39"/>
      <c r="F112" s="39"/>
      <c r="G112" s="45">
        <v>0</v>
      </c>
      <c r="H112" s="45" t="s">
        <v>128</v>
      </c>
      <c r="I112" s="93"/>
      <c r="J112" s="260">
        <f t="shared" si="7"/>
        <v>0</v>
      </c>
      <c r="L112" s="141"/>
    </row>
    <row r="113" spans="1:12" ht="15">
      <c r="A113" s="69" t="s">
        <v>155</v>
      </c>
      <c r="B113" s="45">
        <v>6</v>
      </c>
      <c r="C113" s="325" t="s">
        <v>49</v>
      </c>
      <c r="D113" s="39"/>
      <c r="E113" s="39"/>
      <c r="F113" s="39"/>
      <c r="G113" s="45">
        <v>0</v>
      </c>
      <c r="H113" s="45" t="s">
        <v>128</v>
      </c>
      <c r="I113" s="93"/>
      <c r="J113" s="260">
        <f t="shared" si="7"/>
        <v>0</v>
      </c>
      <c r="L113" s="141"/>
    </row>
    <row r="114" spans="1:12" ht="15">
      <c r="A114" s="69" t="s">
        <v>155</v>
      </c>
      <c r="B114" s="45">
        <v>7</v>
      </c>
      <c r="C114" s="325" t="s">
        <v>50</v>
      </c>
      <c r="D114" s="39"/>
      <c r="E114" s="39"/>
      <c r="F114" s="39"/>
      <c r="G114" s="45"/>
      <c r="H114" s="45" t="s">
        <v>128</v>
      </c>
      <c r="I114" s="93"/>
      <c r="J114" s="260">
        <f t="shared" si="7"/>
        <v>0</v>
      </c>
      <c r="L114" s="141"/>
    </row>
    <row r="115" spans="1:12" ht="15">
      <c r="A115" s="69" t="s">
        <v>155</v>
      </c>
      <c r="B115" s="45">
        <v>8</v>
      </c>
      <c r="C115" s="325" t="s">
        <v>51</v>
      </c>
      <c r="D115" s="39"/>
      <c r="E115" s="39"/>
      <c r="F115" s="39"/>
      <c r="G115" s="45">
        <v>0</v>
      </c>
      <c r="H115" s="45" t="s">
        <v>128</v>
      </c>
      <c r="I115" s="93"/>
      <c r="J115" s="260">
        <f t="shared" si="7"/>
        <v>0</v>
      </c>
      <c r="L115" s="141"/>
    </row>
    <row r="116" spans="1:12" ht="15">
      <c r="A116" s="69" t="s">
        <v>155</v>
      </c>
      <c r="B116" s="45">
        <v>9</v>
      </c>
      <c r="C116" s="325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  <c r="L116" s="141"/>
    </row>
    <row r="117" spans="1:12" ht="15">
      <c r="A117" s="69" t="s">
        <v>155</v>
      </c>
      <c r="B117" s="45">
        <v>10</v>
      </c>
      <c r="C117" s="325" t="s">
        <v>53</v>
      </c>
      <c r="D117" s="39"/>
      <c r="E117" s="39"/>
      <c r="F117" s="39"/>
      <c r="G117" s="45"/>
      <c r="H117" s="45" t="s">
        <v>128</v>
      </c>
      <c r="I117" s="93"/>
      <c r="J117" s="260">
        <f t="shared" si="7"/>
        <v>0</v>
      </c>
      <c r="L117" s="141"/>
    </row>
    <row r="118" spans="1:12" ht="15">
      <c r="A118" s="69" t="s">
        <v>155</v>
      </c>
      <c r="B118" s="45">
        <v>11</v>
      </c>
      <c r="C118" s="325" t="s">
        <v>105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  <c r="L118" s="141"/>
    </row>
    <row r="119" spans="1:12" ht="15">
      <c r="A119" s="69" t="s">
        <v>155</v>
      </c>
      <c r="B119" s="45">
        <v>12</v>
      </c>
      <c r="C119" s="325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  <c r="L119" s="141"/>
    </row>
    <row r="120" spans="1:12" ht="15">
      <c r="A120" s="69" t="s">
        <v>155</v>
      </c>
      <c r="B120" s="45">
        <v>13</v>
      </c>
      <c r="C120" s="325" t="s">
        <v>133</v>
      </c>
      <c r="D120" s="39"/>
      <c r="E120" s="39"/>
      <c r="F120" s="39"/>
      <c r="G120" s="45">
        <v>0</v>
      </c>
      <c r="H120" s="45" t="s">
        <v>128</v>
      </c>
      <c r="I120" s="93"/>
      <c r="J120" s="260">
        <f t="shared" si="7"/>
        <v>0</v>
      </c>
      <c r="L120" s="141"/>
    </row>
    <row r="121" spans="1:12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  <c r="L121" s="141"/>
    </row>
    <row r="122" spans="1:12" ht="15">
      <c r="A122" s="69" t="s">
        <v>155</v>
      </c>
      <c r="B122" s="45">
        <v>15</v>
      </c>
      <c r="C122" s="325" t="s">
        <v>54</v>
      </c>
      <c r="D122" s="39"/>
      <c r="E122" s="39"/>
      <c r="F122" s="39"/>
      <c r="G122" s="45"/>
      <c r="H122" s="45" t="s">
        <v>128</v>
      </c>
      <c r="I122" s="93"/>
      <c r="J122" s="260">
        <f t="shared" si="7"/>
        <v>0</v>
      </c>
      <c r="L122" s="141"/>
    </row>
    <row r="123" spans="1:12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>
        <v>0</v>
      </c>
      <c r="H123" s="59" t="s">
        <v>128</v>
      </c>
      <c r="I123" s="97"/>
      <c r="J123" s="260">
        <f t="shared" si="7"/>
        <v>0</v>
      </c>
      <c r="L123" s="141"/>
    </row>
    <row r="124" spans="1:12" ht="15">
      <c r="A124" s="69" t="s">
        <v>155</v>
      </c>
      <c r="B124" s="45">
        <v>17</v>
      </c>
      <c r="C124" s="325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  <c r="L124" s="141"/>
    </row>
    <row r="125" spans="1:12" ht="15">
      <c r="A125" s="69" t="s">
        <v>155</v>
      </c>
      <c r="B125" s="45">
        <v>18</v>
      </c>
      <c r="C125" s="325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  <c r="L125" s="141"/>
    </row>
    <row r="126" spans="1:12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>
        <v>0</v>
      </c>
      <c r="H126" s="45" t="s">
        <v>128</v>
      </c>
      <c r="I126" s="93"/>
      <c r="J126" s="260">
        <f t="shared" si="7"/>
        <v>0</v>
      </c>
      <c r="L126" s="141"/>
    </row>
    <row r="127" spans="1:12" ht="15">
      <c r="A127" s="69" t="s">
        <v>155</v>
      </c>
      <c r="B127" s="45">
        <v>20</v>
      </c>
      <c r="C127" s="325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  <c r="L127" s="141"/>
    </row>
    <row r="128" spans="1:12" ht="15">
      <c r="A128" s="69" t="s">
        <v>155</v>
      </c>
      <c r="B128" s="45">
        <v>21</v>
      </c>
      <c r="C128" s="325" t="s">
        <v>109</v>
      </c>
      <c r="D128" s="39"/>
      <c r="E128" s="39"/>
      <c r="F128" s="39"/>
      <c r="G128" s="59">
        <v>0</v>
      </c>
      <c r="H128" s="59" t="s">
        <v>112</v>
      </c>
      <c r="I128" s="93"/>
      <c r="J128" s="260">
        <f t="shared" si="7"/>
        <v>0</v>
      </c>
      <c r="L128" s="141"/>
    </row>
    <row r="129" spans="1:12" ht="15.75" thickBot="1">
      <c r="A129" s="150"/>
      <c r="B129" s="267"/>
      <c r="C129" s="151" t="s">
        <v>190</v>
      </c>
      <c r="D129" s="152" t="s">
        <v>187</v>
      </c>
      <c r="E129" s="153"/>
      <c r="F129" s="154"/>
      <c r="G129" s="155"/>
      <c r="H129" s="156"/>
      <c r="I129" s="98"/>
      <c r="J129" s="157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 t="s">
        <v>215</v>
      </c>
      <c r="G130" s="52"/>
      <c r="H130" s="52"/>
      <c r="I130" s="52"/>
      <c r="J130" s="265"/>
      <c r="L130" s="141"/>
    </row>
    <row r="131" spans="1:12" ht="15">
      <c r="A131" s="68" t="s">
        <v>156</v>
      </c>
      <c r="B131" s="59">
        <v>1</v>
      </c>
      <c r="C131" s="70" t="s">
        <v>60</v>
      </c>
      <c r="D131" s="64"/>
      <c r="E131" s="64"/>
      <c r="F131" s="64"/>
      <c r="G131" s="59">
        <v>0</v>
      </c>
      <c r="H131" s="59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8" t="s">
        <v>156</v>
      </c>
      <c r="B132" s="59">
        <v>2</v>
      </c>
      <c r="C132" s="71" t="s">
        <v>61</v>
      </c>
      <c r="D132" s="64"/>
      <c r="E132" s="64"/>
      <c r="F132" s="64"/>
      <c r="G132" s="59">
        <v>0</v>
      </c>
      <c r="H132" s="59" t="s">
        <v>111</v>
      </c>
      <c r="I132" s="97"/>
      <c r="J132" s="260">
        <f t="shared" si="8"/>
        <v>0</v>
      </c>
      <c r="L132" s="141"/>
    </row>
    <row r="133" spans="1:12" ht="15">
      <c r="A133" s="68" t="s">
        <v>156</v>
      </c>
      <c r="B133" s="59">
        <v>3</v>
      </c>
      <c r="C133" s="71" t="s">
        <v>62</v>
      </c>
      <c r="D133" s="64"/>
      <c r="E133" s="64"/>
      <c r="F133" s="64"/>
      <c r="G133" s="59"/>
      <c r="H133" s="59" t="s">
        <v>111</v>
      </c>
      <c r="I133" s="96"/>
      <c r="J133" s="260">
        <f t="shared" si="8"/>
        <v>0</v>
      </c>
      <c r="L133" s="141"/>
    </row>
    <row r="134" spans="1:12" ht="15">
      <c r="A134" s="68" t="s">
        <v>156</v>
      </c>
      <c r="B134" s="59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  <c r="L134" s="141"/>
    </row>
    <row r="135" spans="1:12" ht="15">
      <c r="A135" s="68" t="s">
        <v>156</v>
      </c>
      <c r="B135" s="59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  <c r="L135" s="141"/>
    </row>
    <row r="136" spans="1:12" ht="15">
      <c r="A136" s="68" t="s">
        <v>156</v>
      </c>
      <c r="B136" s="59">
        <v>6</v>
      </c>
      <c r="C136" s="70" t="s">
        <v>63</v>
      </c>
      <c r="D136" s="64"/>
      <c r="E136" s="64"/>
      <c r="F136" s="64"/>
      <c r="G136" s="59">
        <v>0</v>
      </c>
      <c r="H136" s="59" t="s">
        <v>15</v>
      </c>
      <c r="I136" s="96"/>
      <c r="J136" s="260">
        <f t="shared" si="8"/>
        <v>0</v>
      </c>
      <c r="L136" s="141"/>
    </row>
    <row r="137" spans="1:12" ht="15">
      <c r="A137" s="68" t="s">
        <v>156</v>
      </c>
      <c r="B137" s="59">
        <v>7</v>
      </c>
      <c r="C137" s="70" t="s">
        <v>64</v>
      </c>
      <c r="D137" s="64"/>
      <c r="E137" s="64"/>
      <c r="F137" s="64"/>
      <c r="G137" s="59">
        <v>0</v>
      </c>
      <c r="H137" s="59" t="s">
        <v>111</v>
      </c>
      <c r="I137" s="96"/>
      <c r="J137" s="260">
        <f t="shared" si="8"/>
        <v>0</v>
      </c>
      <c r="L137" s="141"/>
    </row>
    <row r="138" spans="1:12" ht="15">
      <c r="A138" s="68" t="s">
        <v>156</v>
      </c>
      <c r="B138" s="59">
        <v>8</v>
      </c>
      <c r="C138" s="405" t="s">
        <v>134</v>
      </c>
      <c r="D138" s="406"/>
      <c r="E138" s="406"/>
      <c r="F138" s="407"/>
      <c r="G138" s="59">
        <v>0</v>
      </c>
      <c r="H138" s="59" t="s">
        <v>111</v>
      </c>
      <c r="I138" s="96"/>
      <c r="J138" s="260">
        <f t="shared" si="8"/>
        <v>0</v>
      </c>
      <c r="L138" s="141"/>
    </row>
    <row r="139" spans="1:12" ht="15.75" thickBot="1">
      <c r="A139" s="150"/>
      <c r="B139" s="267"/>
      <c r="C139" s="151" t="s">
        <v>203</v>
      </c>
      <c r="D139" s="152" t="s">
        <v>187</v>
      </c>
      <c r="E139" s="153"/>
      <c r="F139" s="154"/>
      <c r="G139" s="155"/>
      <c r="H139" s="156"/>
      <c r="I139" s="98"/>
      <c r="J139" s="157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  <c r="L140" s="141"/>
    </row>
    <row r="141" spans="1:12" ht="15">
      <c r="A141" s="65" t="s">
        <v>159</v>
      </c>
      <c r="B141" s="73">
        <v>1</v>
      </c>
      <c r="C141" s="435" t="s">
        <v>66</v>
      </c>
      <c r="D141" s="436"/>
      <c r="E141" s="436"/>
      <c r="F141" s="436"/>
      <c r="G141" s="73">
        <v>40</v>
      </c>
      <c r="H141" s="73" t="s">
        <v>112</v>
      </c>
      <c r="I141" s="93"/>
      <c r="J141" s="260">
        <f aca="true" t="shared" si="9" ref="J141:J159">G141*I141</f>
        <v>0</v>
      </c>
      <c r="L141" s="141"/>
    </row>
    <row r="142" spans="1:12" ht="15">
      <c r="A142" s="65" t="s">
        <v>159</v>
      </c>
      <c r="B142" s="73">
        <v>2</v>
      </c>
      <c r="C142" s="403" t="s">
        <v>67</v>
      </c>
      <c r="D142" s="404"/>
      <c r="E142" s="404"/>
      <c r="F142" s="404"/>
      <c r="G142" s="73">
        <v>40</v>
      </c>
      <c r="H142" s="73" t="s">
        <v>112</v>
      </c>
      <c r="I142" s="93"/>
      <c r="J142" s="260">
        <f t="shared" si="9"/>
        <v>0</v>
      </c>
      <c r="L142" s="141"/>
    </row>
    <row r="143" spans="1:12" ht="15">
      <c r="A143" s="65" t="s">
        <v>159</v>
      </c>
      <c r="B143" s="73">
        <v>3</v>
      </c>
      <c r="C143" s="322" t="s">
        <v>68</v>
      </c>
      <c r="D143" s="323"/>
      <c r="E143" s="323"/>
      <c r="F143" s="323"/>
      <c r="G143" s="73"/>
      <c r="H143" s="73" t="s">
        <v>112</v>
      </c>
      <c r="I143" s="93"/>
      <c r="J143" s="260">
        <f t="shared" si="9"/>
        <v>0</v>
      </c>
      <c r="L143" s="141"/>
    </row>
    <row r="144" spans="1:12" ht="15">
      <c r="A144" s="65" t="s">
        <v>159</v>
      </c>
      <c r="B144" s="73">
        <v>4</v>
      </c>
      <c r="C144" s="435" t="s">
        <v>160</v>
      </c>
      <c r="D144" s="436"/>
      <c r="E144" s="436"/>
      <c r="F144" s="436"/>
      <c r="G144" s="73"/>
      <c r="H144" s="73" t="s">
        <v>128</v>
      </c>
      <c r="I144" s="93"/>
      <c r="J144" s="260">
        <f t="shared" si="9"/>
        <v>0</v>
      </c>
      <c r="L144" s="141"/>
    </row>
    <row r="145" spans="1:12" ht="15">
      <c r="A145" s="65" t="s">
        <v>159</v>
      </c>
      <c r="B145" s="73">
        <v>5</v>
      </c>
      <c r="C145" s="426" t="s">
        <v>110</v>
      </c>
      <c r="D145" s="427"/>
      <c r="E145" s="427"/>
      <c r="F145" s="428"/>
      <c r="G145" s="266"/>
      <c r="H145" s="73" t="s">
        <v>128</v>
      </c>
      <c r="I145" s="266"/>
      <c r="J145" s="260">
        <f t="shared" si="9"/>
        <v>0</v>
      </c>
      <c r="L145" s="141"/>
    </row>
    <row r="146" spans="1:12" ht="15">
      <c r="A146" s="65" t="s">
        <v>159</v>
      </c>
      <c r="B146" s="73">
        <v>6</v>
      </c>
      <c r="C146" s="322" t="s">
        <v>161</v>
      </c>
      <c r="D146" s="323"/>
      <c r="E146" s="323"/>
      <c r="F146" s="323"/>
      <c r="G146" s="73"/>
      <c r="H146" s="73" t="s">
        <v>128</v>
      </c>
      <c r="I146" s="93"/>
      <c r="J146" s="260">
        <f t="shared" si="9"/>
        <v>0</v>
      </c>
      <c r="L146" s="141"/>
    </row>
    <row r="147" spans="1:12" ht="15">
      <c r="A147" s="65" t="s">
        <v>159</v>
      </c>
      <c r="B147" s="73">
        <v>7</v>
      </c>
      <c r="C147" s="322" t="s">
        <v>162</v>
      </c>
      <c r="D147" s="323"/>
      <c r="E147" s="323"/>
      <c r="F147" s="323"/>
      <c r="G147" s="73"/>
      <c r="H147" s="73" t="s">
        <v>114</v>
      </c>
      <c r="I147" s="93"/>
      <c r="J147" s="260">
        <f t="shared" si="9"/>
        <v>0</v>
      </c>
      <c r="L147" s="141"/>
    </row>
    <row r="148" spans="1:12" ht="15">
      <c r="A148" s="65" t="s">
        <v>159</v>
      </c>
      <c r="B148" s="73">
        <v>8</v>
      </c>
      <c r="C148" s="322" t="s">
        <v>269</v>
      </c>
      <c r="D148" s="323"/>
      <c r="E148" s="323"/>
      <c r="F148" s="323"/>
      <c r="G148" s="392">
        <v>21</v>
      </c>
      <c r="H148" s="73" t="s">
        <v>111</v>
      </c>
      <c r="I148" s="93"/>
      <c r="J148" s="260">
        <f t="shared" si="9"/>
        <v>0</v>
      </c>
      <c r="L148" s="141"/>
    </row>
    <row r="149" spans="1:12" ht="15">
      <c r="A149" s="65" t="s">
        <v>159</v>
      </c>
      <c r="B149" s="73">
        <v>9</v>
      </c>
      <c r="C149" s="426" t="s">
        <v>267</v>
      </c>
      <c r="D149" s="427"/>
      <c r="E149" s="427"/>
      <c r="F149" s="428"/>
      <c r="G149" s="73">
        <v>60</v>
      </c>
      <c r="H149" s="73" t="s">
        <v>260</v>
      </c>
      <c r="I149" s="93"/>
      <c r="J149" s="260">
        <f t="shared" si="9"/>
        <v>0</v>
      </c>
      <c r="L149" s="141"/>
    </row>
    <row r="150" spans="1:12" ht="14.45" customHeight="1">
      <c r="A150" s="65" t="s">
        <v>159</v>
      </c>
      <c r="B150" s="73">
        <v>10</v>
      </c>
      <c r="C150" s="408" t="s">
        <v>268</v>
      </c>
      <c r="D150" s="409"/>
      <c r="E150" s="409"/>
      <c r="F150" s="410"/>
      <c r="G150" s="73">
        <v>6</v>
      </c>
      <c r="H150" s="73" t="s">
        <v>260</v>
      </c>
      <c r="I150" s="93"/>
      <c r="J150" s="260">
        <f t="shared" si="9"/>
        <v>0</v>
      </c>
      <c r="L150" s="141"/>
    </row>
    <row r="151" spans="1:12" ht="15">
      <c r="A151" s="65" t="s">
        <v>159</v>
      </c>
      <c r="B151" s="73">
        <v>11</v>
      </c>
      <c r="C151" s="403" t="s">
        <v>271</v>
      </c>
      <c r="D151" s="404"/>
      <c r="E151" s="404"/>
      <c r="F151" s="404"/>
      <c r="G151" s="73">
        <v>36</v>
      </c>
      <c r="H151" s="73" t="s">
        <v>260</v>
      </c>
      <c r="I151" s="93"/>
      <c r="J151" s="260">
        <f t="shared" si="9"/>
        <v>0</v>
      </c>
      <c r="L151" s="141"/>
    </row>
    <row r="152" spans="1:12" ht="15">
      <c r="A152" s="65" t="s">
        <v>159</v>
      </c>
      <c r="B152" s="73">
        <v>12</v>
      </c>
      <c r="C152" s="403" t="s">
        <v>70</v>
      </c>
      <c r="D152" s="404"/>
      <c r="E152" s="404"/>
      <c r="F152" s="404"/>
      <c r="G152" s="73"/>
      <c r="H152" s="73" t="s">
        <v>111</v>
      </c>
      <c r="I152" s="93"/>
      <c r="J152" s="260">
        <f t="shared" si="9"/>
        <v>0</v>
      </c>
      <c r="L152" s="141"/>
    </row>
    <row r="153" spans="1:12" ht="15">
      <c r="A153" s="65" t="s">
        <v>159</v>
      </c>
      <c r="B153" s="73">
        <v>13</v>
      </c>
      <c r="C153" s="403" t="s">
        <v>164</v>
      </c>
      <c r="D153" s="404"/>
      <c r="E153" s="404"/>
      <c r="F153" s="404"/>
      <c r="G153" s="73"/>
      <c r="H153" s="73" t="s">
        <v>111</v>
      </c>
      <c r="I153" s="93"/>
      <c r="J153" s="260">
        <f t="shared" si="9"/>
        <v>0</v>
      </c>
      <c r="L153" s="141"/>
    </row>
    <row r="154" spans="1:12" ht="15">
      <c r="A154" s="65" t="s">
        <v>159</v>
      </c>
      <c r="B154" s="73">
        <v>14</v>
      </c>
      <c r="C154" s="403" t="s">
        <v>165</v>
      </c>
      <c r="D154" s="404"/>
      <c r="E154" s="404"/>
      <c r="F154" s="404"/>
      <c r="G154" s="73"/>
      <c r="H154" s="73" t="s">
        <v>111</v>
      </c>
      <c r="I154" s="93"/>
      <c r="J154" s="260">
        <f t="shared" si="9"/>
        <v>0</v>
      </c>
      <c r="L154" s="141"/>
    </row>
    <row r="155" spans="1:12" ht="15">
      <c r="A155" s="65" t="s">
        <v>159</v>
      </c>
      <c r="B155" s="73">
        <v>15</v>
      </c>
      <c r="C155" s="403" t="s">
        <v>71</v>
      </c>
      <c r="D155" s="404"/>
      <c r="E155" s="404"/>
      <c r="F155" s="404"/>
      <c r="G155" s="45"/>
      <c r="H155" s="45" t="s">
        <v>135</v>
      </c>
      <c r="I155" s="93"/>
      <c r="J155" s="260">
        <f t="shared" si="9"/>
        <v>0</v>
      </c>
      <c r="L155" s="141"/>
    </row>
    <row r="156" spans="1:12" ht="15">
      <c r="A156" s="65" t="s">
        <v>159</v>
      </c>
      <c r="B156" s="73">
        <v>16</v>
      </c>
      <c r="C156" s="403" t="s">
        <v>72</v>
      </c>
      <c r="D156" s="404"/>
      <c r="E156" s="404"/>
      <c r="F156" s="404"/>
      <c r="G156" s="45">
        <v>12000</v>
      </c>
      <c r="H156" s="45" t="s">
        <v>15</v>
      </c>
      <c r="I156" s="93"/>
      <c r="J156" s="260">
        <f t="shared" si="9"/>
        <v>0</v>
      </c>
      <c r="L156" s="141"/>
    </row>
    <row r="157" spans="1:12" ht="15">
      <c r="A157" s="65" t="s">
        <v>159</v>
      </c>
      <c r="B157" s="73">
        <v>17</v>
      </c>
      <c r="C157" s="403" t="s">
        <v>73</v>
      </c>
      <c r="D157" s="404"/>
      <c r="E157" s="404"/>
      <c r="F157" s="404"/>
      <c r="G157" s="45">
        <v>5</v>
      </c>
      <c r="H157" s="45" t="s">
        <v>136</v>
      </c>
      <c r="I157" s="93"/>
      <c r="J157" s="260">
        <f t="shared" si="9"/>
        <v>0</v>
      </c>
      <c r="L157" s="141"/>
    </row>
    <row r="158" spans="1:12" ht="15">
      <c r="A158" s="65" t="s">
        <v>159</v>
      </c>
      <c r="B158" s="73">
        <v>18</v>
      </c>
      <c r="C158" s="403" t="s">
        <v>266</v>
      </c>
      <c r="D158" s="404"/>
      <c r="E158" s="404"/>
      <c r="F158" s="404"/>
      <c r="G158" s="45">
        <f>40*4</f>
        <v>160</v>
      </c>
      <c r="H158" s="45"/>
      <c r="I158" s="93"/>
      <c r="J158" s="260">
        <f t="shared" si="9"/>
        <v>0</v>
      </c>
      <c r="L158" s="141"/>
    </row>
    <row r="159" spans="1:12" ht="15">
      <c r="A159" s="65" t="s">
        <v>159</v>
      </c>
      <c r="B159" s="73">
        <v>19</v>
      </c>
      <c r="C159" s="403" t="s">
        <v>43</v>
      </c>
      <c r="D159" s="404"/>
      <c r="E159" s="404"/>
      <c r="F159" s="404"/>
      <c r="G159" s="59">
        <v>60</v>
      </c>
      <c r="H159" s="59" t="s">
        <v>112</v>
      </c>
      <c r="I159" s="93"/>
      <c r="J159" s="260">
        <f t="shared" si="9"/>
        <v>0</v>
      </c>
      <c r="L159" s="141"/>
    </row>
    <row r="160" spans="1:12" ht="15.75" thickBot="1">
      <c r="A160" s="83"/>
      <c r="B160" s="78"/>
      <c r="C160" s="84" t="s">
        <v>204</v>
      </c>
      <c r="D160" s="85" t="s">
        <v>187</v>
      </c>
      <c r="E160" s="86"/>
      <c r="F160" s="87"/>
      <c r="G160" s="88"/>
      <c r="H160" s="89"/>
      <c r="I160" s="98"/>
      <c r="J160" s="90">
        <f>SUM(J141:J159)</f>
        <v>0</v>
      </c>
      <c r="L160" s="141"/>
    </row>
    <row r="161" spans="1:12" ht="15.75" thickTop="1">
      <c r="A161" s="66" t="s">
        <v>166</v>
      </c>
      <c r="B161" s="61"/>
      <c r="C161" s="67" t="s">
        <v>74</v>
      </c>
      <c r="D161" s="9"/>
      <c r="E161" s="9"/>
      <c r="F161" s="9" t="s">
        <v>215</v>
      </c>
      <c r="G161" s="52"/>
      <c r="H161" s="52"/>
      <c r="I161" s="52"/>
      <c r="J161" s="265"/>
      <c r="L161" s="141"/>
    </row>
    <row r="162" spans="1:12" ht="15">
      <c r="A162" s="68" t="s">
        <v>166</v>
      </c>
      <c r="B162" s="59">
        <v>1</v>
      </c>
      <c r="C162" s="405" t="s">
        <v>75</v>
      </c>
      <c r="D162" s="406"/>
      <c r="E162" s="406"/>
      <c r="F162" s="407"/>
      <c r="G162" s="59"/>
      <c r="H162" s="59" t="s">
        <v>15</v>
      </c>
      <c r="I162" s="97"/>
      <c r="J162" s="260">
        <f aca="true" t="shared" si="10" ref="J162:J164">G162*I162</f>
        <v>0</v>
      </c>
      <c r="L162" s="141"/>
    </row>
    <row r="163" spans="1:12" ht="15">
      <c r="A163" s="68" t="s">
        <v>166</v>
      </c>
      <c r="B163" s="59">
        <v>2</v>
      </c>
      <c r="C163" s="70" t="s">
        <v>76</v>
      </c>
      <c r="D163" s="64"/>
      <c r="E163" s="64"/>
      <c r="F163" s="64"/>
      <c r="G163" s="59"/>
      <c r="H163" s="59" t="s">
        <v>15</v>
      </c>
      <c r="I163" s="97"/>
      <c r="J163" s="260">
        <f t="shared" si="10"/>
        <v>0</v>
      </c>
      <c r="L163" s="141"/>
    </row>
    <row r="164" spans="1:12" ht="15">
      <c r="A164" s="68" t="s">
        <v>166</v>
      </c>
      <c r="B164" s="59">
        <v>3</v>
      </c>
      <c r="C164" s="405" t="s">
        <v>77</v>
      </c>
      <c r="D164" s="406"/>
      <c r="E164" s="406"/>
      <c r="F164" s="407"/>
      <c r="G164" s="59"/>
      <c r="H164" s="59" t="s">
        <v>15</v>
      </c>
      <c r="I164" s="96"/>
      <c r="J164" s="260">
        <f t="shared" si="10"/>
        <v>0</v>
      </c>
      <c r="L164" s="141"/>
    </row>
    <row r="165" spans="1:12" ht="15.75" thickBot="1">
      <c r="A165" s="150"/>
      <c r="B165" s="267"/>
      <c r="C165" s="151" t="s">
        <v>205</v>
      </c>
      <c r="D165" s="152" t="s">
        <v>187</v>
      </c>
      <c r="E165" s="153"/>
      <c r="F165" s="154"/>
      <c r="G165" s="155"/>
      <c r="H165" s="156"/>
      <c r="I165" s="98"/>
      <c r="J165" s="157">
        <f>SUM(J162:J164)</f>
        <v>0</v>
      </c>
      <c r="L165" s="141"/>
    </row>
    <row r="166" spans="1:12" ht="15.75" thickTop="1">
      <c r="A166" s="66" t="s">
        <v>167</v>
      </c>
      <c r="B166" s="51"/>
      <c r="C166" s="67" t="s">
        <v>78</v>
      </c>
      <c r="D166" s="9"/>
      <c r="E166" s="9"/>
      <c r="F166" s="9" t="s">
        <v>215</v>
      </c>
      <c r="G166" s="52"/>
      <c r="H166" s="52"/>
      <c r="I166" s="52"/>
      <c r="J166" s="265"/>
      <c r="L166" s="141"/>
    </row>
    <row r="167" spans="1:12" ht="15">
      <c r="A167" s="68" t="s">
        <v>167</v>
      </c>
      <c r="B167" s="59">
        <v>1</v>
      </c>
      <c r="C167" s="70" t="s">
        <v>79</v>
      </c>
      <c r="D167" s="64"/>
      <c r="E167" s="64"/>
      <c r="F167" s="64"/>
      <c r="G167" s="59"/>
      <c r="H167" s="59" t="s">
        <v>37</v>
      </c>
      <c r="I167" s="158"/>
      <c r="J167" s="260">
        <f aca="true" t="shared" si="11" ref="J167:J169">G167*I167</f>
        <v>0</v>
      </c>
      <c r="L167" s="141"/>
    </row>
    <row r="168" spans="1:12" ht="15">
      <c r="A168" s="68" t="s">
        <v>167</v>
      </c>
      <c r="B168" s="59">
        <v>2</v>
      </c>
      <c r="C168" s="70" t="s">
        <v>80</v>
      </c>
      <c r="D168" s="64"/>
      <c r="E168" s="64"/>
      <c r="F168" s="64"/>
      <c r="G168" s="59"/>
      <c r="H168" s="59" t="s">
        <v>37</v>
      </c>
      <c r="I168" s="158"/>
      <c r="J168" s="260">
        <f t="shared" si="11"/>
        <v>0</v>
      </c>
      <c r="L168" s="141"/>
    </row>
    <row r="169" spans="1:12" ht="15">
      <c r="A169" s="68" t="s">
        <v>167</v>
      </c>
      <c r="B169" s="59">
        <v>3</v>
      </c>
      <c r="C169" s="405" t="s">
        <v>77</v>
      </c>
      <c r="D169" s="406"/>
      <c r="E169" s="406"/>
      <c r="F169" s="407"/>
      <c r="G169" s="59"/>
      <c r="H169" s="59" t="s">
        <v>15</v>
      </c>
      <c r="I169" s="158"/>
      <c r="J169" s="260">
        <f t="shared" si="11"/>
        <v>0</v>
      </c>
      <c r="L169" s="141"/>
    </row>
    <row r="170" spans="1:12" ht="15.75" thickBot="1">
      <c r="A170" s="83"/>
      <c r="B170" s="78"/>
      <c r="C170" s="84" t="s">
        <v>206</v>
      </c>
      <c r="D170" s="85" t="s">
        <v>187</v>
      </c>
      <c r="E170" s="86"/>
      <c r="F170" s="87"/>
      <c r="G170" s="88"/>
      <c r="H170" s="89"/>
      <c r="I170" s="98"/>
      <c r="J170" s="90">
        <f>SUM(J167:J169)</f>
        <v>0</v>
      </c>
      <c r="L170" s="141"/>
    </row>
    <row r="171" spans="1:10" ht="15.75" thickTop="1">
      <c r="A171" s="66" t="s">
        <v>168</v>
      </c>
      <c r="B171" s="51"/>
      <c r="C171" s="67" t="s">
        <v>223</v>
      </c>
      <c r="D171" s="9"/>
      <c r="E171" s="9"/>
      <c r="F171" s="9"/>
      <c r="G171" s="52"/>
      <c r="H171" s="52"/>
      <c r="I171" s="53"/>
      <c r="J171" s="265"/>
    </row>
    <row r="172" spans="1:10" ht="15">
      <c r="A172" s="62" t="s">
        <v>168</v>
      </c>
      <c r="B172" s="36">
        <v>1</v>
      </c>
      <c r="C172" s="74" t="s">
        <v>170</v>
      </c>
      <c r="D172" s="37"/>
      <c r="E172" s="37"/>
      <c r="F172" s="37"/>
      <c r="G172" s="45">
        <v>60</v>
      </c>
      <c r="H172" s="45" t="s">
        <v>241</v>
      </c>
      <c r="I172" s="188"/>
      <c r="J172" s="260">
        <f aca="true" t="shared" si="12" ref="J172:J186">G172*I172</f>
        <v>0</v>
      </c>
    </row>
    <row r="173" spans="1:10" ht="15">
      <c r="A173" s="278" t="s">
        <v>168</v>
      </c>
      <c r="B173" s="163">
        <v>2</v>
      </c>
      <c r="C173" s="164" t="s">
        <v>171</v>
      </c>
      <c r="D173" s="165"/>
      <c r="E173" s="165"/>
      <c r="F173" s="165"/>
      <c r="G173" s="45">
        <v>1</v>
      </c>
      <c r="H173" s="166" t="s">
        <v>241</v>
      </c>
      <c r="I173" s="188"/>
      <c r="J173" s="260">
        <f t="shared" si="12"/>
        <v>0</v>
      </c>
    </row>
    <row r="174" spans="1:10" ht="15">
      <c r="A174" s="62" t="s">
        <v>168</v>
      </c>
      <c r="B174" s="36">
        <v>3</v>
      </c>
      <c r="C174" s="499" t="s">
        <v>67</v>
      </c>
      <c r="D174" s="499"/>
      <c r="E174" s="499"/>
      <c r="F174" s="499"/>
      <c r="G174" s="45">
        <v>1</v>
      </c>
      <c r="H174" s="166" t="s">
        <v>241</v>
      </c>
      <c r="I174" s="188"/>
      <c r="J174" s="260">
        <f t="shared" si="12"/>
        <v>0</v>
      </c>
    </row>
    <row r="175" spans="1:10" ht="15">
      <c r="A175" s="62" t="s">
        <v>168</v>
      </c>
      <c r="B175" s="36">
        <v>4</v>
      </c>
      <c r="C175" s="44" t="s">
        <v>172</v>
      </c>
      <c r="D175" s="37"/>
      <c r="E175" s="37"/>
      <c r="F175" s="37"/>
      <c r="G175" s="45"/>
      <c r="H175" s="166"/>
      <c r="I175" s="188"/>
      <c r="J175" s="260">
        <f t="shared" si="12"/>
        <v>0</v>
      </c>
    </row>
    <row r="176" spans="1:10" ht="15">
      <c r="A176" s="62" t="s">
        <v>168</v>
      </c>
      <c r="B176" s="36">
        <v>5</v>
      </c>
      <c r="C176" s="44" t="s">
        <v>173</v>
      </c>
      <c r="D176" s="37"/>
      <c r="E176" s="37"/>
      <c r="F176" s="37"/>
      <c r="G176" s="45"/>
      <c r="H176" s="166"/>
      <c r="I176" s="188"/>
      <c r="J176" s="260">
        <f t="shared" si="12"/>
        <v>0</v>
      </c>
    </row>
    <row r="177" spans="1:10" ht="15">
      <c r="A177" s="62" t="s">
        <v>168</v>
      </c>
      <c r="B177" s="36">
        <v>6</v>
      </c>
      <c r="C177" s="326" t="s">
        <v>174</v>
      </c>
      <c r="D177" s="37"/>
      <c r="E177" s="37"/>
      <c r="F177" s="37"/>
      <c r="G177" s="45">
        <v>1</v>
      </c>
      <c r="H177" s="166" t="s">
        <v>81</v>
      </c>
      <c r="I177" s="188"/>
      <c r="J177" s="260">
        <f t="shared" si="12"/>
        <v>0</v>
      </c>
    </row>
    <row r="178" spans="1:10" ht="15">
      <c r="A178" s="62" t="s">
        <v>168</v>
      </c>
      <c r="B178" s="36">
        <v>7</v>
      </c>
      <c r="C178" s="500" t="s">
        <v>222</v>
      </c>
      <c r="D178" s="500"/>
      <c r="E178" s="500"/>
      <c r="F178" s="500"/>
      <c r="G178" s="45">
        <v>0</v>
      </c>
      <c r="H178" s="166" t="s">
        <v>241</v>
      </c>
      <c r="I178" s="188"/>
      <c r="J178" s="260">
        <f t="shared" si="12"/>
        <v>0</v>
      </c>
    </row>
    <row r="179" spans="1:10" ht="15">
      <c r="A179" s="62" t="s">
        <v>168</v>
      </c>
      <c r="B179" s="36">
        <v>8</v>
      </c>
      <c r="C179" s="499" t="s">
        <v>176</v>
      </c>
      <c r="D179" s="499"/>
      <c r="E179" s="499"/>
      <c r="F179" s="499"/>
      <c r="G179" s="45">
        <v>120</v>
      </c>
      <c r="H179" s="166" t="s">
        <v>241</v>
      </c>
      <c r="I179" s="188"/>
      <c r="J179" s="260">
        <f t="shared" si="12"/>
        <v>0</v>
      </c>
    </row>
    <row r="180" spans="1:10" ht="15">
      <c r="A180" s="62" t="s">
        <v>168</v>
      </c>
      <c r="B180" s="36">
        <v>9</v>
      </c>
      <c r="C180" s="325" t="s">
        <v>177</v>
      </c>
      <c r="D180" s="37"/>
      <c r="E180" s="37"/>
      <c r="F180" s="37"/>
      <c r="G180" s="45">
        <v>120</v>
      </c>
      <c r="H180" s="166" t="s">
        <v>241</v>
      </c>
      <c r="I180" s="188"/>
      <c r="J180" s="260">
        <f t="shared" si="12"/>
        <v>0</v>
      </c>
    </row>
    <row r="181" spans="1:10" ht="15">
      <c r="A181" s="62" t="s">
        <v>168</v>
      </c>
      <c r="B181" s="36">
        <v>10</v>
      </c>
      <c r="C181" s="325" t="s">
        <v>178</v>
      </c>
      <c r="D181" s="37"/>
      <c r="E181" s="37"/>
      <c r="F181" s="37"/>
      <c r="G181" s="45"/>
      <c r="H181" s="166"/>
      <c r="I181" s="188"/>
      <c r="J181" s="260">
        <f t="shared" si="12"/>
        <v>0</v>
      </c>
    </row>
    <row r="182" spans="1:10" ht="15">
      <c r="A182" s="62" t="s">
        <v>168</v>
      </c>
      <c r="B182" s="36">
        <v>11</v>
      </c>
      <c r="C182" s="325" t="s">
        <v>179</v>
      </c>
      <c r="D182" s="37"/>
      <c r="E182" s="37"/>
      <c r="F182" s="37"/>
      <c r="G182" s="45"/>
      <c r="H182" s="166"/>
      <c r="I182" s="188"/>
      <c r="J182" s="260">
        <f t="shared" si="12"/>
        <v>0</v>
      </c>
    </row>
    <row r="183" spans="1:10" ht="15">
      <c r="A183" s="62" t="s">
        <v>168</v>
      </c>
      <c r="B183" s="36">
        <v>12</v>
      </c>
      <c r="C183" s="325" t="s">
        <v>180</v>
      </c>
      <c r="D183" s="37"/>
      <c r="E183" s="37"/>
      <c r="F183" s="37"/>
      <c r="G183" s="45"/>
      <c r="H183" s="166"/>
      <c r="I183" s="188"/>
      <c r="J183" s="260">
        <f t="shared" si="12"/>
        <v>0</v>
      </c>
    </row>
    <row r="184" spans="1:10" ht="15">
      <c r="A184" s="62" t="s">
        <v>168</v>
      </c>
      <c r="B184" s="36">
        <v>13</v>
      </c>
      <c r="C184" s="500" t="s">
        <v>72</v>
      </c>
      <c r="D184" s="500"/>
      <c r="E184" s="500"/>
      <c r="F184" s="500"/>
      <c r="G184" s="45">
        <v>1800</v>
      </c>
      <c r="H184" s="166" t="s">
        <v>15</v>
      </c>
      <c r="I184" s="188"/>
      <c r="J184" s="260">
        <f t="shared" si="12"/>
        <v>0</v>
      </c>
    </row>
    <row r="185" spans="1:10" ht="15">
      <c r="A185" s="62" t="s">
        <v>168</v>
      </c>
      <c r="B185" s="36">
        <v>14</v>
      </c>
      <c r="C185" s="500" t="s">
        <v>181</v>
      </c>
      <c r="D185" s="500"/>
      <c r="E185" s="500"/>
      <c r="F185" s="500"/>
      <c r="G185" s="45">
        <v>80</v>
      </c>
      <c r="H185" s="166" t="s">
        <v>241</v>
      </c>
      <c r="I185" s="188"/>
      <c r="J185" s="260">
        <f t="shared" si="12"/>
        <v>0</v>
      </c>
    </row>
    <row r="186" spans="1:10" ht="15">
      <c r="A186" s="62" t="s">
        <v>168</v>
      </c>
      <c r="B186" s="36">
        <v>15</v>
      </c>
      <c r="C186" s="44" t="s">
        <v>182</v>
      </c>
      <c r="D186" s="37"/>
      <c r="E186" s="37"/>
      <c r="F186" s="37"/>
      <c r="G186" s="45">
        <v>160</v>
      </c>
      <c r="H186" s="166" t="s">
        <v>241</v>
      </c>
      <c r="I186" s="188"/>
      <c r="J186" s="260">
        <f t="shared" si="12"/>
        <v>0</v>
      </c>
    </row>
    <row r="187" spans="1:10" ht="15">
      <c r="A187" s="99"/>
      <c r="B187" s="78"/>
      <c r="C187" s="79"/>
      <c r="D187" s="79"/>
      <c r="E187" s="79"/>
      <c r="F187" s="79"/>
      <c r="G187" s="78"/>
      <c r="H187" s="78"/>
      <c r="I187" s="80"/>
      <c r="J187" s="273"/>
    </row>
    <row r="188" spans="1:10" ht="15.75" thickBot="1">
      <c r="A188" s="274"/>
      <c r="B188" s="85"/>
      <c r="C188" s="84" t="s">
        <v>191</v>
      </c>
      <c r="D188" s="85" t="s">
        <v>187</v>
      </c>
      <c r="E188" s="86"/>
      <c r="F188" s="87"/>
      <c r="G188" s="84"/>
      <c r="H188" s="84"/>
      <c r="I188" s="84"/>
      <c r="J188" s="90">
        <f>SUM(J172:J186)</f>
        <v>0</v>
      </c>
    </row>
    <row r="189" spans="1:10" ht="16.5" thickBot="1" thickTop="1">
      <c r="A189" s="99"/>
      <c r="B189" s="78"/>
      <c r="C189" s="199"/>
      <c r="D189" s="275"/>
      <c r="E189" s="276"/>
      <c r="F189" s="100"/>
      <c r="G189" s="101"/>
      <c r="H189" s="186"/>
      <c r="I189" s="102"/>
      <c r="J189" s="103"/>
    </row>
    <row r="190" spans="1:12" ht="15.75" thickBot="1">
      <c r="A190" s="107"/>
      <c r="B190" s="108"/>
      <c r="C190" s="109" t="s">
        <v>192</v>
      </c>
      <c r="D190" s="109"/>
      <c r="E190" s="109"/>
      <c r="F190" s="109"/>
      <c r="G190" s="110"/>
      <c r="H190" s="108"/>
      <c r="I190" s="111"/>
      <c r="J190" s="112">
        <f>J11+J63+J85+J106+J129+J139+J160+J165+J170+J188</f>
        <v>0</v>
      </c>
      <c r="L190" s="143"/>
    </row>
    <row r="191" spans="1:12" ht="15.75" thickBot="1">
      <c r="A191" s="117"/>
      <c r="B191" s="113"/>
      <c r="C191" s="114"/>
      <c r="D191" s="114"/>
      <c r="E191" s="114"/>
      <c r="F191" s="114"/>
      <c r="G191" s="113"/>
      <c r="H191" s="113"/>
      <c r="I191" s="115"/>
      <c r="J191" s="277"/>
      <c r="L191" s="142"/>
    </row>
    <row r="192" spans="1:10" ht="15">
      <c r="A192" s="117"/>
      <c r="B192" s="113"/>
      <c r="C192" s="114"/>
      <c r="D192" s="114"/>
      <c r="E192" s="114"/>
      <c r="F192" s="114"/>
      <c r="G192" s="113"/>
      <c r="H192" s="113"/>
      <c r="I192" s="115"/>
      <c r="J192" s="118"/>
    </row>
    <row r="193" spans="1:10" ht="15">
      <c r="A193" s="119" t="s">
        <v>193</v>
      </c>
      <c r="B193" s="78"/>
      <c r="C193" s="79"/>
      <c r="D193" s="79"/>
      <c r="E193" s="79"/>
      <c r="F193" s="79"/>
      <c r="G193" s="78"/>
      <c r="H193" s="78"/>
      <c r="I193" s="253"/>
      <c r="J193" s="120"/>
    </row>
    <row r="194" spans="1:10" ht="15.75" thickBot="1">
      <c r="A194" s="104"/>
      <c r="B194" s="105"/>
      <c r="C194" s="106"/>
      <c r="D194" s="106"/>
      <c r="E194" s="106"/>
      <c r="F194" s="106"/>
      <c r="G194" s="105"/>
      <c r="H194" s="105"/>
      <c r="I194" s="116"/>
      <c r="J194" s="121"/>
    </row>
    <row r="195" spans="1:10" ht="15">
      <c r="A195" s="117"/>
      <c r="B195" s="113"/>
      <c r="C195" s="114"/>
      <c r="D195" s="114"/>
      <c r="E195" s="114"/>
      <c r="F195" s="114"/>
      <c r="G195" s="423" t="s">
        <v>194</v>
      </c>
      <c r="H195" s="423"/>
      <c r="I195" s="138" t="s">
        <v>195</v>
      </c>
      <c r="J195" s="122" t="s">
        <v>196</v>
      </c>
    </row>
    <row r="196" spans="1:10" ht="15">
      <c r="A196" s="99" t="s">
        <v>238</v>
      </c>
      <c r="B196" s="78"/>
      <c r="C196" s="79" t="s">
        <v>242</v>
      </c>
      <c r="D196" s="79"/>
      <c r="E196" s="79"/>
      <c r="F196" s="79"/>
      <c r="G196" s="245"/>
      <c r="H196" s="247">
        <f>J11</f>
        <v>0</v>
      </c>
      <c r="I196" s="247">
        <f>H196*0.21</f>
        <v>0</v>
      </c>
      <c r="J196" s="120">
        <f>SUM(H196:I196)</f>
        <v>0</v>
      </c>
    </row>
    <row r="197" spans="1:10" ht="15">
      <c r="A197" s="99" t="s">
        <v>138</v>
      </c>
      <c r="B197" s="248"/>
      <c r="C197" s="249" t="s">
        <v>202</v>
      </c>
      <c r="D197" s="79"/>
      <c r="E197" s="79"/>
      <c r="F197" s="79"/>
      <c r="G197" s="247"/>
      <c r="H197" s="247">
        <f>J63</f>
        <v>0</v>
      </c>
      <c r="I197" s="247">
        <f>H197*0.21</f>
        <v>0</v>
      </c>
      <c r="J197" s="120">
        <f>SUM(H197:I197)</f>
        <v>0</v>
      </c>
    </row>
    <row r="198" spans="1:10" ht="15">
      <c r="A198" s="83" t="s">
        <v>151</v>
      </c>
      <c r="B198" s="248"/>
      <c r="C198" s="249" t="str">
        <f>C64</f>
        <v xml:space="preserve">POLNÍ ZKOUŠKY </v>
      </c>
      <c r="D198" s="79"/>
      <c r="E198" s="79"/>
      <c r="F198" s="79"/>
      <c r="G198" s="247"/>
      <c r="H198" s="247">
        <f>J85</f>
        <v>0</v>
      </c>
      <c r="I198" s="247">
        <f aca="true" t="shared" si="13" ref="I198:I205">H198*0.21</f>
        <v>0</v>
      </c>
      <c r="J198" s="120">
        <f aca="true" t="shared" si="14" ref="J198:J205">SUM(H198:I198)</f>
        <v>0</v>
      </c>
    </row>
    <row r="199" spans="1:10" ht="15">
      <c r="A199" s="99" t="s">
        <v>152</v>
      </c>
      <c r="B199" s="248"/>
      <c r="C199" s="250" t="str">
        <f>C86</f>
        <v>GEOFYZIKÁLNÍ PRÁCE</v>
      </c>
      <c r="D199" s="79"/>
      <c r="E199" s="79"/>
      <c r="F199" s="79"/>
      <c r="G199" s="247"/>
      <c r="H199" s="247">
        <f>J106</f>
        <v>0</v>
      </c>
      <c r="I199" s="247">
        <f t="shared" si="13"/>
        <v>0</v>
      </c>
      <c r="J199" s="120">
        <f t="shared" si="14"/>
        <v>0</v>
      </c>
    </row>
    <row r="200" spans="1:10" ht="15">
      <c r="A200" s="99" t="s">
        <v>155</v>
      </c>
      <c r="B200" s="248"/>
      <c r="C200" s="249" t="str">
        <f>C107</f>
        <v>LABORATORNÍ PRÁCE</v>
      </c>
      <c r="D200" s="79"/>
      <c r="E200" s="79"/>
      <c r="F200" s="79"/>
      <c r="G200" s="247"/>
      <c r="H200" s="247">
        <f>J129</f>
        <v>0</v>
      </c>
      <c r="I200" s="247">
        <f t="shared" si="13"/>
        <v>0</v>
      </c>
      <c r="J200" s="120">
        <f t="shared" si="14"/>
        <v>0</v>
      </c>
    </row>
    <row r="201" spans="1:10" ht="15">
      <c r="A201" s="83" t="s">
        <v>156</v>
      </c>
      <c r="B201" s="248"/>
      <c r="C201" s="249" t="str">
        <f>C130</f>
        <v>GEODETICKÉ PRÁCE</v>
      </c>
      <c r="D201" s="79"/>
      <c r="E201" s="79"/>
      <c r="F201" s="79"/>
      <c r="G201" s="247"/>
      <c r="H201" s="247">
        <f>J139</f>
        <v>0</v>
      </c>
      <c r="I201" s="247">
        <f t="shared" si="13"/>
        <v>0</v>
      </c>
      <c r="J201" s="120">
        <f t="shared" si="14"/>
        <v>0</v>
      </c>
    </row>
    <row r="202" spans="1:10" ht="15">
      <c r="A202" s="99" t="s">
        <v>159</v>
      </c>
      <c r="B202" s="248"/>
      <c r="C202" s="250" t="str">
        <f>C140</f>
        <v>HYDROGEOLOGICKÉ PRÁCE</v>
      </c>
      <c r="D202" s="79"/>
      <c r="E202" s="79"/>
      <c r="F202" s="79"/>
      <c r="G202" s="247"/>
      <c r="H202" s="247">
        <f>J160</f>
        <v>0</v>
      </c>
      <c r="I202" s="247">
        <f t="shared" si="13"/>
        <v>0</v>
      </c>
      <c r="J202" s="120">
        <f t="shared" si="14"/>
        <v>0</v>
      </c>
    </row>
    <row r="203" spans="1:10" ht="15">
      <c r="A203" s="99" t="s">
        <v>166</v>
      </c>
      <c r="B203" s="248"/>
      <c r="C203" s="250" t="str">
        <f>C161</f>
        <v>PEDOLOGICKÝ PRŮZKUM</v>
      </c>
      <c r="D203" s="79"/>
      <c r="E203" s="79"/>
      <c r="F203" s="79"/>
      <c r="G203" s="247"/>
      <c r="H203" s="247">
        <f>J165</f>
        <v>0</v>
      </c>
      <c r="I203" s="247">
        <f t="shared" si="13"/>
        <v>0</v>
      </c>
      <c r="J203" s="120">
        <f t="shared" si="14"/>
        <v>0</v>
      </c>
    </row>
    <row r="204" spans="1:10" ht="15">
      <c r="A204" s="83" t="s">
        <v>167</v>
      </c>
      <c r="B204" s="248"/>
      <c r="C204" s="250" t="str">
        <f>C166</f>
        <v>KOROZNÍ PRŮZKUM</v>
      </c>
      <c r="D204" s="79"/>
      <c r="E204" s="79"/>
      <c r="F204" s="79"/>
      <c r="G204" s="247"/>
      <c r="H204" s="247">
        <f>J170</f>
        <v>0</v>
      </c>
      <c r="I204" s="247">
        <f t="shared" si="13"/>
        <v>0</v>
      </c>
      <c r="J204" s="120">
        <f t="shared" si="14"/>
        <v>0</v>
      </c>
    </row>
    <row r="205" spans="1:10" ht="15">
      <c r="A205" s="123" t="s">
        <v>168</v>
      </c>
      <c r="B205" s="124"/>
      <c r="C205" s="125" t="str">
        <f>C171</f>
        <v>VÝKONY GEOLOGICKÉ SLUŽBY A TERÉNNÍ PRÁCE</v>
      </c>
      <c r="D205" s="126"/>
      <c r="E205" s="126"/>
      <c r="F205" s="126"/>
      <c r="G205" s="127"/>
      <c r="H205" s="127">
        <f>J188</f>
        <v>0</v>
      </c>
      <c r="I205" s="127">
        <f t="shared" si="13"/>
        <v>0</v>
      </c>
      <c r="J205" s="128">
        <f t="shared" si="14"/>
        <v>0</v>
      </c>
    </row>
    <row r="206" spans="1:10" ht="15">
      <c r="A206" s="99"/>
      <c r="B206" s="248"/>
      <c r="C206" s="250"/>
      <c r="D206" s="79"/>
      <c r="E206" s="79"/>
      <c r="F206" s="79"/>
      <c r="G206" s="251" t="s">
        <v>197</v>
      </c>
      <c r="H206" s="252">
        <f>SUM(H196:H205)</f>
        <v>0</v>
      </c>
      <c r="I206" s="252">
        <f>SUM(I196:I205)</f>
        <v>0</v>
      </c>
      <c r="J206" s="129">
        <f>SUM(J196:J205)</f>
        <v>0</v>
      </c>
    </row>
    <row r="207" spans="1:10" ht="15">
      <c r="A207" s="99"/>
      <c r="B207" s="78"/>
      <c r="C207" s="79"/>
      <c r="D207" s="79"/>
      <c r="E207" s="79"/>
      <c r="F207" s="79"/>
      <c r="G207" s="78"/>
      <c r="H207" s="78"/>
      <c r="I207" s="253"/>
      <c r="J207" s="120"/>
    </row>
    <row r="208" spans="1:10" ht="15">
      <c r="A208" s="99"/>
      <c r="B208" s="78"/>
      <c r="C208" s="79"/>
      <c r="D208" s="79"/>
      <c r="E208" s="79"/>
      <c r="F208" s="5"/>
      <c r="G208" s="130"/>
      <c r="H208" s="131" t="s">
        <v>194</v>
      </c>
      <c r="I208" s="132" t="s">
        <v>198</v>
      </c>
      <c r="J208" s="133">
        <f>SUM(H196:H205)</f>
        <v>0</v>
      </c>
    </row>
    <row r="209" spans="1:10" ht="15">
      <c r="A209" s="99"/>
      <c r="B209" s="78"/>
      <c r="C209" s="79" t="s">
        <v>199</v>
      </c>
      <c r="D209" s="79"/>
      <c r="E209" s="79"/>
      <c r="F209" s="5"/>
      <c r="G209" s="78"/>
      <c r="H209" s="77" t="s">
        <v>195</v>
      </c>
      <c r="I209" s="253" t="s">
        <v>198</v>
      </c>
      <c r="J209" s="120">
        <f>SUM(I196:I205)</f>
        <v>0</v>
      </c>
    </row>
    <row r="210" spans="1:10" ht="15">
      <c r="A210" s="99"/>
      <c r="B210" s="78"/>
      <c r="C210" s="79"/>
      <c r="D210" s="79"/>
      <c r="E210" s="79"/>
      <c r="F210" s="5"/>
      <c r="G210" s="130"/>
      <c r="H210" s="131" t="s">
        <v>200</v>
      </c>
      <c r="I210" s="132" t="s">
        <v>198</v>
      </c>
      <c r="J210" s="133">
        <f>SUM(J208:J209)</f>
        <v>0</v>
      </c>
    </row>
    <row r="211" spans="1:10" ht="15">
      <c r="A211" s="99"/>
      <c r="B211" s="78"/>
      <c r="C211" s="79"/>
      <c r="D211" s="79"/>
      <c r="E211" s="79"/>
      <c r="F211" s="79"/>
      <c r="G211" s="251"/>
      <c r="H211" s="254"/>
      <c r="I211" s="246"/>
      <c r="J211" s="134"/>
    </row>
    <row r="212" spans="1:10" ht="15.75" thickBot="1">
      <c r="A212" s="411" t="s">
        <v>207</v>
      </c>
      <c r="B212" s="412"/>
      <c r="C212" s="412"/>
      <c r="D212" s="412"/>
      <c r="E212" s="412"/>
      <c r="F212" s="412"/>
      <c r="G212" s="412"/>
      <c r="H212" s="412"/>
      <c r="I212" s="412"/>
      <c r="J212" s="413"/>
    </row>
    <row r="215" spans="2:6" ht="15">
      <c r="B215" s="339"/>
      <c r="C215" s="168" t="s">
        <v>272</v>
      </c>
      <c r="D215" s="168"/>
      <c r="E215" s="168"/>
      <c r="F215" s="168"/>
    </row>
    <row r="216" spans="2:6" ht="15">
      <c r="B216" s="168"/>
      <c r="C216" s="168"/>
      <c r="D216" s="168"/>
      <c r="E216" s="168"/>
      <c r="F216" s="168"/>
    </row>
    <row r="217" spans="2:6" ht="15">
      <c r="B217" s="168"/>
      <c r="C217" s="168"/>
      <c r="D217" s="168"/>
      <c r="E217" s="168"/>
      <c r="F217" s="168"/>
    </row>
  </sheetData>
  <mergeCells count="85">
    <mergeCell ref="C23:F23"/>
    <mergeCell ref="A1:J1"/>
    <mergeCell ref="A2:J2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44:F144"/>
    <mergeCell ref="C96:F96"/>
    <mergeCell ref="C97:F97"/>
    <mergeCell ref="C98:F98"/>
    <mergeCell ref="C100:F100"/>
    <mergeCell ref="C104:F104"/>
    <mergeCell ref="C105:F105"/>
    <mergeCell ref="C126:F126"/>
    <mergeCell ref="C135:F135"/>
    <mergeCell ref="C138:F138"/>
    <mergeCell ref="C141:F141"/>
    <mergeCell ref="C142:F142"/>
    <mergeCell ref="C169:F169"/>
    <mergeCell ref="C145:F145"/>
    <mergeCell ref="C150:F150"/>
    <mergeCell ref="C152:F152"/>
    <mergeCell ref="C153:F153"/>
    <mergeCell ref="C154:F154"/>
    <mergeCell ref="C155:F155"/>
    <mergeCell ref="C156:F156"/>
    <mergeCell ref="C157:F157"/>
    <mergeCell ref="C159:F159"/>
    <mergeCell ref="C162:F162"/>
    <mergeCell ref="C164:F164"/>
    <mergeCell ref="C151:F151"/>
    <mergeCell ref="C158:F158"/>
    <mergeCell ref="C149:F149"/>
    <mergeCell ref="A212:J212"/>
    <mergeCell ref="C174:F174"/>
    <mergeCell ref="C178:F178"/>
    <mergeCell ref="C179:F179"/>
    <mergeCell ref="C184:F184"/>
    <mergeCell ref="C185:F185"/>
    <mergeCell ref="G195:H195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zoomScale="70" zoomScaleNormal="70" workbookViewId="0" topLeftCell="A148">
      <selection activeCell="J195" sqref="J195"/>
    </sheetView>
  </sheetViews>
  <sheetFormatPr defaultColWidth="9.140625" defaultRowHeight="15"/>
  <cols>
    <col min="6" max="6" width="76.421875" style="0" customWidth="1"/>
    <col min="7" max="7" width="9.57421875" style="0" customWidth="1"/>
    <col min="8" max="8" width="13.57421875" style="0" customWidth="1"/>
    <col min="9" max="9" width="13.00390625" style="0" customWidth="1"/>
    <col min="10" max="10" width="13.4218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 customHeight="1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218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245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80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201"/>
      <c r="E9" s="227"/>
      <c r="F9" s="227"/>
      <c r="G9" s="25">
        <v>300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20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309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0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265</v>
      </c>
      <c r="H14" s="25" t="s">
        <v>114</v>
      </c>
      <c r="I14" s="92"/>
      <c r="J14" s="260">
        <f aca="true" t="shared" si="1" ref="J14:J37">G14*I14</f>
        <v>0</v>
      </c>
    </row>
    <row r="15" spans="1:10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>
        <v>50</v>
      </c>
      <c r="H15" s="25" t="s">
        <v>114</v>
      </c>
      <c r="I15" s="92"/>
      <c r="J15" s="260">
        <f t="shared" si="1"/>
        <v>0</v>
      </c>
    </row>
    <row r="16" spans="1:10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>
        <v>170</v>
      </c>
      <c r="H16" s="25" t="s">
        <v>114</v>
      </c>
      <c r="I16" s="92"/>
      <c r="J16" s="260">
        <f t="shared" si="1"/>
        <v>0</v>
      </c>
    </row>
    <row r="17" spans="1:10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>
        <v>80</v>
      </c>
      <c r="H17" s="25" t="s">
        <v>114</v>
      </c>
      <c r="I17" s="92"/>
      <c r="J17" s="260">
        <f t="shared" si="1"/>
        <v>0</v>
      </c>
    </row>
    <row r="18" spans="1:10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>
        <v>55</v>
      </c>
      <c r="H18" s="25" t="s">
        <v>114</v>
      </c>
      <c r="I18" s="92"/>
      <c r="J18" s="260">
        <f t="shared" si="1"/>
        <v>0</v>
      </c>
    </row>
    <row r="19" spans="1:10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</row>
    <row r="20" spans="1:10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>
        <v>150</v>
      </c>
      <c r="H20" s="25" t="s">
        <v>114</v>
      </c>
      <c r="I20" s="92"/>
      <c r="J20" s="260">
        <f t="shared" si="1"/>
        <v>0</v>
      </c>
    </row>
    <row r="21" spans="1:10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>
        <v>50</v>
      </c>
      <c r="H21" s="25" t="s">
        <v>114</v>
      </c>
      <c r="I21" s="92"/>
      <c r="J21" s="260">
        <f t="shared" si="1"/>
        <v>0</v>
      </c>
    </row>
    <row r="22" spans="1:10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</row>
    <row r="23" spans="1:10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25"/>
      <c r="H23" s="25" t="s">
        <v>114</v>
      </c>
      <c r="I23" s="92"/>
      <c r="J23" s="260">
        <f t="shared" si="1"/>
        <v>0</v>
      </c>
    </row>
    <row r="24" spans="1:10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61">
        <v>90</v>
      </c>
      <c r="H24" s="161" t="s">
        <v>114</v>
      </c>
      <c r="I24" s="162"/>
      <c r="J24" s="260">
        <f t="shared" si="1"/>
        <v>0</v>
      </c>
    </row>
    <row r="25" spans="1:10" ht="26.25" customHeight="1">
      <c r="A25" s="175" t="s">
        <v>139</v>
      </c>
      <c r="B25" s="176">
        <v>12</v>
      </c>
      <c r="C25" s="457" t="s">
        <v>120</v>
      </c>
      <c r="D25" s="457"/>
      <c r="E25" s="457"/>
      <c r="F25" s="457"/>
      <c r="G25" s="161">
        <v>60</v>
      </c>
      <c r="H25" s="161" t="s">
        <v>114</v>
      </c>
      <c r="I25" s="162"/>
      <c r="J25" s="260">
        <f t="shared" si="1"/>
        <v>0</v>
      </c>
    </row>
    <row r="26" spans="1:10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</row>
    <row r="27" spans="1:10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</row>
    <row r="28" spans="1:10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>
        <v>30</v>
      </c>
      <c r="H28" s="25" t="s">
        <v>114</v>
      </c>
      <c r="I28" s="92"/>
      <c r="J28" s="260">
        <f t="shared" si="1"/>
        <v>0</v>
      </c>
    </row>
    <row r="29" spans="1:10" ht="30" customHeight="1">
      <c r="A29" s="159" t="s">
        <v>139</v>
      </c>
      <c r="B29" s="160">
        <v>16</v>
      </c>
      <c r="C29" s="453" t="s">
        <v>142</v>
      </c>
      <c r="D29" s="453"/>
      <c r="E29" s="453"/>
      <c r="F29" s="453"/>
      <c r="G29" s="161">
        <v>30</v>
      </c>
      <c r="H29" s="161" t="s">
        <v>114</v>
      </c>
      <c r="I29" s="162"/>
      <c r="J29" s="260">
        <f t="shared" si="1"/>
        <v>0</v>
      </c>
    </row>
    <row r="30" spans="1:10" ht="15">
      <c r="A30" s="21" t="s">
        <v>139</v>
      </c>
      <c r="B30" s="22">
        <v>17</v>
      </c>
      <c r="C30" s="26" t="s">
        <v>86</v>
      </c>
      <c r="D30" s="27"/>
      <c r="E30" s="27"/>
      <c r="F30" s="27"/>
      <c r="G30" s="25"/>
      <c r="H30" s="25" t="s">
        <v>114</v>
      </c>
      <c r="I30" s="92"/>
      <c r="J30" s="260">
        <f t="shared" si="1"/>
        <v>0</v>
      </c>
    </row>
    <row r="31" spans="1:10" ht="15">
      <c r="A31" s="21" t="s">
        <v>139</v>
      </c>
      <c r="B31" s="22">
        <v>18</v>
      </c>
      <c r="C31" s="446" t="s">
        <v>143</v>
      </c>
      <c r="D31" s="446"/>
      <c r="E31" s="446"/>
      <c r="F31" s="446"/>
      <c r="G31" s="25"/>
      <c r="H31" s="25" t="s">
        <v>114</v>
      </c>
      <c r="I31" s="92"/>
      <c r="J31" s="260">
        <f t="shared" si="1"/>
        <v>0</v>
      </c>
    </row>
    <row r="32" spans="1:10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</row>
    <row r="33" spans="1:10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</row>
    <row r="34" spans="1:10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32">
        <v>180</v>
      </c>
      <c r="H34" s="32" t="s">
        <v>114</v>
      </c>
      <c r="I34" s="92"/>
      <c r="J34" s="260">
        <f t="shared" si="1"/>
        <v>0</v>
      </c>
    </row>
    <row r="35" spans="1:10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32">
        <v>180</v>
      </c>
      <c r="H35" s="32" t="s">
        <v>114</v>
      </c>
      <c r="I35" s="92"/>
      <c r="J35" s="260">
        <f t="shared" si="1"/>
        <v>0</v>
      </c>
    </row>
    <row r="36" spans="1:10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8</v>
      </c>
      <c r="H36" s="25" t="s">
        <v>111</v>
      </c>
      <c r="I36" s="92"/>
      <c r="J36" s="260">
        <f t="shared" si="1"/>
        <v>0</v>
      </c>
    </row>
    <row r="37" spans="1:10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>
        <v>12</v>
      </c>
      <c r="H37" s="25" t="s">
        <v>114</v>
      </c>
      <c r="I37" s="92"/>
      <c r="J37" s="260">
        <f t="shared" si="1"/>
        <v>0</v>
      </c>
    </row>
    <row r="38" spans="1:10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</row>
    <row r="39" spans="1:10" ht="15">
      <c r="A39" s="35" t="s">
        <v>147</v>
      </c>
      <c r="B39" s="36">
        <v>1</v>
      </c>
      <c r="C39" s="205" t="s">
        <v>5</v>
      </c>
      <c r="D39" s="37"/>
      <c r="E39" s="37"/>
      <c r="F39" s="37"/>
      <c r="G39" s="38">
        <v>30</v>
      </c>
      <c r="H39" s="38" t="s">
        <v>124</v>
      </c>
      <c r="I39" s="93"/>
      <c r="J39" s="260">
        <f aca="true" t="shared" si="2" ref="J39:J41">G39*I39</f>
        <v>0</v>
      </c>
    </row>
    <row r="40" spans="1:10" ht="15">
      <c r="A40" s="35" t="s">
        <v>147</v>
      </c>
      <c r="B40" s="36">
        <v>2</v>
      </c>
      <c r="C40" s="205" t="s">
        <v>6</v>
      </c>
      <c r="D40" s="37"/>
      <c r="E40" s="37"/>
      <c r="F40" s="37"/>
      <c r="G40" s="38">
        <v>11</v>
      </c>
      <c r="H40" s="38" t="s">
        <v>124</v>
      </c>
      <c r="I40" s="93"/>
      <c r="J40" s="260">
        <f t="shared" si="2"/>
        <v>0</v>
      </c>
    </row>
    <row r="41" spans="1:10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>
        <v>15</v>
      </c>
      <c r="H41" s="40" t="s">
        <v>124</v>
      </c>
      <c r="I41" s="93"/>
      <c r="J41" s="260">
        <f t="shared" si="2"/>
        <v>0</v>
      </c>
    </row>
    <row r="42" spans="1:10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250000</v>
      </c>
      <c r="J42" s="263">
        <f aca="true" t="shared" si="3" ref="J42:J52">G42*I42</f>
        <v>250000</v>
      </c>
    </row>
    <row r="43" spans="1:10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>
        <v>800</v>
      </c>
      <c r="H43" s="38" t="s">
        <v>114</v>
      </c>
      <c r="I43" s="93"/>
      <c r="J43" s="260">
        <f t="shared" si="3"/>
        <v>0</v>
      </c>
    </row>
    <row r="44" spans="1:10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38">
        <v>4</v>
      </c>
      <c r="H44" s="38" t="s">
        <v>111</v>
      </c>
      <c r="I44" s="93"/>
      <c r="J44" s="260">
        <f t="shared" si="3"/>
        <v>0</v>
      </c>
    </row>
    <row r="45" spans="1:10" ht="15">
      <c r="A45" s="35" t="s">
        <v>147</v>
      </c>
      <c r="B45" s="36">
        <v>7</v>
      </c>
      <c r="C45" s="204" t="s">
        <v>88</v>
      </c>
      <c r="D45" s="39"/>
      <c r="E45" s="39"/>
      <c r="F45" s="39"/>
      <c r="G45" s="40">
        <v>20</v>
      </c>
      <c r="H45" s="40" t="s">
        <v>112</v>
      </c>
      <c r="I45" s="93"/>
      <c r="J45" s="260">
        <f t="shared" si="3"/>
        <v>0</v>
      </c>
    </row>
    <row r="46" spans="1:10" ht="15">
      <c r="A46" s="35" t="s">
        <v>147</v>
      </c>
      <c r="B46" s="36">
        <v>8</v>
      </c>
      <c r="C46" s="205" t="s">
        <v>10</v>
      </c>
      <c r="D46" s="37"/>
      <c r="E46" s="37"/>
      <c r="F46" s="37"/>
      <c r="G46" s="38"/>
      <c r="H46" s="38" t="s">
        <v>113</v>
      </c>
      <c r="I46" s="93"/>
      <c r="J46" s="260">
        <f t="shared" si="3"/>
        <v>0</v>
      </c>
    </row>
    <row r="47" spans="1:10" ht="15">
      <c r="A47" s="35" t="s">
        <v>147</v>
      </c>
      <c r="B47" s="36">
        <v>9</v>
      </c>
      <c r="C47" s="205" t="s">
        <v>11</v>
      </c>
      <c r="D47" s="37"/>
      <c r="E47" s="37"/>
      <c r="F47" s="37"/>
      <c r="G47" s="38">
        <v>790</v>
      </c>
      <c r="H47" s="38" t="s">
        <v>113</v>
      </c>
      <c r="I47" s="93"/>
      <c r="J47" s="260">
        <f t="shared" si="3"/>
        <v>0</v>
      </c>
    </row>
    <row r="48" spans="1:10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>
        <v>645</v>
      </c>
      <c r="H48" s="38" t="s">
        <v>113</v>
      </c>
      <c r="I48" s="93"/>
      <c r="J48" s="260">
        <f t="shared" si="3"/>
        <v>0</v>
      </c>
    </row>
    <row r="49" spans="1:10" ht="15">
      <c r="A49" s="35" t="s">
        <v>147</v>
      </c>
      <c r="B49" s="36">
        <v>11</v>
      </c>
      <c r="C49" s="205" t="s">
        <v>13</v>
      </c>
      <c r="D49" s="37"/>
      <c r="E49" s="37"/>
      <c r="F49" s="37"/>
      <c r="G49" s="38">
        <v>325</v>
      </c>
      <c r="H49" s="38" t="s">
        <v>113</v>
      </c>
      <c r="I49" s="93"/>
      <c r="J49" s="260">
        <f t="shared" si="3"/>
        <v>0</v>
      </c>
    </row>
    <row r="50" spans="1:10" ht="15">
      <c r="A50" s="35" t="s">
        <v>147</v>
      </c>
      <c r="B50" s="36">
        <v>12</v>
      </c>
      <c r="C50" s="205" t="s">
        <v>14</v>
      </c>
      <c r="D50" s="37"/>
      <c r="E50" s="37"/>
      <c r="F50" s="37"/>
      <c r="G50" s="45">
        <v>1200</v>
      </c>
      <c r="H50" s="45" t="s">
        <v>15</v>
      </c>
      <c r="I50" s="95"/>
      <c r="J50" s="260">
        <f t="shared" si="3"/>
        <v>0</v>
      </c>
    </row>
    <row r="51" spans="1:10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</row>
    <row r="52" spans="1:10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250000</v>
      </c>
      <c r="J52" s="264">
        <f t="shared" si="3"/>
        <v>250000</v>
      </c>
    </row>
    <row r="53" spans="1:10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</row>
    <row r="54" spans="1:10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>
        <v>38</v>
      </c>
      <c r="H54" s="45" t="s">
        <v>111</v>
      </c>
      <c r="I54" s="93"/>
      <c r="J54" s="260">
        <f aca="true" t="shared" si="4" ref="J54:J62">G54*I54</f>
        <v>0</v>
      </c>
    </row>
    <row r="55" spans="1:10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/>
      <c r="H55" s="59" t="s">
        <v>111</v>
      </c>
      <c r="I55" s="93"/>
      <c r="J55" s="260">
        <f t="shared" si="4"/>
        <v>0</v>
      </c>
    </row>
    <row r="56" spans="1:10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4"/>
        <v>0</v>
      </c>
    </row>
    <row r="57" spans="1:10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v>28</v>
      </c>
      <c r="H57" s="45" t="s">
        <v>111</v>
      </c>
      <c r="I57" s="93"/>
      <c r="J57" s="260">
        <f t="shared" si="4"/>
        <v>0</v>
      </c>
    </row>
    <row r="58" spans="1:10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</row>
    <row r="59" spans="1:10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>
        <v>8</v>
      </c>
      <c r="H59" s="45" t="s">
        <v>111</v>
      </c>
      <c r="I59" s="93"/>
      <c r="J59" s="260">
        <f t="shared" si="4"/>
        <v>0</v>
      </c>
    </row>
    <row r="60" spans="1:10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>
        <v>4</v>
      </c>
      <c r="H60" s="59" t="s">
        <v>111</v>
      </c>
      <c r="I60" s="93"/>
      <c r="J60" s="260">
        <f t="shared" si="4"/>
        <v>0</v>
      </c>
    </row>
    <row r="61" spans="1:10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</row>
    <row r="62" spans="1:10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500</v>
      </c>
      <c r="H62" s="59" t="s">
        <v>15</v>
      </c>
      <c r="I62" s="93"/>
      <c r="J62" s="260">
        <f t="shared" si="4"/>
        <v>0</v>
      </c>
    </row>
    <row r="63" spans="1:10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500000</v>
      </c>
    </row>
    <row r="64" spans="1:10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</row>
    <row r="65" spans="1:10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45">
        <v>30</v>
      </c>
      <c r="H65" s="36" t="s">
        <v>128</v>
      </c>
      <c r="I65" s="95"/>
      <c r="J65" s="260">
        <f aca="true" t="shared" si="5" ref="J65:J90">G65*I65</f>
        <v>0</v>
      </c>
    </row>
    <row r="66" spans="1:10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>
        <v>1500</v>
      </c>
      <c r="H66" s="36" t="s">
        <v>15</v>
      </c>
      <c r="I66" s="95"/>
      <c r="J66" s="260">
        <f t="shared" si="5"/>
        <v>0</v>
      </c>
    </row>
    <row r="67" spans="1:10" ht="15">
      <c r="A67" s="62" t="s">
        <v>151</v>
      </c>
      <c r="B67" s="36">
        <v>3</v>
      </c>
      <c r="C67" s="205" t="s">
        <v>26</v>
      </c>
      <c r="D67" s="146"/>
      <c r="E67" s="146"/>
      <c r="F67" s="146"/>
      <c r="G67" s="45">
        <v>30</v>
      </c>
      <c r="H67" s="36" t="s">
        <v>128</v>
      </c>
      <c r="I67" s="95"/>
      <c r="J67" s="260">
        <f t="shared" si="5"/>
        <v>0</v>
      </c>
    </row>
    <row r="68" spans="1:10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59"/>
      <c r="H68" s="48" t="s">
        <v>114</v>
      </c>
      <c r="I68" s="97"/>
      <c r="J68" s="260">
        <f t="shared" si="5"/>
        <v>0</v>
      </c>
    </row>
    <row r="69" spans="1:10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</row>
    <row r="70" spans="1:10" ht="15">
      <c r="A70" s="65" t="s">
        <v>151</v>
      </c>
      <c r="B70" s="36">
        <v>6</v>
      </c>
      <c r="C70" s="205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</row>
    <row r="71" spans="1:10" ht="15">
      <c r="A71" s="62" t="s">
        <v>151</v>
      </c>
      <c r="B71" s="36">
        <v>7</v>
      </c>
      <c r="C71" s="429" t="s">
        <v>91</v>
      </c>
      <c r="D71" s="430"/>
      <c r="E71" s="430"/>
      <c r="F71" s="431"/>
      <c r="G71" s="48"/>
      <c r="H71" s="48" t="s">
        <v>114</v>
      </c>
      <c r="I71" s="97"/>
      <c r="J71" s="260">
        <f t="shared" si="5"/>
        <v>0</v>
      </c>
    </row>
    <row r="72" spans="1:10" ht="15">
      <c r="A72" s="62" t="s">
        <v>151</v>
      </c>
      <c r="B72" s="36">
        <v>8</v>
      </c>
      <c r="C72" s="46" t="s">
        <v>92</v>
      </c>
      <c r="D72" s="46"/>
      <c r="E72" s="70"/>
      <c r="F72" s="46"/>
      <c r="G72" s="48"/>
      <c r="H72" s="48" t="s">
        <v>114</v>
      </c>
      <c r="I72" s="97"/>
      <c r="J72" s="260">
        <f t="shared" si="5"/>
        <v>0</v>
      </c>
    </row>
    <row r="73" spans="1:10" ht="15">
      <c r="A73" s="63" t="s">
        <v>151</v>
      </c>
      <c r="B73" s="36">
        <v>9</v>
      </c>
      <c r="C73" s="429" t="s">
        <v>28</v>
      </c>
      <c r="D73" s="430"/>
      <c r="E73" s="430"/>
      <c r="F73" s="431"/>
      <c r="G73" s="48"/>
      <c r="H73" s="48" t="s">
        <v>15</v>
      </c>
      <c r="I73" s="97"/>
      <c r="J73" s="260">
        <f t="shared" si="5"/>
        <v>0</v>
      </c>
    </row>
    <row r="74" spans="1:10" ht="15">
      <c r="A74" s="65" t="s">
        <v>151</v>
      </c>
      <c r="B74" s="36">
        <v>10</v>
      </c>
      <c r="C74" s="205" t="s">
        <v>29</v>
      </c>
      <c r="D74" s="147"/>
      <c r="E74" s="147"/>
      <c r="F74" s="147"/>
      <c r="G74" s="59"/>
      <c r="H74" s="59" t="s">
        <v>128</v>
      </c>
      <c r="I74" s="96"/>
      <c r="J74" s="260">
        <f t="shared" si="5"/>
        <v>0</v>
      </c>
    </row>
    <row r="75" spans="1:10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</row>
    <row r="76" spans="1:10" ht="15">
      <c r="A76" s="63" t="s">
        <v>151</v>
      </c>
      <c r="B76" s="36">
        <v>12</v>
      </c>
      <c r="C76" s="205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</row>
    <row r="77" spans="1:10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</row>
    <row r="78" spans="1:10" ht="15">
      <c r="A78" s="63" t="s">
        <v>151</v>
      </c>
      <c r="B78" s="36">
        <v>14</v>
      </c>
      <c r="C78" s="205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</row>
    <row r="79" spans="1:10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</row>
    <row r="80" spans="1:10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>
        <f>SUM(G14:G18)</f>
        <v>620</v>
      </c>
      <c r="H80" s="59" t="s">
        <v>113</v>
      </c>
      <c r="I80" s="316"/>
      <c r="J80" s="260">
        <f t="shared" si="5"/>
        <v>0</v>
      </c>
    </row>
    <row r="81" spans="1:10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/>
      <c r="H81" s="59" t="s">
        <v>111</v>
      </c>
      <c r="I81" s="96"/>
      <c r="J81" s="260">
        <f t="shared" si="5"/>
        <v>0</v>
      </c>
    </row>
    <row r="82" spans="1:10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/>
      <c r="H82" s="59" t="s">
        <v>111</v>
      </c>
      <c r="I82" s="96"/>
      <c r="J82" s="260">
        <f t="shared" si="5"/>
        <v>0</v>
      </c>
    </row>
    <row r="83" spans="1:10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/>
      <c r="H83" s="59" t="s">
        <v>15</v>
      </c>
      <c r="I83" s="96"/>
      <c r="J83" s="260">
        <f t="shared" si="5"/>
        <v>0</v>
      </c>
    </row>
    <row r="84" spans="1:10" ht="15">
      <c r="A84" s="63" t="s">
        <v>151</v>
      </c>
      <c r="B84" s="36">
        <v>20</v>
      </c>
      <c r="C84" s="44" t="s">
        <v>32</v>
      </c>
      <c r="D84" s="44"/>
      <c r="E84" s="37"/>
      <c r="F84" s="37"/>
      <c r="G84" s="45">
        <v>40</v>
      </c>
      <c r="H84" s="45" t="s">
        <v>112</v>
      </c>
      <c r="I84" s="93"/>
      <c r="J84" s="260">
        <f t="shared" si="5"/>
        <v>0</v>
      </c>
    </row>
    <row r="85" spans="1:10" ht="15">
      <c r="A85" s="65" t="s">
        <v>151</v>
      </c>
      <c r="B85" s="45">
        <v>21</v>
      </c>
      <c r="C85" s="437" t="s">
        <v>259</v>
      </c>
      <c r="D85" s="438"/>
      <c r="E85" s="438"/>
      <c r="F85" s="439"/>
      <c r="G85" s="149">
        <v>2</v>
      </c>
      <c r="H85" s="148" t="s">
        <v>81</v>
      </c>
      <c r="I85" s="81"/>
      <c r="J85" s="260">
        <f t="shared" si="5"/>
        <v>0</v>
      </c>
    </row>
    <row r="86" spans="1:10" ht="15">
      <c r="A86" s="65" t="s">
        <v>151</v>
      </c>
      <c r="B86" s="45">
        <v>22</v>
      </c>
      <c r="C86" s="437" t="s">
        <v>211</v>
      </c>
      <c r="D86" s="438"/>
      <c r="E86" s="438"/>
      <c r="F86" s="439"/>
      <c r="G86" s="149">
        <v>2</v>
      </c>
      <c r="H86" s="148" t="s">
        <v>81</v>
      </c>
      <c r="I86" s="81"/>
      <c r="J86" s="260">
        <f t="shared" si="5"/>
        <v>0</v>
      </c>
    </row>
    <row r="87" spans="1:10" ht="15">
      <c r="A87" s="65" t="s">
        <v>151</v>
      </c>
      <c r="B87" s="45">
        <v>23</v>
      </c>
      <c r="C87" s="437" t="s">
        <v>213</v>
      </c>
      <c r="D87" s="438"/>
      <c r="E87" s="438"/>
      <c r="F87" s="439"/>
      <c r="G87" s="149">
        <v>2</v>
      </c>
      <c r="H87" s="148" t="s">
        <v>81</v>
      </c>
      <c r="I87" s="81"/>
      <c r="J87" s="260">
        <f t="shared" si="5"/>
        <v>0</v>
      </c>
    </row>
    <row r="88" spans="1:10" ht="15">
      <c r="A88" s="65" t="s">
        <v>151</v>
      </c>
      <c r="B88" s="45">
        <v>24</v>
      </c>
      <c r="C88" s="437" t="s">
        <v>212</v>
      </c>
      <c r="D88" s="438"/>
      <c r="E88" s="438"/>
      <c r="F88" s="439"/>
      <c r="G88" s="149">
        <v>4</v>
      </c>
      <c r="H88" s="148" t="s">
        <v>128</v>
      </c>
      <c r="I88" s="81"/>
      <c r="J88" s="260">
        <f t="shared" si="5"/>
        <v>0</v>
      </c>
    </row>
    <row r="89" spans="1:10" ht="15">
      <c r="A89" s="65" t="s">
        <v>151</v>
      </c>
      <c r="B89" s="45">
        <v>25</v>
      </c>
      <c r="C89" s="437" t="s">
        <v>214</v>
      </c>
      <c r="D89" s="438"/>
      <c r="E89" s="438"/>
      <c r="F89" s="439"/>
      <c r="G89" s="149">
        <v>150</v>
      </c>
      <c r="H89" s="148" t="s">
        <v>241</v>
      </c>
      <c r="I89" s="81"/>
      <c r="J89" s="260">
        <f t="shared" si="5"/>
        <v>0</v>
      </c>
    </row>
    <row r="90" spans="1:10" ht="15">
      <c r="A90" s="331" t="s">
        <v>151</v>
      </c>
      <c r="B90" s="185">
        <v>26</v>
      </c>
      <c r="C90" s="332" t="s">
        <v>263</v>
      </c>
      <c r="D90" s="332"/>
      <c r="E90" s="332"/>
      <c r="F90" s="332"/>
      <c r="G90" s="149">
        <v>550</v>
      </c>
      <c r="H90" s="148" t="s">
        <v>114</v>
      </c>
      <c r="I90" s="81"/>
      <c r="J90" s="260">
        <f t="shared" si="5"/>
        <v>0</v>
      </c>
    </row>
    <row r="91" spans="1:10" ht="15.75" thickBot="1">
      <c r="A91" s="83"/>
      <c r="B91" s="78"/>
      <c r="C91" s="84" t="s">
        <v>188</v>
      </c>
      <c r="D91" s="85" t="s">
        <v>187</v>
      </c>
      <c r="E91" s="86"/>
      <c r="F91" s="87"/>
      <c r="G91" s="88"/>
      <c r="H91" s="89"/>
      <c r="I91" s="98"/>
      <c r="J91" s="157">
        <f>SUM(J65:J90)</f>
        <v>0</v>
      </c>
    </row>
    <row r="92" spans="1:10" ht="15.75" thickTop="1">
      <c r="A92" s="66" t="s">
        <v>152</v>
      </c>
      <c r="B92" s="61"/>
      <c r="C92" s="67" t="s">
        <v>33</v>
      </c>
      <c r="D92" s="9"/>
      <c r="E92" s="9"/>
      <c r="F92" s="9"/>
      <c r="G92" s="52"/>
      <c r="H92" s="52"/>
      <c r="I92" s="52"/>
      <c r="J92" s="265"/>
    </row>
    <row r="93" spans="1:10" ht="15">
      <c r="A93" s="62" t="s">
        <v>152</v>
      </c>
      <c r="B93" s="36">
        <v>1</v>
      </c>
      <c r="C93" s="414" t="s">
        <v>34</v>
      </c>
      <c r="D93" s="415"/>
      <c r="E93" s="415"/>
      <c r="F93" s="416"/>
      <c r="G93" s="45">
        <v>40</v>
      </c>
      <c r="H93" s="36" t="s">
        <v>112</v>
      </c>
      <c r="I93" s="93"/>
      <c r="J93" s="260">
        <f aca="true" t="shared" si="6" ref="J93:J113">G93*I93</f>
        <v>0</v>
      </c>
    </row>
    <row r="94" spans="1:10" ht="15">
      <c r="A94" s="62" t="s">
        <v>152</v>
      </c>
      <c r="B94" s="45">
        <v>2</v>
      </c>
      <c r="C94" s="204" t="s">
        <v>35</v>
      </c>
      <c r="D94" s="204"/>
      <c r="E94" s="204"/>
      <c r="F94" s="204"/>
      <c r="G94" s="45">
        <v>5600</v>
      </c>
      <c r="H94" s="45" t="s">
        <v>113</v>
      </c>
      <c r="I94" s="95"/>
      <c r="J94" s="260">
        <f t="shared" si="6"/>
        <v>0</v>
      </c>
    </row>
    <row r="95" spans="1:10" ht="15">
      <c r="A95" s="68" t="s">
        <v>152</v>
      </c>
      <c r="B95" s="45">
        <v>3</v>
      </c>
      <c r="C95" s="204" t="s">
        <v>153</v>
      </c>
      <c r="D95" s="204"/>
      <c r="E95" s="204"/>
      <c r="F95" s="204"/>
      <c r="G95" s="91"/>
      <c r="H95" s="45" t="s">
        <v>113</v>
      </c>
      <c r="I95" s="95"/>
      <c r="J95" s="260">
        <f t="shared" si="6"/>
        <v>0</v>
      </c>
    </row>
    <row r="96" spans="1:10" ht="15">
      <c r="A96" s="68" t="s">
        <v>152</v>
      </c>
      <c r="B96" s="45">
        <v>4</v>
      </c>
      <c r="C96" s="204" t="s">
        <v>36</v>
      </c>
      <c r="D96" s="204"/>
      <c r="E96" s="204"/>
      <c r="F96" s="204"/>
      <c r="G96" s="45">
        <v>450</v>
      </c>
      <c r="H96" s="45" t="s">
        <v>37</v>
      </c>
      <c r="I96" s="95"/>
      <c r="J96" s="260">
        <f t="shared" si="6"/>
        <v>0</v>
      </c>
    </row>
    <row r="97" spans="1:10" ht="15">
      <c r="A97" s="68" t="s">
        <v>152</v>
      </c>
      <c r="B97" s="45">
        <v>5</v>
      </c>
      <c r="C97" s="204" t="s">
        <v>97</v>
      </c>
      <c r="D97" s="204"/>
      <c r="E97" s="204"/>
      <c r="F97" s="204"/>
      <c r="G97" s="45"/>
      <c r="H97" s="45" t="s">
        <v>37</v>
      </c>
      <c r="I97" s="95"/>
      <c r="J97" s="260">
        <f t="shared" si="6"/>
        <v>0</v>
      </c>
    </row>
    <row r="98" spans="1:10" ht="15">
      <c r="A98" s="68" t="s">
        <v>152</v>
      </c>
      <c r="B98" s="45">
        <v>6</v>
      </c>
      <c r="C98" s="417" t="s">
        <v>98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</row>
    <row r="99" spans="1:10" ht="15">
      <c r="A99" s="68" t="s">
        <v>152</v>
      </c>
      <c r="B99" s="45">
        <v>7</v>
      </c>
      <c r="C99" s="204" t="s">
        <v>99</v>
      </c>
      <c r="D99" s="204"/>
      <c r="E99" s="204"/>
      <c r="F99" s="204"/>
      <c r="G99" s="45"/>
      <c r="H99" s="45" t="s">
        <v>113</v>
      </c>
      <c r="I99" s="95"/>
      <c r="J99" s="260">
        <f t="shared" si="6"/>
        <v>0</v>
      </c>
    </row>
    <row r="100" spans="1:10" ht="15">
      <c r="A100" s="68" t="s">
        <v>152</v>
      </c>
      <c r="B100" s="45">
        <v>8</v>
      </c>
      <c r="C100" s="204" t="s">
        <v>154</v>
      </c>
      <c r="D100" s="204"/>
      <c r="E100" s="204"/>
      <c r="F100" s="204"/>
      <c r="G100" s="45"/>
      <c r="H100" s="45" t="s">
        <v>37</v>
      </c>
      <c r="I100" s="92"/>
      <c r="J100" s="260">
        <f t="shared" si="6"/>
        <v>0</v>
      </c>
    </row>
    <row r="101" spans="1:10" ht="15">
      <c r="A101" s="68" t="s">
        <v>152</v>
      </c>
      <c r="B101" s="45">
        <v>9</v>
      </c>
      <c r="C101" s="417" t="s">
        <v>38</v>
      </c>
      <c r="D101" s="418"/>
      <c r="E101" s="418"/>
      <c r="F101" s="419"/>
      <c r="G101" s="45"/>
      <c r="H101" s="45" t="s">
        <v>37</v>
      </c>
      <c r="I101" s="95"/>
      <c r="J101" s="260">
        <f t="shared" si="6"/>
        <v>0</v>
      </c>
    </row>
    <row r="102" spans="1:10" ht="15">
      <c r="A102" s="68" t="s">
        <v>152</v>
      </c>
      <c r="B102" s="45">
        <v>10</v>
      </c>
      <c r="C102" s="417" t="s">
        <v>39</v>
      </c>
      <c r="D102" s="418"/>
      <c r="E102" s="418"/>
      <c r="F102" s="419"/>
      <c r="G102" s="45"/>
      <c r="H102" s="45" t="s">
        <v>113</v>
      </c>
      <c r="I102" s="95"/>
      <c r="J102" s="260">
        <f t="shared" si="6"/>
        <v>0</v>
      </c>
    </row>
    <row r="103" spans="1:10" ht="15">
      <c r="A103" s="68" t="s">
        <v>152</v>
      </c>
      <c r="B103" s="45">
        <v>11</v>
      </c>
      <c r="C103" s="417" t="s">
        <v>100</v>
      </c>
      <c r="D103" s="418"/>
      <c r="E103" s="418"/>
      <c r="F103" s="419"/>
      <c r="G103" s="45"/>
      <c r="H103" s="45" t="s">
        <v>37</v>
      </c>
      <c r="I103" s="95"/>
      <c r="J103" s="260">
        <f t="shared" si="6"/>
        <v>0</v>
      </c>
    </row>
    <row r="104" spans="1:10" ht="15">
      <c r="A104" s="68" t="s">
        <v>152</v>
      </c>
      <c r="B104" s="45">
        <v>12</v>
      </c>
      <c r="C104" s="417" t="s">
        <v>101</v>
      </c>
      <c r="D104" s="418"/>
      <c r="E104" s="418"/>
      <c r="F104" s="419"/>
      <c r="G104" s="45"/>
      <c r="H104" s="45" t="s">
        <v>37</v>
      </c>
      <c r="I104" s="95"/>
      <c r="J104" s="260">
        <f t="shared" si="6"/>
        <v>0</v>
      </c>
    </row>
    <row r="105" spans="1:10" ht="15">
      <c r="A105" s="62" t="s">
        <v>152</v>
      </c>
      <c r="B105" s="36">
        <v>13</v>
      </c>
      <c r="C105" s="204" t="s">
        <v>132</v>
      </c>
      <c r="D105" s="205"/>
      <c r="E105" s="205"/>
      <c r="F105" s="205"/>
      <c r="G105" s="36"/>
      <c r="H105" s="36" t="s">
        <v>113</v>
      </c>
      <c r="I105" s="95"/>
      <c r="J105" s="260">
        <f t="shared" si="6"/>
        <v>0</v>
      </c>
    </row>
    <row r="106" spans="1:10" ht="15">
      <c r="A106" s="62" t="s">
        <v>152</v>
      </c>
      <c r="B106" s="45">
        <v>14</v>
      </c>
      <c r="C106" s="414" t="s">
        <v>40</v>
      </c>
      <c r="D106" s="415"/>
      <c r="E106" s="415"/>
      <c r="F106" s="416"/>
      <c r="G106" s="36">
        <v>5600</v>
      </c>
      <c r="H106" s="36" t="s">
        <v>113</v>
      </c>
      <c r="I106" s="95"/>
      <c r="J106" s="260">
        <f t="shared" si="6"/>
        <v>0</v>
      </c>
    </row>
    <row r="107" spans="1:10" ht="15">
      <c r="A107" s="62" t="s">
        <v>152</v>
      </c>
      <c r="B107" s="36">
        <v>15</v>
      </c>
      <c r="C107" s="205" t="s">
        <v>41</v>
      </c>
      <c r="D107" s="205"/>
      <c r="E107" s="205"/>
      <c r="F107" s="205"/>
      <c r="G107" s="45">
        <v>280</v>
      </c>
      <c r="H107" s="36" t="s">
        <v>15</v>
      </c>
      <c r="I107" s="95"/>
      <c r="J107" s="260">
        <f t="shared" si="6"/>
        <v>0</v>
      </c>
    </row>
    <row r="108" spans="1:10" ht="15">
      <c r="A108" s="62" t="s">
        <v>152</v>
      </c>
      <c r="B108" s="45">
        <v>16</v>
      </c>
      <c r="C108" s="205" t="s">
        <v>102</v>
      </c>
      <c r="D108" s="205"/>
      <c r="E108" s="205"/>
      <c r="F108" s="205"/>
      <c r="G108" s="45"/>
      <c r="H108" s="36" t="s">
        <v>113</v>
      </c>
      <c r="I108" s="95"/>
      <c r="J108" s="260">
        <f t="shared" si="6"/>
        <v>0</v>
      </c>
    </row>
    <row r="109" spans="1:10" ht="15">
      <c r="A109" s="62" t="s">
        <v>152</v>
      </c>
      <c r="B109" s="36">
        <v>17</v>
      </c>
      <c r="C109" s="205" t="s">
        <v>103</v>
      </c>
      <c r="D109" s="205"/>
      <c r="E109" s="205"/>
      <c r="F109" s="205"/>
      <c r="G109" s="45">
        <f>G35</f>
        <v>180</v>
      </c>
      <c r="H109" s="36" t="s">
        <v>113</v>
      </c>
      <c r="I109" s="95"/>
      <c r="J109" s="260">
        <f t="shared" si="6"/>
        <v>0</v>
      </c>
    </row>
    <row r="110" spans="1:10" ht="15">
      <c r="A110" s="62" t="s">
        <v>152</v>
      </c>
      <c r="B110" s="45">
        <v>18</v>
      </c>
      <c r="C110" s="414" t="s">
        <v>42</v>
      </c>
      <c r="D110" s="415"/>
      <c r="E110" s="415"/>
      <c r="F110" s="416"/>
      <c r="G110" s="45">
        <v>400</v>
      </c>
      <c r="H110" s="36" t="s">
        <v>15</v>
      </c>
      <c r="I110" s="95"/>
      <c r="J110" s="260">
        <f t="shared" si="6"/>
        <v>0</v>
      </c>
    </row>
    <row r="111" spans="1:10" ht="15">
      <c r="A111" s="62" t="s">
        <v>152</v>
      </c>
      <c r="B111" s="45">
        <v>19</v>
      </c>
      <c r="C111" s="319" t="s">
        <v>261</v>
      </c>
      <c r="D111" s="320"/>
      <c r="E111" s="320"/>
      <c r="F111" s="321"/>
      <c r="G111" s="394">
        <v>790</v>
      </c>
      <c r="H111" s="36" t="s">
        <v>113</v>
      </c>
      <c r="I111" s="95"/>
      <c r="J111" s="260">
        <f t="shared" si="6"/>
        <v>0</v>
      </c>
    </row>
    <row r="112" spans="1:10" ht="15">
      <c r="A112" s="62" t="s">
        <v>152</v>
      </c>
      <c r="B112" s="45">
        <v>20</v>
      </c>
      <c r="C112" s="319" t="s">
        <v>262</v>
      </c>
      <c r="D112" s="320"/>
      <c r="E112" s="320"/>
      <c r="F112" s="321"/>
      <c r="G112" s="45">
        <v>280</v>
      </c>
      <c r="H112" s="36" t="s">
        <v>15</v>
      </c>
      <c r="I112" s="95"/>
      <c r="J112" s="260">
        <f t="shared" si="6"/>
        <v>0</v>
      </c>
    </row>
    <row r="113" spans="1:10" ht="15">
      <c r="A113" s="62" t="s">
        <v>152</v>
      </c>
      <c r="B113" s="36">
        <v>21</v>
      </c>
      <c r="C113" s="429" t="s">
        <v>43</v>
      </c>
      <c r="D113" s="430"/>
      <c r="E113" s="430"/>
      <c r="F113" s="431"/>
      <c r="G113" s="59">
        <v>160</v>
      </c>
      <c r="H113" s="48" t="s">
        <v>112</v>
      </c>
      <c r="I113" s="95"/>
      <c r="J113" s="260">
        <f t="shared" si="6"/>
        <v>0</v>
      </c>
    </row>
    <row r="114" spans="1:10" ht="15.75" thickBot="1">
      <c r="A114" s="83"/>
      <c r="B114" s="78"/>
      <c r="C114" s="84" t="s">
        <v>189</v>
      </c>
      <c r="D114" s="85" t="s">
        <v>187</v>
      </c>
      <c r="E114" s="86"/>
      <c r="F114" s="87"/>
      <c r="G114" s="88"/>
      <c r="H114" s="89"/>
      <c r="I114" s="98"/>
      <c r="J114" s="90">
        <f>SUM(J93:J113)</f>
        <v>0</v>
      </c>
    </row>
    <row r="115" spans="1:10" ht="15.75" thickTop="1">
      <c r="A115" s="66" t="s">
        <v>155</v>
      </c>
      <c r="B115" s="51"/>
      <c r="C115" s="8" t="s">
        <v>44</v>
      </c>
      <c r="D115" s="9"/>
      <c r="E115" s="9"/>
      <c r="F115" s="9"/>
      <c r="G115" s="52"/>
      <c r="H115" s="52"/>
      <c r="I115" s="52"/>
      <c r="J115" s="265"/>
    </row>
    <row r="116" spans="1:10" ht="15">
      <c r="A116" s="69" t="s">
        <v>155</v>
      </c>
      <c r="B116" s="45">
        <v>1</v>
      </c>
      <c r="C116" s="204" t="s">
        <v>45</v>
      </c>
      <c r="D116" s="39"/>
      <c r="E116" s="39"/>
      <c r="F116" s="39"/>
      <c r="G116" s="45">
        <v>38</v>
      </c>
      <c r="H116" s="45" t="s">
        <v>128</v>
      </c>
      <c r="I116" s="93"/>
      <c r="J116" s="260">
        <f aca="true" t="shared" si="7" ref="J116:J136">G116*I116</f>
        <v>0</v>
      </c>
    </row>
    <row r="117" spans="1:10" ht="15">
      <c r="A117" s="69" t="s">
        <v>155</v>
      </c>
      <c r="B117" s="45">
        <v>2</v>
      </c>
      <c r="C117" s="204" t="s">
        <v>46</v>
      </c>
      <c r="D117" s="39"/>
      <c r="E117" s="39"/>
      <c r="F117" s="39"/>
      <c r="G117" s="45">
        <v>28</v>
      </c>
      <c r="H117" s="45" t="s">
        <v>128</v>
      </c>
      <c r="I117" s="93"/>
      <c r="J117" s="260">
        <f t="shared" si="7"/>
        <v>0</v>
      </c>
    </row>
    <row r="118" spans="1:10" ht="15">
      <c r="A118" s="69" t="s">
        <v>155</v>
      </c>
      <c r="B118" s="45">
        <v>3</v>
      </c>
      <c r="C118" s="204" t="s">
        <v>47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</row>
    <row r="119" spans="1:10" ht="15">
      <c r="A119" s="69" t="s">
        <v>155</v>
      </c>
      <c r="B119" s="45">
        <v>4</v>
      </c>
      <c r="C119" s="204" t="s">
        <v>48</v>
      </c>
      <c r="D119" s="39"/>
      <c r="E119" s="39"/>
      <c r="F119" s="39"/>
      <c r="G119" s="45">
        <v>3</v>
      </c>
      <c r="H119" s="45" t="s">
        <v>128</v>
      </c>
      <c r="I119" s="93"/>
      <c r="J119" s="260">
        <f t="shared" si="7"/>
        <v>0</v>
      </c>
    </row>
    <row r="120" spans="1:10" ht="15">
      <c r="A120" s="69" t="s">
        <v>155</v>
      </c>
      <c r="B120" s="45">
        <v>5</v>
      </c>
      <c r="C120" s="204" t="s">
        <v>104</v>
      </c>
      <c r="D120" s="39"/>
      <c r="E120" s="39"/>
      <c r="F120" s="39"/>
      <c r="G120" s="45"/>
      <c r="H120" s="45" t="s">
        <v>128</v>
      </c>
      <c r="I120" s="93"/>
      <c r="J120" s="260">
        <f t="shared" si="7"/>
        <v>0</v>
      </c>
    </row>
    <row r="121" spans="1:10" ht="15">
      <c r="A121" s="69" t="s">
        <v>155</v>
      </c>
      <c r="B121" s="45">
        <v>6</v>
      </c>
      <c r="C121" s="204" t="s">
        <v>49</v>
      </c>
      <c r="D121" s="39"/>
      <c r="E121" s="39"/>
      <c r="F121" s="39"/>
      <c r="G121" s="45">
        <v>10</v>
      </c>
      <c r="H121" s="45" t="s">
        <v>128</v>
      </c>
      <c r="I121" s="93"/>
      <c r="J121" s="260">
        <f t="shared" si="7"/>
        <v>0</v>
      </c>
    </row>
    <row r="122" spans="1:10" ht="15">
      <c r="A122" s="69" t="s">
        <v>155</v>
      </c>
      <c r="B122" s="45">
        <v>7</v>
      </c>
      <c r="C122" s="204" t="s">
        <v>50</v>
      </c>
      <c r="D122" s="39"/>
      <c r="E122" s="39"/>
      <c r="F122" s="39"/>
      <c r="G122" s="45">
        <v>15</v>
      </c>
      <c r="H122" s="45" t="s">
        <v>128</v>
      </c>
      <c r="I122" s="93"/>
      <c r="J122" s="260">
        <f t="shared" si="7"/>
        <v>0</v>
      </c>
    </row>
    <row r="123" spans="1:10" ht="15">
      <c r="A123" s="69" t="s">
        <v>155</v>
      </c>
      <c r="B123" s="45">
        <v>8</v>
      </c>
      <c r="C123" s="204" t="s">
        <v>51</v>
      </c>
      <c r="D123" s="39"/>
      <c r="E123" s="39"/>
      <c r="F123" s="39"/>
      <c r="G123" s="45"/>
      <c r="H123" s="45" t="s">
        <v>128</v>
      </c>
      <c r="I123" s="93"/>
      <c r="J123" s="260">
        <f t="shared" si="7"/>
        <v>0</v>
      </c>
    </row>
    <row r="124" spans="1:10" ht="15">
      <c r="A124" s="69" t="s">
        <v>155</v>
      </c>
      <c r="B124" s="45">
        <v>9</v>
      </c>
      <c r="C124" s="204" t="s">
        <v>52</v>
      </c>
      <c r="D124" s="39"/>
      <c r="E124" s="39"/>
      <c r="F124" s="39"/>
      <c r="G124" s="45">
        <v>6</v>
      </c>
      <c r="H124" s="45" t="s">
        <v>128</v>
      </c>
      <c r="I124" s="93"/>
      <c r="J124" s="260">
        <f t="shared" si="7"/>
        <v>0</v>
      </c>
    </row>
    <row r="125" spans="1:10" ht="15">
      <c r="A125" s="69" t="s">
        <v>155</v>
      </c>
      <c r="B125" s="45">
        <v>10</v>
      </c>
      <c r="C125" s="204" t="s">
        <v>53</v>
      </c>
      <c r="D125" s="39"/>
      <c r="E125" s="39"/>
      <c r="F125" s="39"/>
      <c r="G125" s="45">
        <v>8</v>
      </c>
      <c r="H125" s="45" t="s">
        <v>128</v>
      </c>
      <c r="I125" s="93"/>
      <c r="J125" s="260">
        <f t="shared" si="7"/>
        <v>0</v>
      </c>
    </row>
    <row r="126" spans="1:10" ht="15">
      <c r="A126" s="69" t="s">
        <v>155</v>
      </c>
      <c r="B126" s="45">
        <v>11</v>
      </c>
      <c r="C126" s="204" t="s">
        <v>105</v>
      </c>
      <c r="D126" s="39"/>
      <c r="E126" s="39"/>
      <c r="F126" s="39"/>
      <c r="G126" s="45"/>
      <c r="H126" s="45" t="s">
        <v>128</v>
      </c>
      <c r="I126" s="93"/>
      <c r="J126" s="260">
        <f t="shared" si="7"/>
        <v>0</v>
      </c>
    </row>
    <row r="127" spans="1:10" ht="15">
      <c r="A127" s="69" t="s">
        <v>155</v>
      </c>
      <c r="B127" s="45">
        <v>12</v>
      </c>
      <c r="C127" s="204" t="s">
        <v>106</v>
      </c>
      <c r="D127" s="39"/>
      <c r="E127" s="39"/>
      <c r="F127" s="39"/>
      <c r="G127" s="45"/>
      <c r="H127" s="45" t="s">
        <v>128</v>
      </c>
      <c r="I127" s="93"/>
      <c r="J127" s="260">
        <f t="shared" si="7"/>
        <v>0</v>
      </c>
    </row>
    <row r="128" spans="1:10" ht="15">
      <c r="A128" s="69" t="s">
        <v>155</v>
      </c>
      <c r="B128" s="45">
        <v>13</v>
      </c>
      <c r="C128" s="204" t="s">
        <v>133</v>
      </c>
      <c r="D128" s="39"/>
      <c r="E128" s="39"/>
      <c r="F128" s="39"/>
      <c r="G128" s="45"/>
      <c r="H128" s="45" t="s">
        <v>128</v>
      </c>
      <c r="I128" s="93"/>
      <c r="J128" s="260">
        <f t="shared" si="7"/>
        <v>0</v>
      </c>
    </row>
    <row r="129" spans="1:10" ht="15">
      <c r="A129" s="69" t="s">
        <v>155</v>
      </c>
      <c r="B129" s="45">
        <v>14</v>
      </c>
      <c r="C129" s="70" t="s">
        <v>107</v>
      </c>
      <c r="D129" s="64"/>
      <c r="E129" s="64"/>
      <c r="F129" s="64"/>
      <c r="G129" s="45"/>
      <c r="H129" s="45" t="s">
        <v>128</v>
      </c>
      <c r="I129" s="97"/>
      <c r="J129" s="260">
        <f t="shared" si="7"/>
        <v>0</v>
      </c>
    </row>
    <row r="130" spans="1:10" ht="15">
      <c r="A130" s="69" t="s">
        <v>155</v>
      </c>
      <c r="B130" s="45">
        <v>15</v>
      </c>
      <c r="C130" s="204" t="s">
        <v>54</v>
      </c>
      <c r="D130" s="39"/>
      <c r="E130" s="39"/>
      <c r="F130" s="39"/>
      <c r="G130" s="45">
        <v>4</v>
      </c>
      <c r="H130" s="45" t="s">
        <v>128</v>
      </c>
      <c r="I130" s="93"/>
      <c r="J130" s="260">
        <f t="shared" si="7"/>
        <v>0</v>
      </c>
    </row>
    <row r="131" spans="1:10" ht="15">
      <c r="A131" s="69" t="s">
        <v>155</v>
      </c>
      <c r="B131" s="45">
        <v>16</v>
      </c>
      <c r="C131" s="70" t="s">
        <v>55</v>
      </c>
      <c r="D131" s="64"/>
      <c r="E131" s="64"/>
      <c r="F131" s="64"/>
      <c r="G131" s="59">
        <v>4</v>
      </c>
      <c r="H131" s="59" t="s">
        <v>128</v>
      </c>
      <c r="I131" s="97"/>
      <c r="J131" s="260">
        <f t="shared" si="7"/>
        <v>0</v>
      </c>
    </row>
    <row r="132" spans="1:10" ht="15">
      <c r="A132" s="69" t="s">
        <v>155</v>
      </c>
      <c r="B132" s="45">
        <v>17</v>
      </c>
      <c r="C132" s="204" t="s">
        <v>56</v>
      </c>
      <c r="D132" s="39"/>
      <c r="E132" s="39"/>
      <c r="F132" s="39"/>
      <c r="G132" s="45"/>
      <c r="H132" s="45" t="s">
        <v>128</v>
      </c>
      <c r="I132" s="93"/>
      <c r="J132" s="260">
        <f t="shared" si="7"/>
        <v>0</v>
      </c>
    </row>
    <row r="133" spans="1:10" ht="15">
      <c r="A133" s="69" t="s">
        <v>155</v>
      </c>
      <c r="B133" s="45">
        <v>18</v>
      </c>
      <c r="C133" s="204" t="s">
        <v>108</v>
      </c>
      <c r="D133" s="39"/>
      <c r="E133" s="39"/>
      <c r="F133" s="39"/>
      <c r="G133" s="45"/>
      <c r="H133" s="45" t="s">
        <v>128</v>
      </c>
      <c r="I133" s="93"/>
      <c r="J133" s="260">
        <f t="shared" si="7"/>
        <v>0</v>
      </c>
    </row>
    <row r="134" spans="1:10" ht="15">
      <c r="A134" s="69" t="s">
        <v>155</v>
      </c>
      <c r="B134" s="45">
        <v>19</v>
      </c>
      <c r="C134" s="417" t="s">
        <v>57</v>
      </c>
      <c r="D134" s="418"/>
      <c r="E134" s="418"/>
      <c r="F134" s="419"/>
      <c r="G134" s="45">
        <v>6</v>
      </c>
      <c r="H134" s="45" t="s">
        <v>128</v>
      </c>
      <c r="I134" s="93"/>
      <c r="J134" s="260">
        <f t="shared" si="7"/>
        <v>0</v>
      </c>
    </row>
    <row r="135" spans="1:10" ht="15">
      <c r="A135" s="69" t="s">
        <v>155</v>
      </c>
      <c r="B135" s="45">
        <v>20</v>
      </c>
      <c r="C135" s="204" t="s">
        <v>58</v>
      </c>
      <c r="D135" s="39"/>
      <c r="E135" s="39"/>
      <c r="F135" s="39"/>
      <c r="G135" s="59"/>
      <c r="H135" s="59" t="s">
        <v>128</v>
      </c>
      <c r="I135" s="93"/>
      <c r="J135" s="260">
        <f t="shared" si="7"/>
        <v>0</v>
      </c>
    </row>
    <row r="136" spans="1:10" ht="15">
      <c r="A136" s="69" t="s">
        <v>155</v>
      </c>
      <c r="B136" s="45">
        <v>21</v>
      </c>
      <c r="C136" s="204" t="s">
        <v>109</v>
      </c>
      <c r="D136" s="39"/>
      <c r="E136" s="39"/>
      <c r="F136" s="39"/>
      <c r="G136" s="59">
        <v>60</v>
      </c>
      <c r="H136" s="59" t="s">
        <v>112</v>
      </c>
      <c r="I136" s="93"/>
      <c r="J136" s="260">
        <f t="shared" si="7"/>
        <v>0</v>
      </c>
    </row>
    <row r="137" spans="1:10" ht="15.75" thickBot="1">
      <c r="A137" s="83"/>
      <c r="B137" s="78"/>
      <c r="C137" s="84" t="s">
        <v>190</v>
      </c>
      <c r="D137" s="85" t="s">
        <v>187</v>
      </c>
      <c r="E137" s="86"/>
      <c r="F137" s="87"/>
      <c r="G137" s="155"/>
      <c r="H137" s="89"/>
      <c r="I137" s="98"/>
      <c r="J137" s="90">
        <f>SUM(J116:J136)</f>
        <v>0</v>
      </c>
    </row>
    <row r="138" spans="1:10" ht="15.75" thickTop="1">
      <c r="A138" s="66" t="s">
        <v>156</v>
      </c>
      <c r="B138" s="61"/>
      <c r="C138" s="67" t="s">
        <v>59</v>
      </c>
      <c r="D138" s="9"/>
      <c r="E138" s="9"/>
      <c r="F138" s="9"/>
      <c r="G138" s="52"/>
      <c r="H138" s="52"/>
      <c r="I138" s="52"/>
      <c r="J138" s="265"/>
    </row>
    <row r="139" spans="1:10" ht="15">
      <c r="A139" s="62" t="s">
        <v>156</v>
      </c>
      <c r="B139" s="48">
        <v>1</v>
      </c>
      <c r="C139" s="46" t="s">
        <v>60</v>
      </c>
      <c r="D139" s="47"/>
      <c r="E139" s="47"/>
      <c r="F139" s="47"/>
      <c r="G139" s="48">
        <v>54</v>
      </c>
      <c r="H139" s="48" t="s">
        <v>111</v>
      </c>
      <c r="I139" s="97"/>
      <c r="J139" s="260">
        <f aca="true" t="shared" si="8" ref="J139:J146">G139*I139</f>
        <v>0</v>
      </c>
    </row>
    <row r="140" spans="1:10" ht="15">
      <c r="A140" s="62" t="s">
        <v>156</v>
      </c>
      <c r="B140" s="48">
        <v>2</v>
      </c>
      <c r="C140" s="56" t="s">
        <v>61</v>
      </c>
      <c r="D140" s="47"/>
      <c r="E140" s="47"/>
      <c r="F140" s="47"/>
      <c r="G140" s="48">
        <v>54</v>
      </c>
      <c r="H140" s="48" t="s">
        <v>111</v>
      </c>
      <c r="I140" s="97"/>
      <c r="J140" s="260">
        <f t="shared" si="8"/>
        <v>0</v>
      </c>
    </row>
    <row r="141" spans="1:10" ht="15">
      <c r="A141" s="62" t="s">
        <v>156</v>
      </c>
      <c r="B141" s="48">
        <v>3</v>
      </c>
      <c r="C141" s="56" t="s">
        <v>62</v>
      </c>
      <c r="D141" s="47"/>
      <c r="E141" s="47"/>
      <c r="F141" s="47"/>
      <c r="G141" s="59">
        <v>15</v>
      </c>
      <c r="H141" s="59" t="s">
        <v>111</v>
      </c>
      <c r="I141" s="96"/>
      <c r="J141" s="260">
        <f t="shared" si="8"/>
        <v>0</v>
      </c>
    </row>
    <row r="142" spans="1:10" ht="15">
      <c r="A142" s="62" t="s">
        <v>156</v>
      </c>
      <c r="B142" s="48">
        <v>4</v>
      </c>
      <c r="C142" s="71" t="s">
        <v>157</v>
      </c>
      <c r="D142" s="64"/>
      <c r="E142" s="64"/>
      <c r="F142" s="64"/>
      <c r="G142" s="59"/>
      <c r="H142" s="59" t="s">
        <v>111</v>
      </c>
      <c r="I142" s="96"/>
      <c r="J142" s="260">
        <f t="shared" si="8"/>
        <v>0</v>
      </c>
    </row>
    <row r="143" spans="1:10" ht="15">
      <c r="A143" s="62" t="s">
        <v>156</v>
      </c>
      <c r="B143" s="48">
        <v>5</v>
      </c>
      <c r="C143" s="432" t="s">
        <v>158</v>
      </c>
      <c r="D143" s="433"/>
      <c r="E143" s="433"/>
      <c r="F143" s="434"/>
      <c r="G143" s="59"/>
      <c r="H143" s="59" t="s">
        <v>111</v>
      </c>
      <c r="I143" s="96"/>
      <c r="J143" s="260">
        <f t="shared" si="8"/>
        <v>0</v>
      </c>
    </row>
    <row r="144" spans="1:10" ht="15">
      <c r="A144" s="62" t="s">
        <v>156</v>
      </c>
      <c r="B144" s="48">
        <v>6</v>
      </c>
      <c r="C144" s="70" t="s">
        <v>63</v>
      </c>
      <c r="D144" s="64"/>
      <c r="E144" s="64"/>
      <c r="F144" s="64"/>
      <c r="G144" s="59">
        <v>1200</v>
      </c>
      <c r="H144" s="59" t="s">
        <v>15</v>
      </c>
      <c r="I144" s="96"/>
      <c r="J144" s="260">
        <f t="shared" si="8"/>
        <v>0</v>
      </c>
    </row>
    <row r="145" spans="1:10" ht="15">
      <c r="A145" s="62" t="s">
        <v>156</v>
      </c>
      <c r="B145" s="48">
        <v>7</v>
      </c>
      <c r="C145" s="70" t="s">
        <v>64</v>
      </c>
      <c r="D145" s="64"/>
      <c r="E145" s="64"/>
      <c r="F145" s="64"/>
      <c r="G145" s="59">
        <v>15</v>
      </c>
      <c r="H145" s="59" t="s">
        <v>111</v>
      </c>
      <c r="I145" s="96"/>
      <c r="J145" s="260">
        <f t="shared" si="8"/>
        <v>0</v>
      </c>
    </row>
    <row r="146" spans="1:10" ht="15">
      <c r="A146" s="62" t="s">
        <v>156</v>
      </c>
      <c r="B146" s="48">
        <v>8</v>
      </c>
      <c r="C146" s="405" t="s">
        <v>134</v>
      </c>
      <c r="D146" s="406"/>
      <c r="E146" s="406"/>
      <c r="F146" s="407"/>
      <c r="G146" s="59">
        <v>54</v>
      </c>
      <c r="H146" s="59" t="s">
        <v>111</v>
      </c>
      <c r="I146" s="96"/>
      <c r="J146" s="260">
        <f t="shared" si="8"/>
        <v>0</v>
      </c>
    </row>
    <row r="147" spans="1:10" ht="15.75" thickBot="1">
      <c r="A147" s="83"/>
      <c r="B147" s="78"/>
      <c r="C147" s="84" t="s">
        <v>203</v>
      </c>
      <c r="D147" s="85" t="s">
        <v>187</v>
      </c>
      <c r="E147" s="86"/>
      <c r="F147" s="87"/>
      <c r="G147" s="88"/>
      <c r="H147" s="89"/>
      <c r="I147" s="98"/>
      <c r="J147" s="90">
        <f>SUM(J139:J146)</f>
        <v>0</v>
      </c>
    </row>
    <row r="148" spans="1:10" ht="15.75" thickTop="1">
      <c r="A148" s="66" t="s">
        <v>159</v>
      </c>
      <c r="B148" s="51"/>
      <c r="C148" s="67" t="s">
        <v>65</v>
      </c>
      <c r="D148" s="9"/>
      <c r="E148" s="9"/>
      <c r="F148" s="9"/>
      <c r="G148" s="52"/>
      <c r="H148" s="52"/>
      <c r="I148" s="52"/>
      <c r="J148" s="265"/>
    </row>
    <row r="149" spans="1:10" ht="15">
      <c r="A149" s="63" t="s">
        <v>159</v>
      </c>
      <c r="B149" s="72">
        <v>1</v>
      </c>
      <c r="C149" s="435" t="s">
        <v>66</v>
      </c>
      <c r="D149" s="436"/>
      <c r="E149" s="436"/>
      <c r="F149" s="436"/>
      <c r="G149" s="73">
        <v>40</v>
      </c>
      <c r="H149" s="72" t="s">
        <v>112</v>
      </c>
      <c r="I149" s="93"/>
      <c r="J149" s="260">
        <f aca="true" t="shared" si="9" ref="J149:J163">G149*I149</f>
        <v>0</v>
      </c>
    </row>
    <row r="150" spans="1:10" ht="15">
      <c r="A150" s="63" t="s">
        <v>159</v>
      </c>
      <c r="B150" s="72">
        <v>2</v>
      </c>
      <c r="C150" s="403" t="s">
        <v>67</v>
      </c>
      <c r="D150" s="404"/>
      <c r="E150" s="404"/>
      <c r="F150" s="404"/>
      <c r="G150" s="73">
        <v>20</v>
      </c>
      <c r="H150" s="72" t="s">
        <v>112</v>
      </c>
      <c r="I150" s="93"/>
      <c r="J150" s="260">
        <f t="shared" si="9"/>
        <v>0</v>
      </c>
    </row>
    <row r="151" spans="1:10" ht="15">
      <c r="A151" s="63" t="s">
        <v>159</v>
      </c>
      <c r="B151" s="72">
        <v>3</v>
      </c>
      <c r="C151" s="202" t="s">
        <v>68</v>
      </c>
      <c r="D151" s="203"/>
      <c r="E151" s="203"/>
      <c r="F151" s="203"/>
      <c r="G151" s="73">
        <v>80</v>
      </c>
      <c r="H151" s="72" t="s">
        <v>112</v>
      </c>
      <c r="I151" s="93"/>
      <c r="J151" s="260">
        <f t="shared" si="9"/>
        <v>0</v>
      </c>
    </row>
    <row r="152" spans="1:10" ht="15">
      <c r="A152" s="63" t="s">
        <v>159</v>
      </c>
      <c r="B152" s="72">
        <v>4</v>
      </c>
      <c r="C152" s="435" t="s">
        <v>160</v>
      </c>
      <c r="D152" s="436"/>
      <c r="E152" s="436"/>
      <c r="F152" s="436"/>
      <c r="G152" s="73">
        <v>5</v>
      </c>
      <c r="H152" s="72" t="s">
        <v>128</v>
      </c>
      <c r="I152" s="93"/>
      <c r="J152" s="260">
        <f t="shared" si="9"/>
        <v>0</v>
      </c>
    </row>
    <row r="153" spans="1:10" ht="15">
      <c r="A153" s="63" t="s">
        <v>159</v>
      </c>
      <c r="B153" s="72">
        <v>5</v>
      </c>
      <c r="C153" s="426" t="s">
        <v>110</v>
      </c>
      <c r="D153" s="427"/>
      <c r="E153" s="427"/>
      <c r="F153" s="428"/>
      <c r="G153" s="266"/>
      <c r="H153" s="73" t="s">
        <v>128</v>
      </c>
      <c r="I153" s="266"/>
      <c r="J153" s="260">
        <f t="shared" si="9"/>
        <v>0</v>
      </c>
    </row>
    <row r="154" spans="1:10" ht="15">
      <c r="A154" s="63" t="s">
        <v>159</v>
      </c>
      <c r="B154" s="72">
        <v>6</v>
      </c>
      <c r="C154" s="202" t="s">
        <v>161</v>
      </c>
      <c r="D154" s="203"/>
      <c r="E154" s="203"/>
      <c r="F154" s="203"/>
      <c r="G154" s="73">
        <v>5</v>
      </c>
      <c r="H154" s="73" t="s">
        <v>128</v>
      </c>
      <c r="I154" s="93"/>
      <c r="J154" s="260">
        <f t="shared" si="9"/>
        <v>0</v>
      </c>
    </row>
    <row r="155" spans="1:10" ht="15">
      <c r="A155" s="63" t="s">
        <v>159</v>
      </c>
      <c r="B155" s="72">
        <v>7</v>
      </c>
      <c r="C155" s="202" t="s">
        <v>162</v>
      </c>
      <c r="D155" s="203"/>
      <c r="E155" s="203"/>
      <c r="F155" s="203"/>
      <c r="G155" s="73"/>
      <c r="H155" s="73" t="s">
        <v>114</v>
      </c>
      <c r="I155" s="93"/>
      <c r="J155" s="260">
        <f t="shared" si="9"/>
        <v>0</v>
      </c>
    </row>
    <row r="156" spans="1:10" ht="15">
      <c r="A156" s="63" t="s">
        <v>159</v>
      </c>
      <c r="B156" s="72">
        <v>8</v>
      </c>
      <c r="C156" s="403" t="s">
        <v>70</v>
      </c>
      <c r="D156" s="404"/>
      <c r="E156" s="404"/>
      <c r="F156" s="404"/>
      <c r="G156" s="73">
        <v>4</v>
      </c>
      <c r="H156" s="73" t="s">
        <v>111</v>
      </c>
      <c r="I156" s="93"/>
      <c r="J156" s="260">
        <f t="shared" si="9"/>
        <v>0</v>
      </c>
    </row>
    <row r="157" spans="1:10" ht="15">
      <c r="A157" s="63" t="s">
        <v>159</v>
      </c>
      <c r="B157" s="72">
        <v>9</v>
      </c>
      <c r="C157" s="403" t="s">
        <v>164</v>
      </c>
      <c r="D157" s="404"/>
      <c r="E157" s="404"/>
      <c r="F157" s="404"/>
      <c r="G157" s="73">
        <v>4</v>
      </c>
      <c r="H157" s="72" t="s">
        <v>111</v>
      </c>
      <c r="I157" s="93"/>
      <c r="J157" s="260">
        <f t="shared" si="9"/>
        <v>0</v>
      </c>
    </row>
    <row r="158" spans="1:10" ht="15">
      <c r="A158" s="63" t="s">
        <v>159</v>
      </c>
      <c r="B158" s="72">
        <v>10</v>
      </c>
      <c r="C158" s="403" t="s">
        <v>165</v>
      </c>
      <c r="D158" s="404"/>
      <c r="E158" s="404"/>
      <c r="F158" s="404"/>
      <c r="G158" s="73">
        <v>4</v>
      </c>
      <c r="H158" s="72" t="s">
        <v>111</v>
      </c>
      <c r="I158" s="93"/>
      <c r="J158" s="260">
        <f t="shared" si="9"/>
        <v>0</v>
      </c>
    </row>
    <row r="159" spans="1:10" ht="15">
      <c r="A159" s="63" t="s">
        <v>159</v>
      </c>
      <c r="B159" s="72">
        <v>11</v>
      </c>
      <c r="C159" s="403" t="s">
        <v>71</v>
      </c>
      <c r="D159" s="404"/>
      <c r="E159" s="404"/>
      <c r="F159" s="404"/>
      <c r="G159" s="45"/>
      <c r="H159" s="45" t="s">
        <v>135</v>
      </c>
      <c r="I159" s="93"/>
      <c r="J159" s="260">
        <f t="shared" si="9"/>
        <v>0</v>
      </c>
    </row>
    <row r="160" spans="1:10" ht="15">
      <c r="A160" s="63" t="s">
        <v>159</v>
      </c>
      <c r="B160" s="72">
        <v>12</v>
      </c>
      <c r="C160" s="403" t="s">
        <v>72</v>
      </c>
      <c r="D160" s="404"/>
      <c r="E160" s="404"/>
      <c r="F160" s="404"/>
      <c r="G160" s="45">
        <f>100*18</f>
        <v>1800</v>
      </c>
      <c r="H160" s="45" t="s">
        <v>15</v>
      </c>
      <c r="I160" s="93"/>
      <c r="J160" s="260">
        <f t="shared" si="9"/>
        <v>0</v>
      </c>
    </row>
    <row r="161" spans="1:10" ht="15">
      <c r="A161" s="63" t="s">
        <v>159</v>
      </c>
      <c r="B161" s="72">
        <v>13</v>
      </c>
      <c r="C161" s="403" t="s">
        <v>73</v>
      </c>
      <c r="D161" s="404"/>
      <c r="E161" s="404"/>
      <c r="F161" s="404"/>
      <c r="G161" s="45">
        <v>1</v>
      </c>
      <c r="H161" s="45" t="s">
        <v>136</v>
      </c>
      <c r="I161" s="93"/>
      <c r="J161" s="260">
        <f t="shared" si="9"/>
        <v>0</v>
      </c>
    </row>
    <row r="162" spans="1:10" ht="15">
      <c r="A162" s="63"/>
      <c r="B162" s="72">
        <v>14</v>
      </c>
      <c r="C162" s="408" t="s">
        <v>257</v>
      </c>
      <c r="D162" s="409"/>
      <c r="E162" s="409"/>
      <c r="F162" s="410"/>
      <c r="G162" s="45">
        <v>1</v>
      </c>
      <c r="H162" s="45" t="s">
        <v>258</v>
      </c>
      <c r="I162" s="93"/>
      <c r="J162" s="260">
        <f t="shared" si="9"/>
        <v>0</v>
      </c>
    </row>
    <row r="163" spans="1:10" ht="14.45" customHeight="1">
      <c r="A163" s="63" t="s">
        <v>159</v>
      </c>
      <c r="B163" s="72">
        <v>15</v>
      </c>
      <c r="C163" s="403" t="s">
        <v>43</v>
      </c>
      <c r="D163" s="404"/>
      <c r="E163" s="404"/>
      <c r="F163" s="404"/>
      <c r="G163" s="59">
        <v>120</v>
      </c>
      <c r="H163" s="48" t="s">
        <v>112</v>
      </c>
      <c r="I163" s="93"/>
      <c r="J163" s="260">
        <f t="shared" si="9"/>
        <v>0</v>
      </c>
    </row>
    <row r="164" spans="1:10" ht="15.75" thickBot="1">
      <c r="A164" s="83"/>
      <c r="B164" s="78"/>
      <c r="C164" s="84" t="s">
        <v>204</v>
      </c>
      <c r="D164" s="85" t="s">
        <v>187</v>
      </c>
      <c r="E164" s="86"/>
      <c r="F164" s="87"/>
      <c r="G164" s="88"/>
      <c r="H164" s="89"/>
      <c r="I164" s="98"/>
      <c r="J164" s="90">
        <f>SUM(J149:J163)</f>
        <v>0</v>
      </c>
    </row>
    <row r="165" spans="1:10" ht="15.75" thickTop="1">
      <c r="A165" s="66" t="s">
        <v>166</v>
      </c>
      <c r="B165" s="61"/>
      <c r="C165" s="67" t="s">
        <v>74</v>
      </c>
      <c r="D165" s="9"/>
      <c r="E165" s="9"/>
      <c r="F165" s="9" t="s">
        <v>215</v>
      </c>
      <c r="G165" s="52"/>
      <c r="H165" s="52"/>
      <c r="I165" s="52"/>
      <c r="J165" s="265"/>
    </row>
    <row r="166" spans="1:10" ht="15">
      <c r="A166" s="68" t="s">
        <v>166</v>
      </c>
      <c r="B166" s="59">
        <v>1</v>
      </c>
      <c r="C166" s="405" t="s">
        <v>75</v>
      </c>
      <c r="D166" s="406"/>
      <c r="E166" s="406"/>
      <c r="F166" s="407"/>
      <c r="G166" s="59"/>
      <c r="H166" s="59" t="s">
        <v>15</v>
      </c>
      <c r="I166" s="97"/>
      <c r="J166" s="260">
        <f aca="true" t="shared" si="10" ref="J166:J168">G166*I166</f>
        <v>0</v>
      </c>
    </row>
    <row r="167" spans="1:10" ht="15">
      <c r="A167" s="68" t="s">
        <v>166</v>
      </c>
      <c r="B167" s="59">
        <v>2</v>
      </c>
      <c r="C167" s="70" t="s">
        <v>76</v>
      </c>
      <c r="D167" s="64"/>
      <c r="E167" s="64"/>
      <c r="F167" s="64"/>
      <c r="G167" s="59"/>
      <c r="H167" s="59" t="s">
        <v>15</v>
      </c>
      <c r="I167" s="97"/>
      <c r="J167" s="260">
        <f t="shared" si="10"/>
        <v>0</v>
      </c>
    </row>
    <row r="168" spans="1:10" ht="15">
      <c r="A168" s="68" t="s">
        <v>166</v>
      </c>
      <c r="B168" s="59">
        <v>3</v>
      </c>
      <c r="C168" s="405" t="s">
        <v>77</v>
      </c>
      <c r="D168" s="406"/>
      <c r="E168" s="406"/>
      <c r="F168" s="407"/>
      <c r="G168" s="59"/>
      <c r="H168" s="59" t="s">
        <v>15</v>
      </c>
      <c r="I168" s="96"/>
      <c r="J168" s="260">
        <f t="shared" si="10"/>
        <v>0</v>
      </c>
    </row>
    <row r="169" spans="1:10" ht="15.75" thickBot="1">
      <c r="A169" s="150"/>
      <c r="B169" s="267"/>
      <c r="C169" s="151" t="s">
        <v>205</v>
      </c>
      <c r="D169" s="152" t="s">
        <v>187</v>
      </c>
      <c r="E169" s="153"/>
      <c r="F169" s="154"/>
      <c r="G169" s="155"/>
      <c r="H169" s="156"/>
      <c r="I169" s="98"/>
      <c r="J169" s="157">
        <f>SUM(J166:J168)</f>
        <v>0</v>
      </c>
    </row>
    <row r="170" spans="1:10" ht="15.75" thickTop="1">
      <c r="A170" s="66" t="s">
        <v>167</v>
      </c>
      <c r="B170" s="51"/>
      <c r="C170" s="67" t="s">
        <v>78</v>
      </c>
      <c r="D170" s="9"/>
      <c r="E170" s="9"/>
      <c r="F170" s="9" t="s">
        <v>215</v>
      </c>
      <c r="G170" s="52"/>
      <c r="H170" s="52"/>
      <c r="I170" s="52"/>
      <c r="J170" s="265"/>
    </row>
    <row r="171" spans="1:10" ht="15">
      <c r="A171" s="68" t="s">
        <v>167</v>
      </c>
      <c r="B171" s="59">
        <v>1</v>
      </c>
      <c r="C171" s="70" t="s">
        <v>79</v>
      </c>
      <c r="D171" s="64"/>
      <c r="E171" s="64"/>
      <c r="F171" s="64"/>
      <c r="G171" s="59"/>
      <c r="H171" s="59" t="s">
        <v>37</v>
      </c>
      <c r="I171" s="158"/>
      <c r="J171" s="260">
        <f aca="true" t="shared" si="11" ref="J171:J173">G171*I171</f>
        <v>0</v>
      </c>
    </row>
    <row r="172" spans="1:10" ht="15">
      <c r="A172" s="68" t="s">
        <v>167</v>
      </c>
      <c r="B172" s="59">
        <v>2</v>
      </c>
      <c r="C172" s="70" t="s">
        <v>80</v>
      </c>
      <c r="D172" s="64"/>
      <c r="E172" s="64"/>
      <c r="F172" s="64"/>
      <c r="G172" s="59"/>
      <c r="H172" s="59" t="s">
        <v>37</v>
      </c>
      <c r="I172" s="158"/>
      <c r="J172" s="260">
        <f t="shared" si="11"/>
        <v>0</v>
      </c>
    </row>
    <row r="173" spans="1:10" ht="15">
      <c r="A173" s="68" t="s">
        <v>167</v>
      </c>
      <c r="B173" s="59">
        <v>3</v>
      </c>
      <c r="C173" s="405" t="s">
        <v>77</v>
      </c>
      <c r="D173" s="406"/>
      <c r="E173" s="406"/>
      <c r="F173" s="407"/>
      <c r="G173" s="59"/>
      <c r="H173" s="59" t="s">
        <v>15</v>
      </c>
      <c r="I173" s="158"/>
      <c r="J173" s="260">
        <f t="shared" si="11"/>
        <v>0</v>
      </c>
    </row>
    <row r="174" spans="1:10" ht="15.75" thickBot="1">
      <c r="A174" s="83"/>
      <c r="B174" s="78"/>
      <c r="C174" s="84" t="s">
        <v>206</v>
      </c>
      <c r="D174" s="85" t="s">
        <v>187</v>
      </c>
      <c r="E174" s="86"/>
      <c r="F174" s="87"/>
      <c r="G174" s="88"/>
      <c r="H174" s="89"/>
      <c r="I174" s="98"/>
      <c r="J174" s="90">
        <f>SUM(J171:J173)</f>
        <v>0</v>
      </c>
    </row>
    <row r="175" spans="1:10" ht="15.75" thickTop="1">
      <c r="A175" s="66" t="s">
        <v>168</v>
      </c>
      <c r="B175" s="51"/>
      <c r="C175" s="67" t="s">
        <v>169</v>
      </c>
      <c r="D175" s="9"/>
      <c r="E175" s="9"/>
      <c r="F175" s="9"/>
      <c r="G175" s="52"/>
      <c r="H175" s="52"/>
      <c r="I175" s="53"/>
      <c r="J175" s="265"/>
    </row>
    <row r="176" spans="1:10" ht="15">
      <c r="A176" s="206" t="s">
        <v>168</v>
      </c>
      <c r="B176" s="207">
        <v>1</v>
      </c>
      <c r="C176" s="208" t="s">
        <v>170</v>
      </c>
      <c r="D176" s="209"/>
      <c r="E176" s="209"/>
      <c r="F176" s="231"/>
      <c r="G176" s="135"/>
      <c r="H176" s="135"/>
      <c r="I176" s="234"/>
      <c r="J176" s="366"/>
    </row>
    <row r="177" spans="1:10" ht="15">
      <c r="A177" s="269" t="s">
        <v>168</v>
      </c>
      <c r="B177" s="237">
        <v>2</v>
      </c>
      <c r="C177" s="238" t="s">
        <v>171</v>
      </c>
      <c r="D177" s="239"/>
      <c r="E177" s="239"/>
      <c r="F177" s="240"/>
      <c r="G177" s="233"/>
      <c r="H177" s="233"/>
      <c r="I177" s="236"/>
      <c r="J177" s="366"/>
    </row>
    <row r="178" spans="1:10" ht="15">
      <c r="A178" s="210" t="s">
        <v>168</v>
      </c>
      <c r="B178" s="211">
        <v>3</v>
      </c>
      <c r="C178" s="401" t="s">
        <v>67</v>
      </c>
      <c r="D178" s="402"/>
      <c r="E178" s="402"/>
      <c r="F178" s="402"/>
      <c r="G178" s="136"/>
      <c r="H178" s="136"/>
      <c r="I178" s="235"/>
      <c r="J178" s="366"/>
    </row>
    <row r="179" spans="1:10" ht="15">
      <c r="A179" s="62" t="s">
        <v>168</v>
      </c>
      <c r="B179" s="36">
        <v>4</v>
      </c>
      <c r="C179" s="44" t="s">
        <v>172</v>
      </c>
      <c r="D179" s="37"/>
      <c r="E179" s="37"/>
      <c r="F179" s="232"/>
      <c r="G179" s="136"/>
      <c r="H179" s="136"/>
      <c r="I179" s="235"/>
      <c r="J179" s="366"/>
    </row>
    <row r="180" spans="1:10" ht="15">
      <c r="A180" s="62" t="s">
        <v>168</v>
      </c>
      <c r="B180" s="36">
        <v>5</v>
      </c>
      <c r="C180" s="44" t="s">
        <v>173</v>
      </c>
      <c r="D180" s="37"/>
      <c r="E180" s="37"/>
      <c r="F180" s="37"/>
      <c r="G180" s="136"/>
      <c r="H180" s="136"/>
      <c r="I180" s="82"/>
      <c r="J180" s="366"/>
    </row>
    <row r="181" spans="1:10" ht="15">
      <c r="A181" s="62" t="s">
        <v>168</v>
      </c>
      <c r="B181" s="36">
        <v>6</v>
      </c>
      <c r="C181" s="205" t="s">
        <v>174</v>
      </c>
      <c r="D181" s="37"/>
      <c r="E181" s="37"/>
      <c r="F181" s="37"/>
      <c r="G181" s="136"/>
      <c r="H181" s="136"/>
      <c r="I181" s="82"/>
      <c r="J181" s="366"/>
    </row>
    <row r="182" spans="1:10" ht="15">
      <c r="A182" s="62" t="s">
        <v>168</v>
      </c>
      <c r="B182" s="36">
        <v>7</v>
      </c>
      <c r="C182" s="414" t="s">
        <v>175</v>
      </c>
      <c r="D182" s="415"/>
      <c r="E182" s="415"/>
      <c r="F182" s="416"/>
      <c r="G182" s="136"/>
      <c r="H182" s="136"/>
      <c r="I182" s="82"/>
      <c r="J182" s="366"/>
    </row>
    <row r="183" spans="1:10" ht="15">
      <c r="A183" s="62" t="s">
        <v>168</v>
      </c>
      <c r="B183" s="36">
        <v>8</v>
      </c>
      <c r="C183" s="417" t="s">
        <v>176</v>
      </c>
      <c r="D183" s="418"/>
      <c r="E183" s="418"/>
      <c r="F183" s="419"/>
      <c r="G183" s="136"/>
      <c r="H183" s="136"/>
      <c r="I183" s="82"/>
      <c r="J183" s="366"/>
    </row>
    <row r="184" spans="1:10" ht="15">
      <c r="A184" s="62" t="s">
        <v>168</v>
      </c>
      <c r="B184" s="36">
        <v>9</v>
      </c>
      <c r="C184" s="204" t="s">
        <v>177</v>
      </c>
      <c r="D184" s="37"/>
      <c r="E184" s="37"/>
      <c r="F184" s="37"/>
      <c r="G184" s="136"/>
      <c r="H184" s="136"/>
      <c r="I184" s="82"/>
      <c r="J184" s="366"/>
    </row>
    <row r="185" spans="1:10" ht="15">
      <c r="A185" s="62" t="s">
        <v>168</v>
      </c>
      <c r="B185" s="36">
        <v>10</v>
      </c>
      <c r="C185" s="204" t="s">
        <v>178</v>
      </c>
      <c r="D185" s="37"/>
      <c r="E185" s="37"/>
      <c r="F185" s="37"/>
      <c r="G185" s="136"/>
      <c r="H185" s="136"/>
      <c r="I185" s="82"/>
      <c r="J185" s="366"/>
    </row>
    <row r="186" spans="1:10" ht="15">
      <c r="A186" s="62" t="s">
        <v>168</v>
      </c>
      <c r="B186" s="36">
        <v>11</v>
      </c>
      <c r="C186" s="204" t="s">
        <v>179</v>
      </c>
      <c r="D186" s="37"/>
      <c r="E186" s="37"/>
      <c r="F186" s="37"/>
      <c r="G186" s="136"/>
      <c r="H186" s="136"/>
      <c r="I186" s="82"/>
      <c r="J186" s="366"/>
    </row>
    <row r="187" spans="1:10" ht="15">
      <c r="A187" s="62" t="s">
        <v>168</v>
      </c>
      <c r="B187" s="36">
        <v>12</v>
      </c>
      <c r="C187" s="204" t="s">
        <v>180</v>
      </c>
      <c r="D187" s="37"/>
      <c r="E187" s="37"/>
      <c r="F187" s="37"/>
      <c r="G187" s="136"/>
      <c r="H187" s="136"/>
      <c r="I187" s="82"/>
      <c r="J187" s="366"/>
    </row>
    <row r="188" spans="1:10" ht="15">
      <c r="A188" s="62" t="s">
        <v>168</v>
      </c>
      <c r="B188" s="36">
        <v>13</v>
      </c>
      <c r="C188" s="414" t="s">
        <v>72</v>
      </c>
      <c r="D188" s="415"/>
      <c r="E188" s="415"/>
      <c r="F188" s="416"/>
      <c r="G188" s="136"/>
      <c r="H188" s="136"/>
      <c r="I188" s="82"/>
      <c r="J188" s="366"/>
    </row>
    <row r="189" spans="1:10" ht="15">
      <c r="A189" s="62" t="s">
        <v>168</v>
      </c>
      <c r="B189" s="36">
        <v>14</v>
      </c>
      <c r="C189" s="414" t="s">
        <v>181</v>
      </c>
      <c r="D189" s="415"/>
      <c r="E189" s="415"/>
      <c r="F189" s="416"/>
      <c r="G189" s="136"/>
      <c r="H189" s="136"/>
      <c r="I189" s="82"/>
      <c r="J189" s="366"/>
    </row>
    <row r="190" spans="1:10" ht="15">
      <c r="A190" s="62" t="s">
        <v>168</v>
      </c>
      <c r="B190" s="36">
        <v>15</v>
      </c>
      <c r="C190" s="44" t="s">
        <v>182</v>
      </c>
      <c r="D190" s="37"/>
      <c r="E190" s="37"/>
      <c r="F190" s="37"/>
      <c r="G190" s="136"/>
      <c r="H190" s="136"/>
      <c r="I190" s="82"/>
      <c r="J190" s="366"/>
    </row>
    <row r="191" spans="1:10" ht="15.75" thickBot="1">
      <c r="A191" s="75"/>
      <c r="B191" s="76"/>
      <c r="C191" s="420" t="s">
        <v>210</v>
      </c>
      <c r="D191" s="421"/>
      <c r="E191" s="421"/>
      <c r="F191" s="422"/>
      <c r="G191" s="145">
        <v>0.43</v>
      </c>
      <c r="H191" s="140" t="s">
        <v>201</v>
      </c>
      <c r="I191" s="137">
        <f>J63+J91+J114+J137+J147+J164+J169+J174</f>
        <v>500000</v>
      </c>
      <c r="J191" s="272">
        <f>G191*I191</f>
        <v>215000</v>
      </c>
    </row>
    <row r="192" spans="1:10" ht="15">
      <c r="A192" s="99"/>
      <c r="B192" s="78"/>
      <c r="C192" s="79"/>
      <c r="D192" s="79"/>
      <c r="E192" s="79"/>
      <c r="F192" s="79"/>
      <c r="G192" s="78"/>
      <c r="H192" s="78"/>
      <c r="I192" s="80"/>
      <c r="J192" s="273"/>
    </row>
    <row r="193" spans="1:10" ht="15.75" thickBot="1">
      <c r="A193" s="274"/>
      <c r="B193" s="85"/>
      <c r="C193" s="84" t="s">
        <v>191</v>
      </c>
      <c r="D193" s="85" t="s">
        <v>187</v>
      </c>
      <c r="E193" s="86"/>
      <c r="F193" s="87"/>
      <c r="G193" s="84"/>
      <c r="H193" s="84"/>
      <c r="I193" s="84"/>
      <c r="J193" s="90">
        <f>J191</f>
        <v>215000</v>
      </c>
    </row>
    <row r="194" spans="1:10" ht="16.5" thickBot="1" thickTop="1">
      <c r="A194" s="99"/>
      <c r="B194" s="78"/>
      <c r="C194" s="199"/>
      <c r="D194" s="275"/>
      <c r="E194" s="276"/>
      <c r="F194" s="100"/>
      <c r="G194" s="101"/>
      <c r="H194" s="186"/>
      <c r="I194" s="102"/>
      <c r="J194" s="103"/>
    </row>
    <row r="195" spans="1:10" ht="15.75" thickBot="1">
      <c r="A195" s="107"/>
      <c r="B195" s="108"/>
      <c r="C195" s="109" t="s">
        <v>192</v>
      </c>
      <c r="D195" s="109"/>
      <c r="E195" s="109"/>
      <c r="F195" s="109"/>
      <c r="G195" s="110"/>
      <c r="H195" s="108"/>
      <c r="I195" s="111"/>
      <c r="J195" s="112">
        <f>J11+J63+J91+J114+J137+J147+J164+J169+J174+J193</f>
        <v>715000</v>
      </c>
    </row>
    <row r="196" spans="1:10" ht="15.75" thickBot="1">
      <c r="A196" s="117"/>
      <c r="B196" s="113"/>
      <c r="C196" s="114"/>
      <c r="D196" s="114"/>
      <c r="E196" s="114"/>
      <c r="F196" s="114"/>
      <c r="G196" s="113"/>
      <c r="H196" s="113"/>
      <c r="I196" s="115"/>
      <c r="J196" s="277"/>
    </row>
    <row r="197" spans="1:10" ht="15">
      <c r="A197" s="117"/>
      <c r="B197" s="113"/>
      <c r="C197" s="114"/>
      <c r="D197" s="114"/>
      <c r="E197" s="114"/>
      <c r="F197" s="114"/>
      <c r="G197" s="113"/>
      <c r="H197" s="113"/>
      <c r="I197" s="115"/>
      <c r="J197" s="118"/>
    </row>
    <row r="198" spans="1:10" ht="15">
      <c r="A198" s="119" t="s">
        <v>193</v>
      </c>
      <c r="B198" s="78"/>
      <c r="C198" s="79"/>
      <c r="D198" s="79"/>
      <c r="E198" s="79"/>
      <c r="F198" s="79"/>
      <c r="G198" s="78"/>
      <c r="H198" s="78"/>
      <c r="I198" s="253"/>
      <c r="J198" s="120"/>
    </row>
    <row r="199" spans="1:10" ht="15.75" thickBot="1">
      <c r="A199" s="104"/>
      <c r="B199" s="105"/>
      <c r="C199" s="106"/>
      <c r="D199" s="106"/>
      <c r="E199" s="106"/>
      <c r="F199" s="106"/>
      <c r="G199" s="105"/>
      <c r="H199" s="105"/>
      <c r="I199" s="116"/>
      <c r="J199" s="121"/>
    </row>
    <row r="200" spans="1:10" ht="15">
      <c r="A200" s="117"/>
      <c r="B200" s="113"/>
      <c r="C200" s="114"/>
      <c r="D200" s="114"/>
      <c r="E200" s="114"/>
      <c r="F200" s="114"/>
      <c r="G200" s="423" t="s">
        <v>194</v>
      </c>
      <c r="H200" s="423"/>
      <c r="I200" s="138" t="s">
        <v>195</v>
      </c>
      <c r="J200" s="122" t="s">
        <v>196</v>
      </c>
    </row>
    <row r="201" spans="1:10" ht="15">
      <c r="A201" s="99" t="s">
        <v>238</v>
      </c>
      <c r="B201" s="78"/>
      <c r="C201" s="79" t="s">
        <v>242</v>
      </c>
      <c r="D201" s="79"/>
      <c r="E201" s="79"/>
      <c r="F201" s="79"/>
      <c r="G201" s="245"/>
      <c r="H201" s="247">
        <f>J11</f>
        <v>0</v>
      </c>
      <c r="I201" s="247">
        <f>H201*0.21</f>
        <v>0</v>
      </c>
      <c r="J201" s="120">
        <f>SUM(H201:I201)</f>
        <v>0</v>
      </c>
    </row>
    <row r="202" spans="1:10" ht="15">
      <c r="A202" s="99" t="s">
        <v>138</v>
      </c>
      <c r="B202" s="248"/>
      <c r="C202" s="249" t="s">
        <v>202</v>
      </c>
      <c r="D202" s="79"/>
      <c r="E202" s="79"/>
      <c r="F202" s="79"/>
      <c r="G202" s="247"/>
      <c r="H202" s="247">
        <f>J63</f>
        <v>500000</v>
      </c>
      <c r="I202" s="247">
        <f>H202*0.21</f>
        <v>105000</v>
      </c>
      <c r="J202" s="120">
        <f>SUM(H202:I202)</f>
        <v>605000</v>
      </c>
    </row>
    <row r="203" spans="1:10" ht="15">
      <c r="A203" s="83" t="s">
        <v>151</v>
      </c>
      <c r="B203" s="248"/>
      <c r="C203" s="249" t="str">
        <f>C64</f>
        <v xml:space="preserve">POLNÍ ZKOUŠKY </v>
      </c>
      <c r="D203" s="79"/>
      <c r="E203" s="79"/>
      <c r="F203" s="79"/>
      <c r="G203" s="247"/>
      <c r="H203" s="247">
        <f>J91</f>
        <v>0</v>
      </c>
      <c r="I203" s="247">
        <f aca="true" t="shared" si="12" ref="I203:I210">H203*0.21</f>
        <v>0</v>
      </c>
      <c r="J203" s="120">
        <f aca="true" t="shared" si="13" ref="J203:J210">SUM(H203:I203)</f>
        <v>0</v>
      </c>
    </row>
    <row r="204" spans="1:10" ht="15">
      <c r="A204" s="99" t="s">
        <v>152</v>
      </c>
      <c r="B204" s="248"/>
      <c r="C204" s="250" t="str">
        <f>C92</f>
        <v>GEOFYZIKÁLNÍ PRÁCE</v>
      </c>
      <c r="D204" s="79"/>
      <c r="E204" s="79"/>
      <c r="F204" s="79"/>
      <c r="G204" s="247"/>
      <c r="H204" s="247">
        <f>J114</f>
        <v>0</v>
      </c>
      <c r="I204" s="247">
        <f t="shared" si="12"/>
        <v>0</v>
      </c>
      <c r="J204" s="120">
        <f t="shared" si="13"/>
        <v>0</v>
      </c>
    </row>
    <row r="205" spans="1:10" ht="15">
      <c r="A205" s="99" t="s">
        <v>155</v>
      </c>
      <c r="B205" s="248"/>
      <c r="C205" s="249" t="str">
        <f>C115</f>
        <v>LABORATORNÍ PRÁCE</v>
      </c>
      <c r="D205" s="79"/>
      <c r="E205" s="79"/>
      <c r="F205" s="79"/>
      <c r="G205" s="247"/>
      <c r="H205" s="247">
        <f>J137</f>
        <v>0</v>
      </c>
      <c r="I205" s="247">
        <f t="shared" si="12"/>
        <v>0</v>
      </c>
      <c r="J205" s="120">
        <f t="shared" si="13"/>
        <v>0</v>
      </c>
    </row>
    <row r="206" spans="1:10" ht="15">
      <c r="A206" s="83" t="s">
        <v>156</v>
      </c>
      <c r="B206" s="248"/>
      <c r="C206" s="249" t="str">
        <f>C138</f>
        <v>GEODETICKÉ PRÁCE</v>
      </c>
      <c r="D206" s="79"/>
      <c r="E206" s="79"/>
      <c r="F206" s="79"/>
      <c r="G206" s="247"/>
      <c r="H206" s="247">
        <f>J147</f>
        <v>0</v>
      </c>
      <c r="I206" s="247">
        <f t="shared" si="12"/>
        <v>0</v>
      </c>
      <c r="J206" s="120">
        <f t="shared" si="13"/>
        <v>0</v>
      </c>
    </row>
    <row r="207" spans="1:10" ht="15">
      <c r="A207" s="99" t="s">
        <v>159</v>
      </c>
      <c r="B207" s="248"/>
      <c r="C207" s="250" t="str">
        <f>C148</f>
        <v>HYDROGEOLOGICKÉ PRÁCE</v>
      </c>
      <c r="D207" s="79"/>
      <c r="E207" s="79"/>
      <c r="F207" s="79"/>
      <c r="G207" s="247"/>
      <c r="H207" s="247">
        <f>J164</f>
        <v>0</v>
      </c>
      <c r="I207" s="247">
        <f t="shared" si="12"/>
        <v>0</v>
      </c>
      <c r="J207" s="120">
        <f t="shared" si="13"/>
        <v>0</v>
      </c>
    </row>
    <row r="208" spans="1:10" ht="15">
      <c r="A208" s="99" t="s">
        <v>166</v>
      </c>
      <c r="B208" s="248"/>
      <c r="C208" s="250" t="str">
        <f>C165</f>
        <v>PEDOLOGICKÝ PRŮZKUM</v>
      </c>
      <c r="D208" s="79"/>
      <c r="E208" s="79"/>
      <c r="F208" s="79"/>
      <c r="G208" s="247"/>
      <c r="H208" s="247">
        <f>J169</f>
        <v>0</v>
      </c>
      <c r="I208" s="247">
        <f t="shared" si="12"/>
        <v>0</v>
      </c>
      <c r="J208" s="120">
        <f t="shared" si="13"/>
        <v>0</v>
      </c>
    </row>
    <row r="209" spans="1:10" ht="15">
      <c r="A209" s="83" t="s">
        <v>167</v>
      </c>
      <c r="B209" s="248"/>
      <c r="C209" s="250" t="str">
        <f>C170</f>
        <v>KOROZNÍ PRŮZKUM</v>
      </c>
      <c r="D209" s="79"/>
      <c r="E209" s="79"/>
      <c r="F209" s="79"/>
      <c r="G209" s="247"/>
      <c r="H209" s="247">
        <f>J174</f>
        <v>0</v>
      </c>
      <c r="I209" s="247">
        <f t="shared" si="12"/>
        <v>0</v>
      </c>
      <c r="J209" s="120">
        <f t="shared" si="13"/>
        <v>0</v>
      </c>
    </row>
    <row r="210" spans="1:10" ht="15">
      <c r="A210" s="123" t="s">
        <v>168</v>
      </c>
      <c r="B210" s="124"/>
      <c r="C210" s="125" t="str">
        <f>C175</f>
        <v>VÝKONY GEOLOGICKÉ SLUŽBY</v>
      </c>
      <c r="D210" s="126"/>
      <c r="E210" s="126"/>
      <c r="F210" s="126"/>
      <c r="G210" s="127"/>
      <c r="H210" s="127">
        <f>J193</f>
        <v>215000</v>
      </c>
      <c r="I210" s="127">
        <f t="shared" si="12"/>
        <v>45150</v>
      </c>
      <c r="J210" s="128">
        <f t="shared" si="13"/>
        <v>260150</v>
      </c>
    </row>
    <row r="211" spans="1:10" ht="15">
      <c r="A211" s="99"/>
      <c r="B211" s="248"/>
      <c r="C211" s="250"/>
      <c r="D211" s="79"/>
      <c r="E211" s="79"/>
      <c r="F211" s="79"/>
      <c r="G211" s="251" t="s">
        <v>197</v>
      </c>
      <c r="H211" s="252">
        <f>SUM(H201:H210)</f>
        <v>715000</v>
      </c>
      <c r="I211" s="252">
        <f>SUM(I201:I210)</f>
        <v>150150</v>
      </c>
      <c r="J211" s="129">
        <f>SUM(J201:J210)</f>
        <v>865150</v>
      </c>
    </row>
    <row r="212" spans="1:10" ht="15">
      <c r="A212" s="99"/>
      <c r="B212" s="78"/>
      <c r="C212" s="79"/>
      <c r="D212" s="79"/>
      <c r="E212" s="79"/>
      <c r="F212" s="79"/>
      <c r="G212" s="78"/>
      <c r="H212" s="78"/>
      <c r="I212" s="253"/>
      <c r="J212" s="120"/>
    </row>
    <row r="213" spans="1:10" ht="15">
      <c r="A213" s="99"/>
      <c r="B213" s="78"/>
      <c r="C213" s="79"/>
      <c r="D213" s="79"/>
      <c r="E213" s="79"/>
      <c r="F213" s="5"/>
      <c r="G213" s="130"/>
      <c r="H213" s="131" t="s">
        <v>194</v>
      </c>
      <c r="I213" s="132" t="s">
        <v>198</v>
      </c>
      <c r="J213" s="133">
        <f>SUM(H201:H210)</f>
        <v>715000</v>
      </c>
    </row>
    <row r="214" spans="1:10" ht="15">
      <c r="A214" s="99"/>
      <c r="B214" s="78"/>
      <c r="C214" s="79" t="s">
        <v>199</v>
      </c>
      <c r="D214" s="79"/>
      <c r="E214" s="79"/>
      <c r="F214" s="5"/>
      <c r="G214" s="78"/>
      <c r="H214" s="77" t="s">
        <v>195</v>
      </c>
      <c r="I214" s="253" t="s">
        <v>198</v>
      </c>
      <c r="J214" s="120">
        <f>SUM(I201:I210)</f>
        <v>150150</v>
      </c>
    </row>
    <row r="215" spans="1:10" ht="15">
      <c r="A215" s="99"/>
      <c r="B215" s="78"/>
      <c r="C215" s="79"/>
      <c r="D215" s="79"/>
      <c r="E215" s="79"/>
      <c r="F215" s="5"/>
      <c r="G215" s="130"/>
      <c r="H215" s="131" t="s">
        <v>200</v>
      </c>
      <c r="I215" s="132" t="s">
        <v>198</v>
      </c>
      <c r="J215" s="133">
        <f>SUM(J213:J214)</f>
        <v>865150</v>
      </c>
    </row>
    <row r="216" spans="1:10" ht="15">
      <c r="A216" s="99"/>
      <c r="B216" s="78"/>
      <c r="C216" s="79"/>
      <c r="D216" s="79"/>
      <c r="E216" s="79"/>
      <c r="F216" s="79"/>
      <c r="G216" s="251"/>
      <c r="H216" s="254"/>
      <c r="I216" s="246"/>
      <c r="J216" s="134"/>
    </row>
    <row r="217" spans="1:10" ht="15.75" thickBot="1">
      <c r="A217" s="411" t="s">
        <v>207</v>
      </c>
      <c r="B217" s="412"/>
      <c r="C217" s="412"/>
      <c r="D217" s="412"/>
      <c r="E217" s="412"/>
      <c r="F217" s="412"/>
      <c r="G217" s="412"/>
      <c r="H217" s="412"/>
      <c r="I217" s="412"/>
      <c r="J217" s="413"/>
    </row>
    <row r="220" spans="2:6" ht="15">
      <c r="B220" s="168"/>
      <c r="C220" s="346"/>
      <c r="D220" s="168" t="s">
        <v>265</v>
      </c>
      <c r="E220" s="168"/>
      <c r="F220" s="168"/>
    </row>
    <row r="221" spans="2:6" ht="15">
      <c r="B221" s="168"/>
      <c r="C221" s="168"/>
      <c r="D221" s="168"/>
      <c r="E221" s="168"/>
      <c r="F221" s="168"/>
    </row>
    <row r="222" spans="2:4" ht="15">
      <c r="B222" s="168"/>
      <c r="C222" s="168"/>
      <c r="D222" s="168"/>
    </row>
  </sheetData>
  <mergeCells count="88">
    <mergeCell ref="A3:J3"/>
    <mergeCell ref="A4:F5"/>
    <mergeCell ref="G5:G6"/>
    <mergeCell ref="H5:H6"/>
    <mergeCell ref="I5:I6"/>
    <mergeCell ref="J5:J6"/>
    <mergeCell ref="A6:D6"/>
    <mergeCell ref="C29:F29"/>
    <mergeCell ref="C16:F16"/>
    <mergeCell ref="C17:F17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60:F60"/>
    <mergeCell ref="C31:F31"/>
    <mergeCell ref="C32:F32"/>
    <mergeCell ref="C33:F33"/>
    <mergeCell ref="C34:F34"/>
    <mergeCell ref="C38:F38"/>
    <mergeCell ref="C41:F41"/>
    <mergeCell ref="C43:F43"/>
    <mergeCell ref="C44:F44"/>
    <mergeCell ref="C48:F48"/>
    <mergeCell ref="C51:F51"/>
    <mergeCell ref="C53:F53"/>
    <mergeCell ref="C80:F80"/>
    <mergeCell ref="C62:F62"/>
    <mergeCell ref="C64:F64"/>
    <mergeCell ref="C65:F65"/>
    <mergeCell ref="C66:F66"/>
    <mergeCell ref="C68:F68"/>
    <mergeCell ref="C69:F69"/>
    <mergeCell ref="C71:F71"/>
    <mergeCell ref="C73:F73"/>
    <mergeCell ref="C75:F75"/>
    <mergeCell ref="C77:F77"/>
    <mergeCell ref="C79:F79"/>
    <mergeCell ref="C102:F102"/>
    <mergeCell ref="C81:F81"/>
    <mergeCell ref="C82:F82"/>
    <mergeCell ref="C83:F83"/>
    <mergeCell ref="C85:F85"/>
    <mergeCell ref="C86:F86"/>
    <mergeCell ref="C87:F87"/>
    <mergeCell ref="C88:F88"/>
    <mergeCell ref="C89:F89"/>
    <mergeCell ref="C93:F93"/>
    <mergeCell ref="C98:F98"/>
    <mergeCell ref="C101:F101"/>
    <mergeCell ref="A1:J1"/>
    <mergeCell ref="A2:J2"/>
    <mergeCell ref="C168:F168"/>
    <mergeCell ref="C153:F153"/>
    <mergeCell ref="C103:F103"/>
    <mergeCell ref="C104:F104"/>
    <mergeCell ref="C106:F106"/>
    <mergeCell ref="C110:F110"/>
    <mergeCell ref="C113:F113"/>
    <mergeCell ref="C134:F134"/>
    <mergeCell ref="C143:F143"/>
    <mergeCell ref="C146:F146"/>
    <mergeCell ref="C149:F149"/>
    <mergeCell ref="C150:F150"/>
    <mergeCell ref="C152:F152"/>
    <mergeCell ref="C159:F159"/>
    <mergeCell ref="A217:J217"/>
    <mergeCell ref="C182:F182"/>
    <mergeCell ref="C183:F183"/>
    <mergeCell ref="C188:F188"/>
    <mergeCell ref="C189:F189"/>
    <mergeCell ref="C191:F191"/>
    <mergeCell ref="G200:H200"/>
    <mergeCell ref="C178:F178"/>
    <mergeCell ref="C156:F156"/>
    <mergeCell ref="C157:F157"/>
    <mergeCell ref="C158:F158"/>
    <mergeCell ref="C161:F161"/>
    <mergeCell ref="C163:F163"/>
    <mergeCell ref="C166:F166"/>
    <mergeCell ref="C173:F173"/>
    <mergeCell ref="C160:F160"/>
    <mergeCell ref="C162:F162"/>
  </mergeCells>
  <printOptions/>
  <pageMargins left="0.5118110236220472" right="0.5118110236220472" top="1.1023622047244095" bottom="1.1811023622047245" header="0.31496062992125984" footer="0.31496062992125984"/>
  <pageSetup fitToHeight="0" fitToWidth="1" horizontalDpi="600" verticalDpi="600" orientation="portrait" paperSize="8" scale="79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zoomScale="90" zoomScaleNormal="90" workbookViewId="0" topLeftCell="A136">
      <selection activeCell="J170" sqref="J170:J184"/>
    </sheetView>
  </sheetViews>
  <sheetFormatPr defaultColWidth="9.140625" defaultRowHeight="15"/>
  <cols>
    <col min="6" max="6" width="73.7109375" style="0" customWidth="1"/>
    <col min="7" max="7" width="9.57421875" style="0" customWidth="1"/>
    <col min="8" max="8" width="13.28125" style="0" customWidth="1"/>
    <col min="9" max="9" width="12.7109375" style="0" customWidth="1"/>
    <col min="10" max="10" width="13.4218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219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246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60</v>
      </c>
      <c r="H8" s="25" t="s">
        <v>241</v>
      </c>
      <c r="I8" s="92"/>
      <c r="J8" s="260">
        <f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201"/>
      <c r="E9" s="227"/>
      <c r="F9" s="227"/>
      <c r="G9" s="25">
        <v>260</v>
      </c>
      <c r="H9" s="25" t="s">
        <v>241</v>
      </c>
      <c r="I9" s="92"/>
      <c r="J9" s="260">
        <f aca="true" t="shared" si="0" ref="J9:J10">G9*I9</f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20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309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0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/>
      <c r="H14" s="25" t="s">
        <v>114</v>
      </c>
      <c r="I14" s="92"/>
      <c r="J14" s="260">
        <f aca="true" t="shared" si="1" ref="J14:J37">G14*I14</f>
        <v>0</v>
      </c>
    </row>
    <row r="15" spans="1:10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/>
      <c r="H15" s="25" t="s">
        <v>114</v>
      </c>
      <c r="I15" s="92"/>
      <c r="J15" s="260">
        <f t="shared" si="1"/>
        <v>0</v>
      </c>
    </row>
    <row r="16" spans="1:10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>
        <v>140</v>
      </c>
      <c r="H16" s="25" t="s">
        <v>114</v>
      </c>
      <c r="I16" s="92"/>
      <c r="J16" s="260">
        <f t="shared" si="1"/>
        <v>0</v>
      </c>
    </row>
    <row r="17" spans="1:10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/>
      <c r="H17" s="25" t="s">
        <v>114</v>
      </c>
      <c r="I17" s="92"/>
      <c r="J17" s="260">
        <f t="shared" si="1"/>
        <v>0</v>
      </c>
    </row>
    <row r="18" spans="1:10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/>
      <c r="H18" s="25" t="s">
        <v>114</v>
      </c>
      <c r="I18" s="92"/>
      <c r="J18" s="260">
        <f t="shared" si="1"/>
        <v>0</v>
      </c>
    </row>
    <row r="19" spans="1:10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</row>
    <row r="20" spans="1:10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>
        <v>100</v>
      </c>
      <c r="H20" s="25" t="s">
        <v>114</v>
      </c>
      <c r="I20" s="92"/>
      <c r="J20" s="260">
        <f t="shared" si="1"/>
        <v>0</v>
      </c>
    </row>
    <row r="21" spans="1:10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>
        <v>120</v>
      </c>
      <c r="H21" s="25" t="s">
        <v>114</v>
      </c>
      <c r="I21" s="92"/>
      <c r="J21" s="260">
        <f t="shared" si="1"/>
        <v>0</v>
      </c>
    </row>
    <row r="22" spans="1:10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</row>
    <row r="23" spans="1:10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25"/>
      <c r="H23" s="25" t="s">
        <v>114</v>
      </c>
      <c r="I23" s="92"/>
      <c r="J23" s="260">
        <f t="shared" si="1"/>
        <v>0</v>
      </c>
    </row>
    <row r="24" spans="1:10" ht="27.75" customHeight="1">
      <c r="A24" s="159" t="s">
        <v>139</v>
      </c>
      <c r="B24" s="160">
        <v>11</v>
      </c>
      <c r="C24" s="457" t="s">
        <v>119</v>
      </c>
      <c r="D24" s="457"/>
      <c r="E24" s="457"/>
      <c r="F24" s="457"/>
      <c r="G24" s="161">
        <v>290</v>
      </c>
      <c r="H24" s="161" t="s">
        <v>114</v>
      </c>
      <c r="I24" s="162"/>
      <c r="J24" s="260">
        <f t="shared" si="1"/>
        <v>0</v>
      </c>
    </row>
    <row r="25" spans="1:10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61">
        <v>290</v>
      </c>
      <c r="H25" s="161" t="s">
        <v>114</v>
      </c>
      <c r="I25" s="162"/>
      <c r="J25" s="260">
        <f t="shared" si="1"/>
        <v>0</v>
      </c>
    </row>
    <row r="26" spans="1:10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</row>
    <row r="27" spans="1:10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</row>
    <row r="28" spans="1:10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>
        <v>9</v>
      </c>
      <c r="H28" s="25" t="s">
        <v>114</v>
      </c>
      <c r="I28" s="92"/>
      <c r="J28" s="260">
        <f t="shared" si="1"/>
        <v>0</v>
      </c>
    </row>
    <row r="29" spans="1:10" ht="30" customHeight="1">
      <c r="A29" s="159" t="s">
        <v>139</v>
      </c>
      <c r="B29" s="160">
        <v>16</v>
      </c>
      <c r="C29" s="453" t="s">
        <v>142</v>
      </c>
      <c r="D29" s="453"/>
      <c r="E29" s="453"/>
      <c r="F29" s="453"/>
      <c r="G29" s="161">
        <v>9</v>
      </c>
      <c r="H29" s="161" t="s">
        <v>114</v>
      </c>
      <c r="I29" s="162"/>
      <c r="J29" s="260">
        <f t="shared" si="1"/>
        <v>0</v>
      </c>
    </row>
    <row r="30" spans="1:10" ht="15">
      <c r="A30" s="21" t="s">
        <v>139</v>
      </c>
      <c r="B30" s="22">
        <v>17</v>
      </c>
      <c r="C30" s="26" t="s">
        <v>86</v>
      </c>
      <c r="D30" s="27"/>
      <c r="E30" s="27"/>
      <c r="F30" s="27"/>
      <c r="G30" s="25">
        <v>90</v>
      </c>
      <c r="H30" s="25" t="s">
        <v>114</v>
      </c>
      <c r="I30" s="92"/>
      <c r="J30" s="260">
        <f t="shared" si="1"/>
        <v>0</v>
      </c>
    </row>
    <row r="31" spans="1:10" ht="15">
      <c r="A31" s="21" t="s">
        <v>139</v>
      </c>
      <c r="B31" s="22">
        <v>18</v>
      </c>
      <c r="C31" s="446" t="s">
        <v>143</v>
      </c>
      <c r="D31" s="446"/>
      <c r="E31" s="446"/>
      <c r="F31" s="446"/>
      <c r="G31" s="25">
        <v>80</v>
      </c>
      <c r="H31" s="25" t="s">
        <v>114</v>
      </c>
      <c r="I31" s="92"/>
      <c r="J31" s="260">
        <f t="shared" si="1"/>
        <v>0</v>
      </c>
    </row>
    <row r="32" spans="1:10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</row>
    <row r="33" spans="1:10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</row>
    <row r="34" spans="1:10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32">
        <v>290</v>
      </c>
      <c r="H34" s="32" t="s">
        <v>114</v>
      </c>
      <c r="I34" s="92"/>
      <c r="J34" s="260">
        <f t="shared" si="1"/>
        <v>0</v>
      </c>
    </row>
    <row r="35" spans="1:10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32">
        <v>290</v>
      </c>
      <c r="H35" s="32" t="s">
        <v>114</v>
      </c>
      <c r="I35" s="92"/>
      <c r="J35" s="260">
        <f t="shared" si="1"/>
        <v>0</v>
      </c>
    </row>
    <row r="36" spans="1:10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5</v>
      </c>
      <c r="H36" s="25" t="s">
        <v>111</v>
      </c>
      <c r="I36" s="92"/>
      <c r="J36" s="260">
        <f t="shared" si="1"/>
        <v>0</v>
      </c>
    </row>
    <row r="37" spans="1:10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</row>
    <row r="38" spans="1:10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</row>
    <row r="39" spans="1:10" ht="15">
      <c r="A39" s="35" t="s">
        <v>147</v>
      </c>
      <c r="B39" s="36">
        <v>1</v>
      </c>
      <c r="C39" s="205" t="s">
        <v>5</v>
      </c>
      <c r="D39" s="37"/>
      <c r="E39" s="37"/>
      <c r="F39" s="37"/>
      <c r="G39" s="40"/>
      <c r="H39" s="38" t="s">
        <v>124</v>
      </c>
      <c r="I39" s="93"/>
      <c r="J39" s="260">
        <f aca="true" t="shared" si="2" ref="J39:J41">G39*I39</f>
        <v>0</v>
      </c>
    </row>
    <row r="40" spans="1:10" ht="15">
      <c r="A40" s="35" t="s">
        <v>147</v>
      </c>
      <c r="B40" s="36">
        <v>2</v>
      </c>
      <c r="C40" s="205" t="s">
        <v>6</v>
      </c>
      <c r="D40" s="37"/>
      <c r="E40" s="37"/>
      <c r="F40" s="37"/>
      <c r="G40" s="40">
        <v>20</v>
      </c>
      <c r="H40" s="38" t="s">
        <v>124</v>
      </c>
      <c r="I40" s="93"/>
      <c r="J40" s="260">
        <f t="shared" si="2"/>
        <v>0</v>
      </c>
    </row>
    <row r="41" spans="1:10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>
        <v>24</v>
      </c>
      <c r="H41" s="40" t="s">
        <v>124</v>
      </c>
      <c r="I41" s="93"/>
      <c r="J41" s="260">
        <f t="shared" si="2"/>
        <v>0</v>
      </c>
    </row>
    <row r="42" spans="1:10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500000</v>
      </c>
      <c r="J42" s="263">
        <f aca="true" t="shared" si="3" ref="J42:J52">G42*I42</f>
        <v>500000</v>
      </c>
    </row>
    <row r="43" spans="1:10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40">
        <v>360</v>
      </c>
      <c r="H43" s="38" t="s">
        <v>114</v>
      </c>
      <c r="I43" s="93"/>
      <c r="J43" s="260">
        <f t="shared" si="3"/>
        <v>0</v>
      </c>
    </row>
    <row r="44" spans="1:10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40">
        <v>14</v>
      </c>
      <c r="H44" s="38" t="s">
        <v>111</v>
      </c>
      <c r="I44" s="93"/>
      <c r="J44" s="260">
        <f t="shared" si="3"/>
        <v>0</v>
      </c>
    </row>
    <row r="45" spans="1:10" ht="15">
      <c r="A45" s="35" t="s">
        <v>147</v>
      </c>
      <c r="B45" s="36">
        <v>7</v>
      </c>
      <c r="C45" s="204" t="s">
        <v>88</v>
      </c>
      <c r="D45" s="39"/>
      <c r="E45" s="39"/>
      <c r="F45" s="39"/>
      <c r="G45" s="40">
        <v>40</v>
      </c>
      <c r="H45" s="40" t="s">
        <v>112</v>
      </c>
      <c r="I45" s="93"/>
      <c r="J45" s="260">
        <f t="shared" si="3"/>
        <v>0</v>
      </c>
    </row>
    <row r="46" spans="1:10" ht="15">
      <c r="A46" s="35" t="s">
        <v>147</v>
      </c>
      <c r="B46" s="36">
        <v>8</v>
      </c>
      <c r="C46" s="205" t="s">
        <v>10</v>
      </c>
      <c r="D46" s="37"/>
      <c r="E46" s="37"/>
      <c r="F46" s="37"/>
      <c r="G46" s="40">
        <v>600</v>
      </c>
      <c r="H46" s="38" t="s">
        <v>113</v>
      </c>
      <c r="I46" s="93"/>
      <c r="J46" s="260">
        <f t="shared" si="3"/>
        <v>0</v>
      </c>
    </row>
    <row r="47" spans="1:10" ht="15">
      <c r="A47" s="35" t="s">
        <v>147</v>
      </c>
      <c r="B47" s="36">
        <v>9</v>
      </c>
      <c r="C47" s="205" t="s">
        <v>11</v>
      </c>
      <c r="D47" s="37"/>
      <c r="E47" s="37"/>
      <c r="F47" s="37"/>
      <c r="G47" s="40"/>
      <c r="H47" s="38" t="s">
        <v>113</v>
      </c>
      <c r="I47" s="93"/>
      <c r="J47" s="260">
        <f t="shared" si="3"/>
        <v>0</v>
      </c>
    </row>
    <row r="48" spans="1:10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40">
        <v>160</v>
      </c>
      <c r="H48" s="38" t="s">
        <v>113</v>
      </c>
      <c r="I48" s="93"/>
      <c r="J48" s="260">
        <f t="shared" si="3"/>
        <v>0</v>
      </c>
    </row>
    <row r="49" spans="1:10" ht="15">
      <c r="A49" s="35" t="s">
        <v>147</v>
      </c>
      <c r="B49" s="36">
        <v>11</v>
      </c>
      <c r="C49" s="205" t="s">
        <v>13</v>
      </c>
      <c r="D49" s="37"/>
      <c r="E49" s="37"/>
      <c r="F49" s="37"/>
      <c r="G49" s="40">
        <v>60</v>
      </c>
      <c r="H49" s="38" t="s">
        <v>113</v>
      </c>
      <c r="I49" s="93"/>
      <c r="J49" s="260">
        <f t="shared" si="3"/>
        <v>0</v>
      </c>
    </row>
    <row r="50" spans="1:10" ht="15">
      <c r="A50" s="35" t="s">
        <v>147</v>
      </c>
      <c r="B50" s="36">
        <v>12</v>
      </c>
      <c r="C50" s="205" t="s">
        <v>14</v>
      </c>
      <c r="D50" s="37"/>
      <c r="E50" s="37"/>
      <c r="F50" s="37"/>
      <c r="G50" s="45">
        <v>500</v>
      </c>
      <c r="H50" s="45" t="s">
        <v>15</v>
      </c>
      <c r="I50" s="95"/>
      <c r="J50" s="260">
        <f t="shared" si="3"/>
        <v>0</v>
      </c>
    </row>
    <row r="51" spans="1:10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59"/>
      <c r="H51" s="48" t="s">
        <v>111</v>
      </c>
      <c r="I51" s="96"/>
      <c r="J51" s="260">
        <f t="shared" si="3"/>
        <v>0</v>
      </c>
    </row>
    <row r="52" spans="1:10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350000</v>
      </c>
      <c r="J52" s="264">
        <f t="shared" si="3"/>
        <v>350000</v>
      </c>
    </row>
    <row r="53" spans="1:10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</row>
    <row r="54" spans="1:10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>
        <v>30</v>
      </c>
      <c r="H54" s="45" t="s">
        <v>111</v>
      </c>
      <c r="I54" s="93"/>
      <c r="J54" s="260">
        <f aca="true" t="shared" si="4" ref="J54:J62">G54*I54</f>
        <v>0</v>
      </c>
    </row>
    <row r="55" spans="1:10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>
        <v>8</v>
      </c>
      <c r="H55" s="59" t="s">
        <v>111</v>
      </c>
      <c r="I55" s="93"/>
      <c r="J55" s="260">
        <f t="shared" si="4"/>
        <v>0</v>
      </c>
    </row>
    <row r="56" spans="1:10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4"/>
        <v>0</v>
      </c>
    </row>
    <row r="57" spans="1:10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v>25</v>
      </c>
      <c r="H57" s="45" t="s">
        <v>111</v>
      </c>
      <c r="I57" s="93"/>
      <c r="J57" s="260">
        <f t="shared" si="4"/>
        <v>0</v>
      </c>
    </row>
    <row r="58" spans="1:10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</row>
    <row r="59" spans="1:10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>
        <v>10</v>
      </c>
      <c r="H59" s="45" t="s">
        <v>111</v>
      </c>
      <c r="I59" s="93"/>
      <c r="J59" s="260">
        <f t="shared" si="4"/>
        <v>0</v>
      </c>
    </row>
    <row r="60" spans="1:10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>
        <v>6</v>
      </c>
      <c r="H60" s="59" t="s">
        <v>111</v>
      </c>
      <c r="I60" s="93"/>
      <c r="J60" s="260">
        <f t="shared" si="4"/>
        <v>0</v>
      </c>
    </row>
    <row r="61" spans="1:10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</row>
    <row r="62" spans="1:10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500</v>
      </c>
      <c r="H62" s="59" t="s">
        <v>15</v>
      </c>
      <c r="I62" s="93"/>
      <c r="J62" s="260">
        <f t="shared" si="4"/>
        <v>0</v>
      </c>
    </row>
    <row r="63" spans="1:10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90">
        <f>SUM(J14:J62)</f>
        <v>850000</v>
      </c>
    </row>
    <row r="64" spans="1:10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</row>
    <row r="65" spans="1:10" ht="15">
      <c r="A65" s="278" t="s">
        <v>151</v>
      </c>
      <c r="B65" s="163">
        <v>1</v>
      </c>
      <c r="C65" s="491" t="s">
        <v>24</v>
      </c>
      <c r="D65" s="492"/>
      <c r="E65" s="492"/>
      <c r="F65" s="493"/>
      <c r="G65" s="163">
        <v>18</v>
      </c>
      <c r="H65" s="163" t="s">
        <v>128</v>
      </c>
      <c r="I65" s="200"/>
      <c r="J65" s="260">
        <f aca="true" t="shared" si="5" ref="J65:J84">G65*I65</f>
        <v>0</v>
      </c>
    </row>
    <row r="66" spans="1:10" ht="15">
      <c r="A66" s="278" t="s">
        <v>151</v>
      </c>
      <c r="B66" s="163">
        <v>2</v>
      </c>
      <c r="C66" s="478" t="s">
        <v>25</v>
      </c>
      <c r="D66" s="479"/>
      <c r="E66" s="479"/>
      <c r="F66" s="480"/>
      <c r="G66" s="182">
        <v>500</v>
      </c>
      <c r="H66" s="163" t="s">
        <v>15</v>
      </c>
      <c r="I66" s="200"/>
      <c r="J66" s="260">
        <f t="shared" si="5"/>
        <v>0</v>
      </c>
    </row>
    <row r="67" spans="1:10" ht="15">
      <c r="A67" s="278" t="s">
        <v>151</v>
      </c>
      <c r="B67" s="163">
        <v>3</v>
      </c>
      <c r="C67" s="291" t="s">
        <v>26</v>
      </c>
      <c r="D67" s="292"/>
      <c r="E67" s="292"/>
      <c r="F67" s="292"/>
      <c r="G67" s="182">
        <v>18</v>
      </c>
      <c r="H67" s="163" t="s">
        <v>128</v>
      </c>
      <c r="I67" s="200"/>
      <c r="J67" s="260">
        <f t="shared" si="5"/>
        <v>0</v>
      </c>
    </row>
    <row r="68" spans="1:10" ht="15">
      <c r="A68" s="289" t="s">
        <v>151</v>
      </c>
      <c r="B68" s="163">
        <v>4</v>
      </c>
      <c r="C68" s="481" t="s">
        <v>27</v>
      </c>
      <c r="D68" s="482"/>
      <c r="E68" s="482"/>
      <c r="F68" s="483"/>
      <c r="G68" s="176"/>
      <c r="H68" s="160" t="s">
        <v>114</v>
      </c>
      <c r="I68" s="162"/>
      <c r="J68" s="260">
        <f t="shared" si="5"/>
        <v>0</v>
      </c>
    </row>
    <row r="69" spans="1:10" ht="15">
      <c r="A69" s="289" t="s">
        <v>151</v>
      </c>
      <c r="B69" s="163">
        <v>5</v>
      </c>
      <c r="C69" s="481" t="s">
        <v>28</v>
      </c>
      <c r="D69" s="482"/>
      <c r="E69" s="482"/>
      <c r="F69" s="483"/>
      <c r="G69" s="176"/>
      <c r="H69" s="160" t="s">
        <v>15</v>
      </c>
      <c r="I69" s="162"/>
      <c r="J69" s="260">
        <f t="shared" si="5"/>
        <v>0</v>
      </c>
    </row>
    <row r="70" spans="1:10" ht="15">
      <c r="A70" s="293" t="s">
        <v>151</v>
      </c>
      <c r="B70" s="163">
        <v>6</v>
      </c>
      <c r="C70" s="291" t="s">
        <v>29</v>
      </c>
      <c r="D70" s="294"/>
      <c r="E70" s="294"/>
      <c r="F70" s="294"/>
      <c r="G70" s="176"/>
      <c r="H70" s="176" t="s">
        <v>128</v>
      </c>
      <c r="I70" s="290"/>
      <c r="J70" s="260">
        <f t="shared" si="5"/>
        <v>0</v>
      </c>
    </row>
    <row r="71" spans="1:10" ht="15">
      <c r="A71" s="278" t="s">
        <v>151</v>
      </c>
      <c r="B71" s="163">
        <v>7</v>
      </c>
      <c r="C71" s="481" t="s">
        <v>91</v>
      </c>
      <c r="D71" s="482"/>
      <c r="E71" s="482"/>
      <c r="F71" s="483"/>
      <c r="G71" s="176"/>
      <c r="H71" s="160" t="s">
        <v>114</v>
      </c>
      <c r="I71" s="162"/>
      <c r="J71" s="260">
        <f t="shared" si="5"/>
        <v>0</v>
      </c>
    </row>
    <row r="72" spans="1:10" ht="15">
      <c r="A72" s="278" t="s">
        <v>151</v>
      </c>
      <c r="B72" s="163">
        <v>8</v>
      </c>
      <c r="C72" s="295" t="s">
        <v>92</v>
      </c>
      <c r="D72" s="295"/>
      <c r="E72" s="296"/>
      <c r="F72" s="295"/>
      <c r="G72" s="176"/>
      <c r="H72" s="160" t="s">
        <v>114</v>
      </c>
      <c r="I72" s="162"/>
      <c r="J72" s="260">
        <f t="shared" si="5"/>
        <v>0</v>
      </c>
    </row>
    <row r="73" spans="1:10" ht="15">
      <c r="A73" s="289" t="s">
        <v>151</v>
      </c>
      <c r="B73" s="163">
        <v>9</v>
      </c>
      <c r="C73" s="481" t="s">
        <v>28</v>
      </c>
      <c r="D73" s="482"/>
      <c r="E73" s="482"/>
      <c r="F73" s="483"/>
      <c r="G73" s="176"/>
      <c r="H73" s="160" t="s">
        <v>15</v>
      </c>
      <c r="I73" s="162"/>
      <c r="J73" s="260">
        <f t="shared" si="5"/>
        <v>0</v>
      </c>
    </row>
    <row r="74" spans="1:10" ht="15">
      <c r="A74" s="293" t="s">
        <v>151</v>
      </c>
      <c r="B74" s="163">
        <v>10</v>
      </c>
      <c r="C74" s="291" t="s">
        <v>29</v>
      </c>
      <c r="D74" s="294"/>
      <c r="E74" s="294"/>
      <c r="F74" s="294"/>
      <c r="G74" s="176"/>
      <c r="H74" s="176" t="s">
        <v>128</v>
      </c>
      <c r="I74" s="290"/>
      <c r="J74" s="260">
        <f t="shared" si="5"/>
        <v>0</v>
      </c>
    </row>
    <row r="75" spans="1:10" ht="15">
      <c r="A75" s="289" t="s">
        <v>151</v>
      </c>
      <c r="B75" s="163">
        <v>11</v>
      </c>
      <c r="C75" s="478" t="s">
        <v>93</v>
      </c>
      <c r="D75" s="479"/>
      <c r="E75" s="479"/>
      <c r="F75" s="480"/>
      <c r="G75" s="176">
        <v>8</v>
      </c>
      <c r="H75" s="176" t="s">
        <v>111</v>
      </c>
      <c r="I75" s="290"/>
      <c r="J75" s="260">
        <f t="shared" si="5"/>
        <v>0</v>
      </c>
    </row>
    <row r="76" spans="1:10" ht="15">
      <c r="A76" s="289" t="s">
        <v>151</v>
      </c>
      <c r="B76" s="163">
        <v>12</v>
      </c>
      <c r="C76" s="291" t="s">
        <v>94</v>
      </c>
      <c r="D76" s="294"/>
      <c r="E76" s="294"/>
      <c r="F76" s="294"/>
      <c r="G76" s="176">
        <v>1000</v>
      </c>
      <c r="H76" s="176" t="s">
        <v>15</v>
      </c>
      <c r="I76" s="290"/>
      <c r="J76" s="260">
        <f t="shared" si="5"/>
        <v>0</v>
      </c>
    </row>
    <row r="77" spans="1:10" ht="15">
      <c r="A77" s="289" t="s">
        <v>151</v>
      </c>
      <c r="B77" s="163">
        <v>13</v>
      </c>
      <c r="C77" s="478" t="s">
        <v>95</v>
      </c>
      <c r="D77" s="479"/>
      <c r="E77" s="479"/>
      <c r="F77" s="480"/>
      <c r="G77" s="176"/>
      <c r="H77" s="176" t="s">
        <v>111</v>
      </c>
      <c r="I77" s="290"/>
      <c r="J77" s="260">
        <f t="shared" si="5"/>
        <v>0</v>
      </c>
    </row>
    <row r="78" spans="1:10" ht="15">
      <c r="A78" s="289" t="s">
        <v>151</v>
      </c>
      <c r="B78" s="163">
        <v>14</v>
      </c>
      <c r="C78" s="291" t="s">
        <v>96</v>
      </c>
      <c r="D78" s="294"/>
      <c r="E78" s="294"/>
      <c r="F78" s="294"/>
      <c r="G78" s="176"/>
      <c r="H78" s="176" t="s">
        <v>15</v>
      </c>
      <c r="I78" s="290"/>
      <c r="J78" s="260">
        <f t="shared" si="5"/>
        <v>0</v>
      </c>
    </row>
    <row r="79" spans="1:10" ht="15">
      <c r="A79" s="293" t="s">
        <v>151</v>
      </c>
      <c r="B79" s="163">
        <v>15</v>
      </c>
      <c r="C79" s="478" t="s">
        <v>30</v>
      </c>
      <c r="D79" s="479"/>
      <c r="E79" s="479"/>
      <c r="F79" s="480"/>
      <c r="G79" s="176"/>
      <c r="H79" s="176" t="s">
        <v>128</v>
      </c>
      <c r="I79" s="290"/>
      <c r="J79" s="260">
        <f t="shared" si="5"/>
        <v>0</v>
      </c>
    </row>
    <row r="80" spans="1:10" ht="15">
      <c r="A80" s="278" t="s">
        <v>151</v>
      </c>
      <c r="B80" s="163">
        <v>16</v>
      </c>
      <c r="C80" s="478" t="s">
        <v>31</v>
      </c>
      <c r="D80" s="479"/>
      <c r="E80" s="479"/>
      <c r="F80" s="480"/>
      <c r="G80" s="176"/>
      <c r="H80" s="176" t="s">
        <v>113</v>
      </c>
      <c r="I80" s="317"/>
      <c r="J80" s="260">
        <f t="shared" si="5"/>
        <v>0</v>
      </c>
    </row>
    <row r="81" spans="1:10" ht="15">
      <c r="A81" s="297" t="s">
        <v>151</v>
      </c>
      <c r="B81" s="163">
        <v>17</v>
      </c>
      <c r="C81" s="475" t="s">
        <v>129</v>
      </c>
      <c r="D81" s="476"/>
      <c r="E81" s="476"/>
      <c r="F81" s="477"/>
      <c r="G81" s="176"/>
      <c r="H81" s="176" t="s">
        <v>111</v>
      </c>
      <c r="I81" s="290"/>
      <c r="J81" s="260">
        <f t="shared" si="5"/>
        <v>0</v>
      </c>
    </row>
    <row r="82" spans="1:10" ht="15">
      <c r="A82" s="297" t="s">
        <v>151</v>
      </c>
      <c r="B82" s="163">
        <v>18</v>
      </c>
      <c r="C82" s="475" t="s">
        <v>130</v>
      </c>
      <c r="D82" s="476"/>
      <c r="E82" s="476"/>
      <c r="F82" s="477"/>
      <c r="G82" s="176"/>
      <c r="H82" s="176" t="s">
        <v>111</v>
      </c>
      <c r="I82" s="290"/>
      <c r="J82" s="260">
        <f t="shared" si="5"/>
        <v>0</v>
      </c>
    </row>
    <row r="83" spans="1:10" ht="15">
      <c r="A83" s="297" t="s">
        <v>151</v>
      </c>
      <c r="B83" s="163">
        <v>19</v>
      </c>
      <c r="C83" s="478" t="s">
        <v>131</v>
      </c>
      <c r="D83" s="479"/>
      <c r="E83" s="479"/>
      <c r="F83" s="480"/>
      <c r="G83" s="176"/>
      <c r="H83" s="176" t="s">
        <v>15</v>
      </c>
      <c r="I83" s="290"/>
      <c r="J83" s="260">
        <f t="shared" si="5"/>
        <v>0</v>
      </c>
    </row>
    <row r="84" spans="1:10" ht="15">
      <c r="A84" s="289" t="s">
        <v>151</v>
      </c>
      <c r="B84" s="163">
        <v>20</v>
      </c>
      <c r="C84" s="298" t="s">
        <v>32</v>
      </c>
      <c r="D84" s="298"/>
      <c r="E84" s="165"/>
      <c r="F84" s="165"/>
      <c r="G84" s="182">
        <v>80</v>
      </c>
      <c r="H84" s="182" t="s">
        <v>112</v>
      </c>
      <c r="I84" s="299"/>
      <c r="J84" s="260">
        <f t="shared" si="5"/>
        <v>0</v>
      </c>
    </row>
    <row r="85" spans="1:10" ht="15.75" thickBot="1">
      <c r="A85" s="300"/>
      <c r="B85" s="301"/>
      <c r="C85" s="302" t="s">
        <v>188</v>
      </c>
      <c r="D85" s="303" t="s">
        <v>187</v>
      </c>
      <c r="E85" s="304"/>
      <c r="F85" s="305"/>
      <c r="G85" s="306"/>
      <c r="H85" s="307"/>
      <c r="I85" s="308"/>
      <c r="J85" s="309">
        <f>SUM(J65:J84)</f>
        <v>0</v>
      </c>
    </row>
    <row r="86" spans="1:10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</row>
    <row r="87" spans="1:10" ht="15">
      <c r="A87" s="278" t="s">
        <v>152</v>
      </c>
      <c r="B87" s="163">
        <v>1</v>
      </c>
      <c r="C87" s="478" t="s">
        <v>34</v>
      </c>
      <c r="D87" s="479"/>
      <c r="E87" s="479"/>
      <c r="F87" s="480"/>
      <c r="G87" s="182">
        <v>40</v>
      </c>
      <c r="H87" s="163" t="s">
        <v>112</v>
      </c>
      <c r="I87" s="93"/>
      <c r="J87" s="260">
        <f aca="true" t="shared" si="6" ref="J87:J107">G87*I87</f>
        <v>0</v>
      </c>
    </row>
    <row r="88" spans="1:10" ht="15">
      <c r="A88" s="278" t="s">
        <v>152</v>
      </c>
      <c r="B88" s="182">
        <v>2</v>
      </c>
      <c r="C88" s="164" t="s">
        <v>35</v>
      </c>
      <c r="D88" s="164"/>
      <c r="E88" s="164"/>
      <c r="F88" s="164"/>
      <c r="G88" s="182">
        <v>300</v>
      </c>
      <c r="H88" s="182" t="s">
        <v>113</v>
      </c>
      <c r="I88" s="95"/>
      <c r="J88" s="260">
        <f t="shared" si="6"/>
        <v>0</v>
      </c>
    </row>
    <row r="89" spans="1:10" ht="15">
      <c r="A89" s="181" t="s">
        <v>152</v>
      </c>
      <c r="B89" s="182">
        <v>3</v>
      </c>
      <c r="C89" s="164" t="s">
        <v>153</v>
      </c>
      <c r="D89" s="164"/>
      <c r="E89" s="164"/>
      <c r="F89" s="164"/>
      <c r="G89" s="310">
        <v>800</v>
      </c>
      <c r="H89" s="182" t="s">
        <v>113</v>
      </c>
      <c r="I89" s="318"/>
      <c r="J89" s="260">
        <f t="shared" si="6"/>
        <v>0</v>
      </c>
    </row>
    <row r="90" spans="1:10" ht="15">
      <c r="A90" s="181" t="s">
        <v>152</v>
      </c>
      <c r="B90" s="182">
        <v>4</v>
      </c>
      <c r="C90" s="164" t="s">
        <v>36</v>
      </c>
      <c r="D90" s="164"/>
      <c r="E90" s="164"/>
      <c r="F90" s="164"/>
      <c r="G90" s="182">
        <v>50</v>
      </c>
      <c r="H90" s="182" t="s">
        <v>37</v>
      </c>
      <c r="I90" s="95"/>
      <c r="J90" s="260">
        <f t="shared" si="6"/>
        <v>0</v>
      </c>
    </row>
    <row r="91" spans="1:10" ht="15">
      <c r="A91" s="181" t="s">
        <v>152</v>
      </c>
      <c r="B91" s="182">
        <v>5</v>
      </c>
      <c r="C91" s="164" t="s">
        <v>97</v>
      </c>
      <c r="D91" s="164"/>
      <c r="E91" s="164"/>
      <c r="F91" s="164"/>
      <c r="G91" s="182"/>
      <c r="H91" s="182" t="s">
        <v>37</v>
      </c>
      <c r="I91" s="95"/>
      <c r="J91" s="260">
        <f t="shared" si="6"/>
        <v>0</v>
      </c>
    </row>
    <row r="92" spans="1:10" ht="15">
      <c r="A92" s="181" t="s">
        <v>152</v>
      </c>
      <c r="B92" s="182">
        <v>6</v>
      </c>
      <c r="C92" s="475" t="s">
        <v>98</v>
      </c>
      <c r="D92" s="476"/>
      <c r="E92" s="476"/>
      <c r="F92" s="477"/>
      <c r="G92" s="182"/>
      <c r="H92" s="182" t="s">
        <v>37</v>
      </c>
      <c r="I92" s="95"/>
      <c r="J92" s="260">
        <f t="shared" si="6"/>
        <v>0</v>
      </c>
    </row>
    <row r="93" spans="1:10" ht="15">
      <c r="A93" s="181" t="s">
        <v>152</v>
      </c>
      <c r="B93" s="182">
        <v>7</v>
      </c>
      <c r="C93" s="164" t="s">
        <v>99</v>
      </c>
      <c r="D93" s="164"/>
      <c r="E93" s="164"/>
      <c r="F93" s="164"/>
      <c r="G93" s="182">
        <v>800</v>
      </c>
      <c r="H93" s="182" t="s">
        <v>113</v>
      </c>
      <c r="I93" s="95"/>
      <c r="J93" s="260">
        <f t="shared" si="6"/>
        <v>0</v>
      </c>
    </row>
    <row r="94" spans="1:10" ht="15">
      <c r="A94" s="181" t="s">
        <v>152</v>
      </c>
      <c r="B94" s="182">
        <v>8</v>
      </c>
      <c r="C94" s="164" t="s">
        <v>154</v>
      </c>
      <c r="D94" s="164"/>
      <c r="E94" s="164"/>
      <c r="F94" s="164"/>
      <c r="G94" s="182"/>
      <c r="H94" s="182" t="s">
        <v>37</v>
      </c>
      <c r="I94" s="92"/>
      <c r="J94" s="260">
        <f t="shared" si="6"/>
        <v>0</v>
      </c>
    </row>
    <row r="95" spans="1:10" ht="15">
      <c r="A95" s="181" t="s">
        <v>152</v>
      </c>
      <c r="B95" s="182">
        <v>9</v>
      </c>
      <c r="C95" s="475" t="s">
        <v>38</v>
      </c>
      <c r="D95" s="476"/>
      <c r="E95" s="476"/>
      <c r="F95" s="477"/>
      <c r="G95" s="182">
        <v>100</v>
      </c>
      <c r="H95" s="182" t="s">
        <v>37</v>
      </c>
      <c r="I95" s="95"/>
      <c r="J95" s="260">
        <f t="shared" si="6"/>
        <v>0</v>
      </c>
    </row>
    <row r="96" spans="1:10" ht="15">
      <c r="A96" s="181" t="s">
        <v>152</v>
      </c>
      <c r="B96" s="182">
        <v>10</v>
      </c>
      <c r="C96" s="475" t="s">
        <v>39</v>
      </c>
      <c r="D96" s="476"/>
      <c r="E96" s="476"/>
      <c r="F96" s="477"/>
      <c r="G96" s="182"/>
      <c r="H96" s="182" t="s">
        <v>113</v>
      </c>
      <c r="I96" s="95"/>
      <c r="J96" s="260">
        <f t="shared" si="6"/>
        <v>0</v>
      </c>
    </row>
    <row r="97" spans="1:10" ht="15">
      <c r="A97" s="181" t="s">
        <v>152</v>
      </c>
      <c r="B97" s="182">
        <v>11</v>
      </c>
      <c r="C97" s="475" t="s">
        <v>100</v>
      </c>
      <c r="D97" s="476"/>
      <c r="E97" s="476"/>
      <c r="F97" s="477"/>
      <c r="G97" s="182"/>
      <c r="H97" s="182" t="s">
        <v>37</v>
      </c>
      <c r="I97" s="95"/>
      <c r="J97" s="260">
        <f t="shared" si="6"/>
        <v>0</v>
      </c>
    </row>
    <row r="98" spans="1:10" ht="15">
      <c r="A98" s="181" t="s">
        <v>152</v>
      </c>
      <c r="B98" s="182">
        <v>12</v>
      </c>
      <c r="C98" s="475" t="s">
        <v>101</v>
      </c>
      <c r="D98" s="476"/>
      <c r="E98" s="476"/>
      <c r="F98" s="477"/>
      <c r="G98" s="182"/>
      <c r="H98" s="182" t="s">
        <v>37</v>
      </c>
      <c r="I98" s="95"/>
      <c r="J98" s="260">
        <f t="shared" si="6"/>
        <v>0</v>
      </c>
    </row>
    <row r="99" spans="1:10" ht="15">
      <c r="A99" s="278" t="s">
        <v>152</v>
      </c>
      <c r="B99" s="163">
        <v>13</v>
      </c>
      <c r="C99" s="164" t="s">
        <v>132</v>
      </c>
      <c r="D99" s="291"/>
      <c r="E99" s="291"/>
      <c r="F99" s="291"/>
      <c r="G99" s="182">
        <v>0</v>
      </c>
      <c r="H99" s="163" t="s">
        <v>113</v>
      </c>
      <c r="I99" s="318"/>
      <c r="J99" s="260">
        <f t="shared" si="6"/>
        <v>0</v>
      </c>
    </row>
    <row r="100" spans="1:10" ht="15">
      <c r="A100" s="278" t="s">
        <v>152</v>
      </c>
      <c r="B100" s="182">
        <v>14</v>
      </c>
      <c r="C100" s="478" t="s">
        <v>40</v>
      </c>
      <c r="D100" s="479"/>
      <c r="E100" s="479"/>
      <c r="F100" s="480"/>
      <c r="G100" s="182">
        <f>G88+G89+G93+G99</f>
        <v>1900</v>
      </c>
      <c r="H100" s="163" t="s">
        <v>113</v>
      </c>
      <c r="I100" s="95"/>
      <c r="J100" s="260">
        <f t="shared" si="6"/>
        <v>0</v>
      </c>
    </row>
    <row r="101" spans="1:10" ht="15">
      <c r="A101" s="278" t="s">
        <v>152</v>
      </c>
      <c r="B101" s="163">
        <v>15</v>
      </c>
      <c r="C101" s="291" t="s">
        <v>41</v>
      </c>
      <c r="D101" s="291"/>
      <c r="E101" s="291"/>
      <c r="F101" s="291"/>
      <c r="G101" s="182">
        <v>1200</v>
      </c>
      <c r="H101" s="163" t="s">
        <v>15</v>
      </c>
      <c r="I101" s="95"/>
      <c r="J101" s="260">
        <f t="shared" si="6"/>
        <v>0</v>
      </c>
    </row>
    <row r="102" spans="1:10" ht="15">
      <c r="A102" s="278" t="s">
        <v>152</v>
      </c>
      <c r="B102" s="182">
        <v>16</v>
      </c>
      <c r="C102" s="291" t="s">
        <v>102</v>
      </c>
      <c r="D102" s="291"/>
      <c r="E102" s="291"/>
      <c r="F102" s="291"/>
      <c r="G102" s="182">
        <v>140</v>
      </c>
      <c r="H102" s="163" t="s">
        <v>113</v>
      </c>
      <c r="I102" s="95"/>
      <c r="J102" s="260">
        <f t="shared" si="6"/>
        <v>0</v>
      </c>
    </row>
    <row r="103" spans="1:10" ht="15">
      <c r="A103" s="278" t="s">
        <v>152</v>
      </c>
      <c r="B103" s="163">
        <v>17</v>
      </c>
      <c r="C103" s="291" t="s">
        <v>103</v>
      </c>
      <c r="D103" s="291"/>
      <c r="E103" s="291"/>
      <c r="F103" s="291"/>
      <c r="G103" s="182"/>
      <c r="H103" s="163" t="s">
        <v>113</v>
      </c>
      <c r="I103" s="95"/>
      <c r="J103" s="260">
        <f t="shared" si="6"/>
        <v>0</v>
      </c>
    </row>
    <row r="104" spans="1:10" ht="15">
      <c r="A104" s="278" t="s">
        <v>152</v>
      </c>
      <c r="B104" s="182">
        <v>18</v>
      </c>
      <c r="C104" s="478" t="s">
        <v>42</v>
      </c>
      <c r="D104" s="479"/>
      <c r="E104" s="479"/>
      <c r="F104" s="480"/>
      <c r="G104" s="182"/>
      <c r="H104" s="163" t="s">
        <v>15</v>
      </c>
      <c r="I104" s="95"/>
      <c r="J104" s="260">
        <f t="shared" si="6"/>
        <v>0</v>
      </c>
    </row>
    <row r="105" spans="1:10" ht="15">
      <c r="A105" s="278" t="s">
        <v>152</v>
      </c>
      <c r="B105" s="182">
        <v>19</v>
      </c>
      <c r="C105" s="335" t="s">
        <v>261</v>
      </c>
      <c r="D105" s="336"/>
      <c r="E105" s="336"/>
      <c r="F105" s="337"/>
      <c r="G105" s="345">
        <v>600</v>
      </c>
      <c r="H105" s="36" t="s">
        <v>113</v>
      </c>
      <c r="I105" s="95"/>
      <c r="J105" s="260">
        <f t="shared" si="6"/>
        <v>0</v>
      </c>
    </row>
    <row r="106" spans="1:10" ht="15">
      <c r="A106" s="62" t="s">
        <v>152</v>
      </c>
      <c r="B106" s="45">
        <v>20</v>
      </c>
      <c r="C106" s="335" t="s">
        <v>262</v>
      </c>
      <c r="D106" s="336"/>
      <c r="E106" s="336"/>
      <c r="F106" s="337"/>
      <c r="G106" s="45">
        <v>280</v>
      </c>
      <c r="H106" s="36" t="s">
        <v>15</v>
      </c>
      <c r="I106" s="95"/>
      <c r="J106" s="260">
        <f t="shared" si="6"/>
        <v>0</v>
      </c>
    </row>
    <row r="107" spans="1:10" ht="15">
      <c r="A107" s="278" t="s">
        <v>152</v>
      </c>
      <c r="B107" s="182">
        <v>21</v>
      </c>
      <c r="C107" s="481" t="s">
        <v>43</v>
      </c>
      <c r="D107" s="482"/>
      <c r="E107" s="482"/>
      <c r="F107" s="483"/>
      <c r="G107" s="176">
        <v>90</v>
      </c>
      <c r="H107" s="160" t="s">
        <v>112</v>
      </c>
      <c r="I107" s="95"/>
      <c r="J107" s="260">
        <f t="shared" si="6"/>
        <v>0</v>
      </c>
    </row>
    <row r="108" spans="1:10" ht="15.75" thickBot="1">
      <c r="A108" s="300"/>
      <c r="B108" s="301"/>
      <c r="C108" s="302" t="s">
        <v>189</v>
      </c>
      <c r="D108" s="303" t="s">
        <v>187</v>
      </c>
      <c r="E108" s="304"/>
      <c r="F108" s="305"/>
      <c r="G108" s="306"/>
      <c r="H108" s="307"/>
      <c r="I108" s="98"/>
      <c r="J108" s="393">
        <f>SUM(J87:J107)</f>
        <v>0</v>
      </c>
    </row>
    <row r="109" spans="1:10" ht="15.75" thickTop="1">
      <c r="A109" s="66" t="s">
        <v>155</v>
      </c>
      <c r="B109" s="51"/>
      <c r="C109" s="8" t="s">
        <v>44</v>
      </c>
      <c r="D109" s="9"/>
      <c r="E109" s="9"/>
      <c r="F109" s="9"/>
      <c r="G109" s="52"/>
      <c r="H109" s="52"/>
      <c r="I109" s="52"/>
      <c r="J109" s="265"/>
    </row>
    <row r="110" spans="1:10" ht="15">
      <c r="A110" s="69" t="s">
        <v>155</v>
      </c>
      <c r="B110" s="45">
        <v>1</v>
      </c>
      <c r="C110" s="204" t="s">
        <v>45</v>
      </c>
      <c r="D110" s="39"/>
      <c r="E110" s="39"/>
      <c r="F110" s="39"/>
      <c r="G110" s="45">
        <v>38</v>
      </c>
      <c r="H110" s="45" t="s">
        <v>128</v>
      </c>
      <c r="I110" s="93"/>
      <c r="J110" s="260">
        <f aca="true" t="shared" si="7" ref="J110:J130">G110*I110</f>
        <v>0</v>
      </c>
    </row>
    <row r="111" spans="1:10" ht="15">
      <c r="A111" s="69" t="s">
        <v>155</v>
      </c>
      <c r="B111" s="45">
        <v>2</v>
      </c>
      <c r="C111" s="204" t="s">
        <v>46</v>
      </c>
      <c r="D111" s="39"/>
      <c r="E111" s="39"/>
      <c r="F111" s="39"/>
      <c r="G111" s="45">
        <v>25</v>
      </c>
      <c r="H111" s="45" t="s">
        <v>128</v>
      </c>
      <c r="I111" s="93"/>
      <c r="J111" s="260">
        <f t="shared" si="7"/>
        <v>0</v>
      </c>
    </row>
    <row r="112" spans="1:10" ht="15">
      <c r="A112" s="69" t="s">
        <v>155</v>
      </c>
      <c r="B112" s="45">
        <v>3</v>
      </c>
      <c r="C112" s="204" t="s">
        <v>47</v>
      </c>
      <c r="D112" s="39"/>
      <c r="E112" s="39"/>
      <c r="F112" s="39"/>
      <c r="G112" s="45"/>
      <c r="H112" s="45" t="s">
        <v>128</v>
      </c>
      <c r="I112" s="93"/>
      <c r="J112" s="260">
        <f t="shared" si="7"/>
        <v>0</v>
      </c>
    </row>
    <row r="113" spans="1:10" ht="15">
      <c r="A113" s="69" t="s">
        <v>155</v>
      </c>
      <c r="B113" s="45">
        <v>4</v>
      </c>
      <c r="C113" s="204" t="s">
        <v>48</v>
      </c>
      <c r="D113" s="39"/>
      <c r="E113" s="39"/>
      <c r="F113" s="39"/>
      <c r="G113" s="45">
        <v>5</v>
      </c>
      <c r="H113" s="45" t="s">
        <v>128</v>
      </c>
      <c r="I113" s="93"/>
      <c r="J113" s="260">
        <f t="shared" si="7"/>
        <v>0</v>
      </c>
    </row>
    <row r="114" spans="1:10" ht="15">
      <c r="A114" s="69" t="s">
        <v>155</v>
      </c>
      <c r="B114" s="45">
        <v>5</v>
      </c>
      <c r="C114" s="204" t="s">
        <v>104</v>
      </c>
      <c r="D114" s="39"/>
      <c r="E114" s="39"/>
      <c r="F114" s="39"/>
      <c r="G114" s="45">
        <v>5</v>
      </c>
      <c r="H114" s="45" t="s">
        <v>128</v>
      </c>
      <c r="I114" s="93"/>
      <c r="J114" s="260">
        <f t="shared" si="7"/>
        <v>0</v>
      </c>
    </row>
    <row r="115" spans="1:10" ht="15">
      <c r="A115" s="69" t="s">
        <v>155</v>
      </c>
      <c r="B115" s="45">
        <v>6</v>
      </c>
      <c r="C115" s="204" t="s">
        <v>49</v>
      </c>
      <c r="D115" s="39"/>
      <c r="E115" s="39"/>
      <c r="F115" s="39"/>
      <c r="G115" s="45">
        <v>5</v>
      </c>
      <c r="H115" s="45" t="s">
        <v>128</v>
      </c>
      <c r="I115" s="93"/>
      <c r="J115" s="260">
        <f t="shared" si="7"/>
        <v>0</v>
      </c>
    </row>
    <row r="116" spans="1:10" ht="15">
      <c r="A116" s="69" t="s">
        <v>155</v>
      </c>
      <c r="B116" s="45">
        <v>7</v>
      </c>
      <c r="C116" s="204" t="s">
        <v>50</v>
      </c>
      <c r="D116" s="39"/>
      <c r="E116" s="39"/>
      <c r="F116" s="39"/>
      <c r="G116" s="45">
        <v>5</v>
      </c>
      <c r="H116" s="45" t="s">
        <v>128</v>
      </c>
      <c r="I116" s="93"/>
      <c r="J116" s="260">
        <f t="shared" si="7"/>
        <v>0</v>
      </c>
    </row>
    <row r="117" spans="1:10" ht="15">
      <c r="A117" s="69" t="s">
        <v>155</v>
      </c>
      <c r="B117" s="45">
        <v>8</v>
      </c>
      <c r="C117" s="204" t="s">
        <v>51</v>
      </c>
      <c r="D117" s="39"/>
      <c r="E117" s="39"/>
      <c r="F117" s="39"/>
      <c r="G117" s="45">
        <v>5</v>
      </c>
      <c r="H117" s="45" t="s">
        <v>128</v>
      </c>
      <c r="I117" s="93"/>
      <c r="J117" s="260">
        <f t="shared" si="7"/>
        <v>0</v>
      </c>
    </row>
    <row r="118" spans="1:10" ht="15">
      <c r="A118" s="69" t="s">
        <v>155</v>
      </c>
      <c r="B118" s="45">
        <v>9</v>
      </c>
      <c r="C118" s="204" t="s">
        <v>52</v>
      </c>
      <c r="D118" s="39"/>
      <c r="E118" s="39"/>
      <c r="F118" s="39"/>
      <c r="G118" s="45">
        <v>5</v>
      </c>
      <c r="H118" s="45" t="s">
        <v>128</v>
      </c>
      <c r="I118" s="93"/>
      <c r="J118" s="260">
        <f t="shared" si="7"/>
        <v>0</v>
      </c>
    </row>
    <row r="119" spans="1:10" ht="15">
      <c r="A119" s="69" t="s">
        <v>155</v>
      </c>
      <c r="B119" s="45">
        <v>10</v>
      </c>
      <c r="C119" s="204" t="s">
        <v>53</v>
      </c>
      <c r="D119" s="39"/>
      <c r="E119" s="39"/>
      <c r="F119" s="39"/>
      <c r="G119" s="45">
        <v>5</v>
      </c>
      <c r="H119" s="45" t="s">
        <v>128</v>
      </c>
      <c r="I119" s="93"/>
      <c r="J119" s="260">
        <f t="shared" si="7"/>
        <v>0</v>
      </c>
    </row>
    <row r="120" spans="1:10" ht="15">
      <c r="A120" s="69" t="s">
        <v>155</v>
      </c>
      <c r="B120" s="45">
        <v>11</v>
      </c>
      <c r="C120" s="204" t="s">
        <v>105</v>
      </c>
      <c r="D120" s="39"/>
      <c r="E120" s="39"/>
      <c r="F120" s="39"/>
      <c r="G120" s="45">
        <v>5</v>
      </c>
      <c r="H120" s="45" t="s">
        <v>128</v>
      </c>
      <c r="I120" s="93"/>
      <c r="J120" s="260">
        <f t="shared" si="7"/>
        <v>0</v>
      </c>
    </row>
    <row r="121" spans="1:10" ht="15">
      <c r="A121" s="69" t="s">
        <v>155</v>
      </c>
      <c r="B121" s="45">
        <v>12</v>
      </c>
      <c r="C121" s="204" t="s">
        <v>106</v>
      </c>
      <c r="D121" s="39"/>
      <c r="E121" s="39"/>
      <c r="F121" s="39"/>
      <c r="G121" s="45"/>
      <c r="H121" s="45" t="s">
        <v>128</v>
      </c>
      <c r="I121" s="93"/>
      <c r="J121" s="260">
        <f t="shared" si="7"/>
        <v>0</v>
      </c>
    </row>
    <row r="122" spans="1:10" ht="15">
      <c r="A122" s="69" t="s">
        <v>155</v>
      </c>
      <c r="B122" s="45">
        <v>13</v>
      </c>
      <c r="C122" s="204" t="s">
        <v>133</v>
      </c>
      <c r="D122" s="39"/>
      <c r="E122" s="39"/>
      <c r="F122" s="39"/>
      <c r="G122" s="45">
        <v>8</v>
      </c>
      <c r="H122" s="45" t="s">
        <v>128</v>
      </c>
      <c r="I122" s="93"/>
      <c r="J122" s="260">
        <f t="shared" si="7"/>
        <v>0</v>
      </c>
    </row>
    <row r="123" spans="1:10" ht="15">
      <c r="A123" s="69" t="s">
        <v>155</v>
      </c>
      <c r="B123" s="45">
        <v>14</v>
      </c>
      <c r="C123" s="70" t="s">
        <v>107</v>
      </c>
      <c r="D123" s="64"/>
      <c r="E123" s="64"/>
      <c r="F123" s="64"/>
      <c r="G123" s="45"/>
      <c r="H123" s="45" t="s">
        <v>128</v>
      </c>
      <c r="I123" s="97"/>
      <c r="J123" s="260">
        <f t="shared" si="7"/>
        <v>0</v>
      </c>
    </row>
    <row r="124" spans="1:10" ht="15">
      <c r="A124" s="69" t="s">
        <v>155</v>
      </c>
      <c r="B124" s="45">
        <v>15</v>
      </c>
      <c r="C124" s="204" t="s">
        <v>54</v>
      </c>
      <c r="D124" s="39"/>
      <c r="E124" s="39"/>
      <c r="F124" s="39"/>
      <c r="G124" s="45">
        <v>11</v>
      </c>
      <c r="H124" s="45" t="s">
        <v>128</v>
      </c>
      <c r="I124" s="93"/>
      <c r="J124" s="260">
        <f t="shared" si="7"/>
        <v>0</v>
      </c>
    </row>
    <row r="125" spans="1:10" ht="15">
      <c r="A125" s="69" t="s">
        <v>155</v>
      </c>
      <c r="B125" s="45">
        <v>16</v>
      </c>
      <c r="C125" s="70" t="s">
        <v>55</v>
      </c>
      <c r="D125" s="64"/>
      <c r="E125" s="64"/>
      <c r="F125" s="64"/>
      <c r="G125" s="59"/>
      <c r="H125" s="59" t="s">
        <v>128</v>
      </c>
      <c r="I125" s="97"/>
      <c r="J125" s="260">
        <f t="shared" si="7"/>
        <v>0</v>
      </c>
    </row>
    <row r="126" spans="1:10" ht="15">
      <c r="A126" s="69" t="s">
        <v>155</v>
      </c>
      <c r="B126" s="45">
        <v>17</v>
      </c>
      <c r="C126" s="204" t="s">
        <v>56</v>
      </c>
      <c r="D126" s="39"/>
      <c r="E126" s="39"/>
      <c r="F126" s="39"/>
      <c r="G126" s="45"/>
      <c r="H126" s="45" t="s">
        <v>128</v>
      </c>
      <c r="I126" s="93"/>
      <c r="J126" s="260">
        <f t="shared" si="7"/>
        <v>0</v>
      </c>
    </row>
    <row r="127" spans="1:10" ht="15">
      <c r="A127" s="69" t="s">
        <v>155</v>
      </c>
      <c r="B127" s="45">
        <v>18</v>
      </c>
      <c r="C127" s="204" t="s">
        <v>108</v>
      </c>
      <c r="D127" s="39"/>
      <c r="E127" s="39"/>
      <c r="F127" s="39"/>
      <c r="G127" s="45"/>
      <c r="H127" s="45" t="s">
        <v>128</v>
      </c>
      <c r="I127" s="93"/>
      <c r="J127" s="260">
        <f t="shared" si="7"/>
        <v>0</v>
      </c>
    </row>
    <row r="128" spans="1:10" ht="15">
      <c r="A128" s="69" t="s">
        <v>155</v>
      </c>
      <c r="B128" s="45">
        <v>19</v>
      </c>
      <c r="C128" s="417" t="s">
        <v>57</v>
      </c>
      <c r="D128" s="418"/>
      <c r="E128" s="418"/>
      <c r="F128" s="419"/>
      <c r="G128" s="45">
        <v>6</v>
      </c>
      <c r="H128" s="45" t="s">
        <v>128</v>
      </c>
      <c r="I128" s="93"/>
      <c r="J128" s="260">
        <f t="shared" si="7"/>
        <v>0</v>
      </c>
    </row>
    <row r="129" spans="1:10" ht="15">
      <c r="A129" s="69" t="s">
        <v>155</v>
      </c>
      <c r="B129" s="45">
        <v>20</v>
      </c>
      <c r="C129" s="204" t="s">
        <v>58</v>
      </c>
      <c r="D129" s="39"/>
      <c r="E129" s="39"/>
      <c r="F129" s="39"/>
      <c r="G129" s="59"/>
      <c r="H129" s="59" t="s">
        <v>128</v>
      </c>
      <c r="I129" s="93"/>
      <c r="J129" s="260">
        <f t="shared" si="7"/>
        <v>0</v>
      </c>
    </row>
    <row r="130" spans="1:10" ht="15">
      <c r="A130" s="69" t="s">
        <v>155</v>
      </c>
      <c r="B130" s="45">
        <v>21</v>
      </c>
      <c r="C130" s="204" t="s">
        <v>109</v>
      </c>
      <c r="D130" s="39"/>
      <c r="E130" s="39"/>
      <c r="F130" s="39"/>
      <c r="G130" s="59">
        <v>60</v>
      </c>
      <c r="H130" s="59" t="s">
        <v>112</v>
      </c>
      <c r="I130" s="93"/>
      <c r="J130" s="260">
        <f t="shared" si="7"/>
        <v>0</v>
      </c>
    </row>
    <row r="131" spans="1:10" ht="15.75" thickBot="1">
      <c r="A131" s="83"/>
      <c r="B131" s="78"/>
      <c r="C131" s="84" t="s">
        <v>190</v>
      </c>
      <c r="D131" s="85" t="s">
        <v>187</v>
      </c>
      <c r="E131" s="86"/>
      <c r="F131" s="87"/>
      <c r="G131" s="88"/>
      <c r="H131" s="89"/>
      <c r="I131" s="98"/>
      <c r="J131" s="90">
        <f>SUM(J110:J130)</f>
        <v>0</v>
      </c>
    </row>
    <row r="132" spans="1:10" ht="15.75" thickTop="1">
      <c r="A132" s="66" t="s">
        <v>156</v>
      </c>
      <c r="B132" s="61"/>
      <c r="C132" s="67" t="s">
        <v>59</v>
      </c>
      <c r="D132" s="9"/>
      <c r="E132" s="9"/>
      <c r="F132" s="9"/>
      <c r="G132" s="52"/>
      <c r="H132" s="52"/>
      <c r="I132" s="52"/>
      <c r="J132" s="265"/>
    </row>
    <row r="133" spans="1:10" ht="15">
      <c r="A133" s="62" t="s">
        <v>156</v>
      </c>
      <c r="B133" s="48">
        <v>1</v>
      </c>
      <c r="C133" s="46" t="s">
        <v>60</v>
      </c>
      <c r="D133" s="47"/>
      <c r="E133" s="47"/>
      <c r="F133" s="47"/>
      <c r="G133" s="48">
        <v>49</v>
      </c>
      <c r="H133" s="48" t="s">
        <v>111</v>
      </c>
      <c r="I133" s="97"/>
      <c r="J133" s="260">
        <f aca="true" t="shared" si="8" ref="J133:J140">G133*I133</f>
        <v>0</v>
      </c>
    </row>
    <row r="134" spans="1:10" ht="15">
      <c r="A134" s="62" t="s">
        <v>156</v>
      </c>
      <c r="B134" s="48">
        <v>2</v>
      </c>
      <c r="C134" s="56" t="s">
        <v>61</v>
      </c>
      <c r="D134" s="47"/>
      <c r="E134" s="47"/>
      <c r="F134" s="47"/>
      <c r="G134" s="48">
        <v>49</v>
      </c>
      <c r="H134" s="48" t="s">
        <v>111</v>
      </c>
      <c r="I134" s="97"/>
      <c r="J134" s="260">
        <f t="shared" si="8"/>
        <v>0</v>
      </c>
    </row>
    <row r="135" spans="1:10" ht="15">
      <c r="A135" s="62" t="s">
        <v>156</v>
      </c>
      <c r="B135" s="48">
        <v>3</v>
      </c>
      <c r="C135" s="56" t="s">
        <v>62</v>
      </c>
      <c r="D135" s="47"/>
      <c r="E135" s="47"/>
      <c r="F135" s="47"/>
      <c r="G135" s="59">
        <v>6</v>
      </c>
      <c r="H135" s="59" t="s">
        <v>111</v>
      </c>
      <c r="I135" s="96"/>
      <c r="J135" s="260">
        <f t="shared" si="8"/>
        <v>0</v>
      </c>
    </row>
    <row r="136" spans="1:10" ht="15">
      <c r="A136" s="62" t="s">
        <v>156</v>
      </c>
      <c r="B136" s="48">
        <v>4</v>
      </c>
      <c r="C136" s="71" t="s">
        <v>157</v>
      </c>
      <c r="D136" s="64"/>
      <c r="E136" s="64"/>
      <c r="F136" s="64"/>
      <c r="G136" s="59"/>
      <c r="H136" s="59" t="s">
        <v>111</v>
      </c>
      <c r="I136" s="96"/>
      <c r="J136" s="260">
        <f t="shared" si="8"/>
        <v>0</v>
      </c>
    </row>
    <row r="137" spans="1:10" ht="15">
      <c r="A137" s="62" t="s">
        <v>156</v>
      </c>
      <c r="B137" s="48">
        <v>5</v>
      </c>
      <c r="C137" s="432" t="s">
        <v>158</v>
      </c>
      <c r="D137" s="433"/>
      <c r="E137" s="433"/>
      <c r="F137" s="434"/>
      <c r="G137" s="59"/>
      <c r="H137" s="59" t="s">
        <v>111</v>
      </c>
      <c r="I137" s="96"/>
      <c r="J137" s="260">
        <f t="shared" si="8"/>
        <v>0</v>
      </c>
    </row>
    <row r="138" spans="1:10" ht="15">
      <c r="A138" s="62" t="s">
        <v>156</v>
      </c>
      <c r="B138" s="48">
        <v>6</v>
      </c>
      <c r="C138" s="70" t="s">
        <v>63</v>
      </c>
      <c r="D138" s="64"/>
      <c r="E138" s="64"/>
      <c r="F138" s="64"/>
      <c r="G138" s="59">
        <v>1200</v>
      </c>
      <c r="H138" s="59" t="s">
        <v>15</v>
      </c>
      <c r="I138" s="96"/>
      <c r="J138" s="260">
        <f t="shared" si="8"/>
        <v>0</v>
      </c>
    </row>
    <row r="139" spans="1:10" ht="15">
      <c r="A139" s="62" t="s">
        <v>156</v>
      </c>
      <c r="B139" s="48">
        <v>7</v>
      </c>
      <c r="C139" s="70" t="s">
        <v>64</v>
      </c>
      <c r="D139" s="64"/>
      <c r="E139" s="64"/>
      <c r="F139" s="64"/>
      <c r="G139" s="59">
        <v>49</v>
      </c>
      <c r="H139" s="59" t="s">
        <v>111</v>
      </c>
      <c r="I139" s="96"/>
      <c r="J139" s="260">
        <f t="shared" si="8"/>
        <v>0</v>
      </c>
    </row>
    <row r="140" spans="1:10" ht="15">
      <c r="A140" s="62" t="s">
        <v>156</v>
      </c>
      <c r="B140" s="48">
        <v>8</v>
      </c>
      <c r="C140" s="405" t="s">
        <v>134</v>
      </c>
      <c r="D140" s="406"/>
      <c r="E140" s="406"/>
      <c r="F140" s="407"/>
      <c r="G140" s="59">
        <v>49</v>
      </c>
      <c r="H140" s="59" t="s">
        <v>111</v>
      </c>
      <c r="I140" s="96"/>
      <c r="J140" s="260">
        <f t="shared" si="8"/>
        <v>0</v>
      </c>
    </row>
    <row r="141" spans="1:10" ht="15.75" thickBot="1">
      <c r="A141" s="83"/>
      <c r="B141" s="78"/>
      <c r="C141" s="84" t="s">
        <v>203</v>
      </c>
      <c r="D141" s="85" t="s">
        <v>187</v>
      </c>
      <c r="E141" s="86"/>
      <c r="F141" s="87"/>
      <c r="G141" s="88"/>
      <c r="H141" s="89"/>
      <c r="I141" s="98"/>
      <c r="J141" s="157">
        <f>SUM(J133:J140)</f>
        <v>0</v>
      </c>
    </row>
    <row r="142" spans="1:10" ht="15.75" thickTop="1">
      <c r="A142" s="66" t="s">
        <v>159</v>
      </c>
      <c r="B142" s="51"/>
      <c r="C142" s="67" t="s">
        <v>65</v>
      </c>
      <c r="D142" s="9"/>
      <c r="E142" s="9"/>
      <c r="F142" s="9"/>
      <c r="G142" s="52"/>
      <c r="H142" s="52"/>
      <c r="I142" s="52"/>
      <c r="J142" s="265"/>
    </row>
    <row r="143" spans="1:10" ht="15">
      <c r="A143" s="289" t="s">
        <v>159</v>
      </c>
      <c r="B143" s="311">
        <v>1</v>
      </c>
      <c r="C143" s="489" t="s">
        <v>66</v>
      </c>
      <c r="D143" s="490"/>
      <c r="E143" s="490"/>
      <c r="F143" s="490"/>
      <c r="G143" s="312">
        <v>80</v>
      </c>
      <c r="H143" s="311" t="s">
        <v>112</v>
      </c>
      <c r="I143" s="93"/>
      <c r="J143" s="260">
        <f aca="true" t="shared" si="9" ref="J143:J157">G143*I143</f>
        <v>0</v>
      </c>
    </row>
    <row r="144" spans="1:10" ht="15">
      <c r="A144" s="289" t="s">
        <v>159</v>
      </c>
      <c r="B144" s="311">
        <v>2</v>
      </c>
      <c r="C144" s="484" t="s">
        <v>67</v>
      </c>
      <c r="D144" s="485"/>
      <c r="E144" s="485"/>
      <c r="F144" s="485"/>
      <c r="G144" s="312">
        <v>45</v>
      </c>
      <c r="H144" s="311" t="s">
        <v>112</v>
      </c>
      <c r="I144" s="93"/>
      <c r="J144" s="260">
        <f t="shared" si="9"/>
        <v>0</v>
      </c>
    </row>
    <row r="145" spans="1:10" ht="15">
      <c r="A145" s="289" t="s">
        <v>159</v>
      </c>
      <c r="B145" s="311">
        <v>3</v>
      </c>
      <c r="C145" s="313" t="s">
        <v>68</v>
      </c>
      <c r="D145" s="314"/>
      <c r="E145" s="314"/>
      <c r="F145" s="314"/>
      <c r="G145" s="312">
        <v>20</v>
      </c>
      <c r="H145" s="311" t="s">
        <v>112</v>
      </c>
      <c r="I145" s="93"/>
      <c r="J145" s="260">
        <f t="shared" si="9"/>
        <v>0</v>
      </c>
    </row>
    <row r="146" spans="1:10" ht="15">
      <c r="A146" s="289" t="s">
        <v>159</v>
      </c>
      <c r="B146" s="311">
        <v>4</v>
      </c>
      <c r="C146" s="489" t="s">
        <v>160</v>
      </c>
      <c r="D146" s="490"/>
      <c r="E146" s="490"/>
      <c r="F146" s="490"/>
      <c r="G146" s="312">
        <v>6</v>
      </c>
      <c r="H146" s="311" t="s">
        <v>128</v>
      </c>
      <c r="I146" s="93"/>
      <c r="J146" s="260">
        <f t="shared" si="9"/>
        <v>0</v>
      </c>
    </row>
    <row r="147" spans="1:10" ht="15">
      <c r="A147" s="289" t="s">
        <v>159</v>
      </c>
      <c r="B147" s="311">
        <v>5</v>
      </c>
      <c r="C147" s="486" t="s">
        <v>110</v>
      </c>
      <c r="D147" s="487"/>
      <c r="E147" s="487"/>
      <c r="F147" s="488"/>
      <c r="G147" s="315"/>
      <c r="H147" s="312" t="s">
        <v>128</v>
      </c>
      <c r="I147" s="266"/>
      <c r="J147" s="260">
        <f t="shared" si="9"/>
        <v>0</v>
      </c>
    </row>
    <row r="148" spans="1:10" ht="15">
      <c r="A148" s="289" t="s">
        <v>159</v>
      </c>
      <c r="B148" s="311">
        <v>6</v>
      </c>
      <c r="C148" s="313" t="s">
        <v>161</v>
      </c>
      <c r="D148" s="314"/>
      <c r="E148" s="314"/>
      <c r="F148" s="314"/>
      <c r="G148" s="312"/>
      <c r="H148" s="312" t="s">
        <v>128</v>
      </c>
      <c r="I148" s="93"/>
      <c r="J148" s="260">
        <f t="shared" si="9"/>
        <v>0</v>
      </c>
    </row>
    <row r="149" spans="1:10" ht="15">
      <c r="A149" s="289" t="s">
        <v>159</v>
      </c>
      <c r="B149" s="311">
        <v>7</v>
      </c>
      <c r="C149" s="313" t="s">
        <v>162</v>
      </c>
      <c r="D149" s="314"/>
      <c r="E149" s="314"/>
      <c r="F149" s="314"/>
      <c r="G149" s="312"/>
      <c r="H149" s="312" t="s">
        <v>114</v>
      </c>
      <c r="I149" s="93"/>
      <c r="J149" s="260">
        <f t="shared" si="9"/>
        <v>0</v>
      </c>
    </row>
    <row r="150" spans="1:10" ht="15">
      <c r="A150" s="289" t="s">
        <v>159</v>
      </c>
      <c r="B150" s="311">
        <v>8</v>
      </c>
      <c r="C150" s="313" t="s">
        <v>163</v>
      </c>
      <c r="D150" s="314"/>
      <c r="E150" s="314"/>
      <c r="F150" s="314"/>
      <c r="G150" s="312"/>
      <c r="H150" s="312" t="s">
        <v>111</v>
      </c>
      <c r="I150" s="93"/>
      <c r="J150" s="260">
        <f t="shared" si="9"/>
        <v>0</v>
      </c>
    </row>
    <row r="151" spans="1:10" ht="15">
      <c r="A151" s="289" t="s">
        <v>159</v>
      </c>
      <c r="B151" s="311">
        <v>9</v>
      </c>
      <c r="C151" s="484" t="s">
        <v>70</v>
      </c>
      <c r="D151" s="485"/>
      <c r="E151" s="485"/>
      <c r="F151" s="485"/>
      <c r="G151" s="312">
        <v>10</v>
      </c>
      <c r="H151" s="312" t="s">
        <v>111</v>
      </c>
      <c r="I151" s="93"/>
      <c r="J151" s="260">
        <f t="shared" si="9"/>
        <v>0</v>
      </c>
    </row>
    <row r="152" spans="1:10" ht="15">
      <c r="A152" s="289" t="s">
        <v>159</v>
      </c>
      <c r="B152" s="311">
        <v>10</v>
      </c>
      <c r="C152" s="484" t="s">
        <v>164</v>
      </c>
      <c r="D152" s="485"/>
      <c r="E152" s="485"/>
      <c r="F152" s="485"/>
      <c r="G152" s="312">
        <v>6</v>
      </c>
      <c r="H152" s="311" t="s">
        <v>111</v>
      </c>
      <c r="I152" s="93"/>
      <c r="J152" s="260">
        <f t="shared" si="9"/>
        <v>0</v>
      </c>
    </row>
    <row r="153" spans="1:10" ht="15">
      <c r="A153" s="289" t="s">
        <v>159</v>
      </c>
      <c r="B153" s="311">
        <v>11</v>
      </c>
      <c r="C153" s="484" t="s">
        <v>165</v>
      </c>
      <c r="D153" s="485"/>
      <c r="E153" s="485"/>
      <c r="F153" s="485"/>
      <c r="G153" s="312">
        <v>6</v>
      </c>
      <c r="H153" s="311" t="s">
        <v>111</v>
      </c>
      <c r="I153" s="93"/>
      <c r="J153" s="260">
        <f t="shared" si="9"/>
        <v>0</v>
      </c>
    </row>
    <row r="154" spans="1:10" ht="15">
      <c r="A154" s="289" t="s">
        <v>159</v>
      </c>
      <c r="B154" s="311">
        <v>12</v>
      </c>
      <c r="C154" s="484" t="s">
        <v>71</v>
      </c>
      <c r="D154" s="485"/>
      <c r="E154" s="485"/>
      <c r="F154" s="485"/>
      <c r="G154" s="182"/>
      <c r="H154" s="182" t="s">
        <v>135</v>
      </c>
      <c r="I154" s="93"/>
      <c r="J154" s="260">
        <f t="shared" si="9"/>
        <v>0</v>
      </c>
    </row>
    <row r="155" spans="1:10" ht="15">
      <c r="A155" s="289" t="s">
        <v>159</v>
      </c>
      <c r="B155" s="311">
        <v>13</v>
      </c>
      <c r="C155" s="484" t="s">
        <v>72</v>
      </c>
      <c r="D155" s="485"/>
      <c r="E155" s="485"/>
      <c r="F155" s="485"/>
      <c r="G155" s="182">
        <f>100*18</f>
        <v>1800</v>
      </c>
      <c r="H155" s="182" t="s">
        <v>15</v>
      </c>
      <c r="I155" s="93"/>
      <c r="J155" s="260">
        <f t="shared" si="9"/>
        <v>0</v>
      </c>
    </row>
    <row r="156" spans="1:10" ht="15">
      <c r="A156" s="289" t="s">
        <v>159</v>
      </c>
      <c r="B156" s="311">
        <v>14</v>
      </c>
      <c r="C156" s="484" t="s">
        <v>73</v>
      </c>
      <c r="D156" s="485"/>
      <c r="E156" s="485"/>
      <c r="F156" s="485"/>
      <c r="G156" s="182">
        <v>1</v>
      </c>
      <c r="H156" s="182" t="s">
        <v>136</v>
      </c>
      <c r="I156" s="93"/>
      <c r="J156" s="260">
        <f t="shared" si="9"/>
        <v>0</v>
      </c>
    </row>
    <row r="157" spans="1:10" ht="15">
      <c r="A157" s="289" t="s">
        <v>159</v>
      </c>
      <c r="B157" s="311">
        <v>15</v>
      </c>
      <c r="C157" s="484" t="s">
        <v>43</v>
      </c>
      <c r="D157" s="485"/>
      <c r="E157" s="485"/>
      <c r="F157" s="485"/>
      <c r="G157" s="176">
        <v>120</v>
      </c>
      <c r="H157" s="160" t="s">
        <v>112</v>
      </c>
      <c r="I157" s="93"/>
      <c r="J157" s="260">
        <f t="shared" si="9"/>
        <v>0</v>
      </c>
    </row>
    <row r="158" spans="1:10" ht="15.75" thickBot="1">
      <c r="A158" s="300"/>
      <c r="B158" s="301"/>
      <c r="C158" s="302" t="s">
        <v>204</v>
      </c>
      <c r="D158" s="303" t="s">
        <v>187</v>
      </c>
      <c r="E158" s="304"/>
      <c r="F158" s="305"/>
      <c r="G158" s="306"/>
      <c r="H158" s="307"/>
      <c r="I158" s="98"/>
      <c r="J158" s="393">
        <f>SUM(J143:J157)</f>
        <v>0</v>
      </c>
    </row>
    <row r="159" spans="1:10" ht="15.75" thickTop="1">
      <c r="A159" s="66" t="s">
        <v>166</v>
      </c>
      <c r="B159" s="61"/>
      <c r="C159" s="67" t="s">
        <v>74</v>
      </c>
      <c r="D159" s="9"/>
      <c r="E159" s="9"/>
      <c r="F159" s="9" t="s">
        <v>215</v>
      </c>
      <c r="G159" s="52"/>
      <c r="H159" s="52"/>
      <c r="I159" s="52"/>
      <c r="J159" s="265"/>
    </row>
    <row r="160" spans="1:10" ht="15">
      <c r="A160" s="68" t="s">
        <v>166</v>
      </c>
      <c r="B160" s="59">
        <v>1</v>
      </c>
      <c r="C160" s="405" t="s">
        <v>75</v>
      </c>
      <c r="D160" s="406"/>
      <c r="E160" s="406"/>
      <c r="F160" s="407"/>
      <c r="G160" s="59"/>
      <c r="H160" s="59" t="s">
        <v>15</v>
      </c>
      <c r="I160" s="97"/>
      <c r="J160" s="260">
        <f aca="true" t="shared" si="10" ref="J160:J162">G160*I160</f>
        <v>0</v>
      </c>
    </row>
    <row r="161" spans="1:10" ht="15">
      <c r="A161" s="68" t="s">
        <v>166</v>
      </c>
      <c r="B161" s="59">
        <v>2</v>
      </c>
      <c r="C161" s="70" t="s">
        <v>76</v>
      </c>
      <c r="D161" s="64"/>
      <c r="E161" s="64"/>
      <c r="F161" s="64"/>
      <c r="G161" s="59"/>
      <c r="H161" s="59" t="s">
        <v>15</v>
      </c>
      <c r="I161" s="97"/>
      <c r="J161" s="260">
        <f t="shared" si="10"/>
        <v>0</v>
      </c>
    </row>
    <row r="162" spans="1:10" ht="15">
      <c r="A162" s="68" t="s">
        <v>166</v>
      </c>
      <c r="B162" s="59">
        <v>3</v>
      </c>
      <c r="C162" s="405" t="s">
        <v>77</v>
      </c>
      <c r="D162" s="406"/>
      <c r="E162" s="406"/>
      <c r="F162" s="407"/>
      <c r="G162" s="59"/>
      <c r="H162" s="59" t="s">
        <v>15</v>
      </c>
      <c r="I162" s="96"/>
      <c r="J162" s="260">
        <f t="shared" si="10"/>
        <v>0</v>
      </c>
    </row>
    <row r="163" spans="1:10" ht="15.75" thickBot="1">
      <c r="A163" s="150"/>
      <c r="B163" s="267"/>
      <c r="C163" s="151" t="s">
        <v>205</v>
      </c>
      <c r="D163" s="152" t="s">
        <v>187</v>
      </c>
      <c r="E163" s="153"/>
      <c r="F163" s="154"/>
      <c r="G163" s="155"/>
      <c r="H163" s="156"/>
      <c r="I163" s="98"/>
      <c r="J163" s="157">
        <f>SUM(J160:J162)</f>
        <v>0</v>
      </c>
    </row>
    <row r="164" spans="1:10" ht="15.75" thickTop="1">
      <c r="A164" s="66" t="s">
        <v>167</v>
      </c>
      <c r="B164" s="51"/>
      <c r="C164" s="67" t="s">
        <v>78</v>
      </c>
      <c r="D164" s="9"/>
      <c r="E164" s="9"/>
      <c r="F164" s="9" t="s">
        <v>215</v>
      </c>
      <c r="G164" s="52"/>
      <c r="H164" s="52"/>
      <c r="I164" s="52"/>
      <c r="J164" s="265"/>
    </row>
    <row r="165" spans="1:10" ht="15">
      <c r="A165" s="68" t="s">
        <v>167</v>
      </c>
      <c r="B165" s="59">
        <v>1</v>
      </c>
      <c r="C165" s="70" t="s">
        <v>79</v>
      </c>
      <c r="D165" s="64"/>
      <c r="E165" s="64"/>
      <c r="F165" s="64"/>
      <c r="G165" s="59"/>
      <c r="H165" s="59" t="s">
        <v>37</v>
      </c>
      <c r="I165" s="158"/>
      <c r="J165" s="260">
        <f aca="true" t="shared" si="11" ref="J165:J167">G165*I165</f>
        <v>0</v>
      </c>
    </row>
    <row r="166" spans="1:10" ht="15">
      <c r="A166" s="68" t="s">
        <v>167</v>
      </c>
      <c r="B166" s="59">
        <v>2</v>
      </c>
      <c r="C166" s="70" t="s">
        <v>80</v>
      </c>
      <c r="D166" s="64"/>
      <c r="E166" s="64"/>
      <c r="F166" s="64"/>
      <c r="G166" s="59"/>
      <c r="H166" s="59" t="s">
        <v>37</v>
      </c>
      <c r="I166" s="158"/>
      <c r="J166" s="260">
        <f t="shared" si="11"/>
        <v>0</v>
      </c>
    </row>
    <row r="167" spans="1:10" ht="15">
      <c r="A167" s="68" t="s">
        <v>167</v>
      </c>
      <c r="B167" s="59">
        <v>3</v>
      </c>
      <c r="C167" s="405" t="s">
        <v>77</v>
      </c>
      <c r="D167" s="406"/>
      <c r="E167" s="406"/>
      <c r="F167" s="407"/>
      <c r="G167" s="59"/>
      <c r="H167" s="59" t="s">
        <v>15</v>
      </c>
      <c r="I167" s="158"/>
      <c r="J167" s="260">
        <f t="shared" si="11"/>
        <v>0</v>
      </c>
    </row>
    <row r="168" spans="1:10" ht="15.75" thickBot="1">
      <c r="A168" s="83"/>
      <c r="B168" s="78"/>
      <c r="C168" s="84" t="s">
        <v>206</v>
      </c>
      <c r="D168" s="85" t="s">
        <v>187</v>
      </c>
      <c r="E168" s="86"/>
      <c r="F168" s="87"/>
      <c r="G168" s="88"/>
      <c r="H168" s="89"/>
      <c r="I168" s="98"/>
      <c r="J168" s="90">
        <f>SUM(J165:J167)</f>
        <v>0</v>
      </c>
    </row>
    <row r="169" spans="1:10" ht="15.75" thickTop="1">
      <c r="A169" s="66" t="s">
        <v>168</v>
      </c>
      <c r="B169" s="51"/>
      <c r="C169" s="67" t="s">
        <v>169</v>
      </c>
      <c r="D169" s="9"/>
      <c r="E169" s="9"/>
      <c r="F169" s="9"/>
      <c r="G169" s="52"/>
      <c r="H169" s="52"/>
      <c r="I169" s="53"/>
      <c r="J169" s="265"/>
    </row>
    <row r="170" spans="1:10" ht="15">
      <c r="A170" s="62" t="s">
        <v>168</v>
      </c>
      <c r="B170" s="36">
        <v>1</v>
      </c>
      <c r="C170" s="74" t="s">
        <v>170</v>
      </c>
      <c r="D170" s="37"/>
      <c r="E170" s="37"/>
      <c r="F170" s="37"/>
      <c r="G170" s="135"/>
      <c r="H170" s="135"/>
      <c r="I170" s="81"/>
      <c r="J170" s="366"/>
    </row>
    <row r="171" spans="1:10" ht="15">
      <c r="A171" s="241" t="s">
        <v>168</v>
      </c>
      <c r="B171" s="242">
        <v>2</v>
      </c>
      <c r="C171" s="243" t="s">
        <v>171</v>
      </c>
      <c r="D171" s="244"/>
      <c r="E171" s="244"/>
      <c r="F171" s="244"/>
      <c r="G171" s="233"/>
      <c r="H171" s="233"/>
      <c r="I171" s="236"/>
      <c r="J171" s="366"/>
    </row>
    <row r="172" spans="1:10" ht="15">
      <c r="A172" s="62" t="s">
        <v>168</v>
      </c>
      <c r="B172" s="36">
        <v>3</v>
      </c>
      <c r="C172" s="417" t="s">
        <v>67</v>
      </c>
      <c r="D172" s="418"/>
      <c r="E172" s="418"/>
      <c r="F172" s="419"/>
      <c r="G172" s="136"/>
      <c r="H172" s="136"/>
      <c r="I172" s="82"/>
      <c r="J172" s="366"/>
    </row>
    <row r="173" spans="1:10" ht="15">
      <c r="A173" s="62" t="s">
        <v>168</v>
      </c>
      <c r="B173" s="36">
        <v>4</v>
      </c>
      <c r="C173" s="44" t="s">
        <v>172</v>
      </c>
      <c r="D173" s="37"/>
      <c r="E173" s="37"/>
      <c r="F173" s="37"/>
      <c r="G173" s="136"/>
      <c r="H173" s="136"/>
      <c r="I173" s="82"/>
      <c r="J173" s="366"/>
    </row>
    <row r="174" spans="1:10" ht="15">
      <c r="A174" s="62" t="s">
        <v>168</v>
      </c>
      <c r="B174" s="36">
        <v>5</v>
      </c>
      <c r="C174" s="44" t="s">
        <v>173</v>
      </c>
      <c r="D174" s="37"/>
      <c r="E174" s="37"/>
      <c r="F174" s="37"/>
      <c r="G174" s="136"/>
      <c r="H174" s="136"/>
      <c r="I174" s="82"/>
      <c r="J174" s="366"/>
    </row>
    <row r="175" spans="1:10" ht="15">
      <c r="A175" s="62" t="s">
        <v>168</v>
      </c>
      <c r="B175" s="36">
        <v>6</v>
      </c>
      <c r="C175" s="205" t="s">
        <v>174</v>
      </c>
      <c r="D175" s="37"/>
      <c r="E175" s="37"/>
      <c r="F175" s="37"/>
      <c r="G175" s="136"/>
      <c r="H175" s="136"/>
      <c r="I175" s="82"/>
      <c r="J175" s="366"/>
    </row>
    <row r="176" spans="1:10" ht="15">
      <c r="A176" s="62" t="s">
        <v>168</v>
      </c>
      <c r="B176" s="36">
        <v>7</v>
      </c>
      <c r="C176" s="414" t="s">
        <v>175</v>
      </c>
      <c r="D176" s="415"/>
      <c r="E176" s="415"/>
      <c r="F176" s="416"/>
      <c r="G176" s="136"/>
      <c r="H176" s="136"/>
      <c r="I176" s="82"/>
      <c r="J176" s="366"/>
    </row>
    <row r="177" spans="1:10" ht="15">
      <c r="A177" s="62" t="s">
        <v>168</v>
      </c>
      <c r="B177" s="36">
        <v>8</v>
      </c>
      <c r="C177" s="417" t="s">
        <v>176</v>
      </c>
      <c r="D177" s="418"/>
      <c r="E177" s="418"/>
      <c r="F177" s="419"/>
      <c r="G177" s="136"/>
      <c r="H177" s="136"/>
      <c r="I177" s="82"/>
      <c r="J177" s="366"/>
    </row>
    <row r="178" spans="1:10" ht="15">
      <c r="A178" s="62" t="s">
        <v>168</v>
      </c>
      <c r="B178" s="36">
        <v>9</v>
      </c>
      <c r="C178" s="204" t="s">
        <v>177</v>
      </c>
      <c r="D178" s="37"/>
      <c r="E178" s="37"/>
      <c r="F178" s="37"/>
      <c r="G178" s="136"/>
      <c r="H178" s="136"/>
      <c r="I178" s="82"/>
      <c r="J178" s="366"/>
    </row>
    <row r="179" spans="1:10" ht="15">
      <c r="A179" s="62" t="s">
        <v>168</v>
      </c>
      <c r="B179" s="36">
        <v>10</v>
      </c>
      <c r="C179" s="204" t="s">
        <v>178</v>
      </c>
      <c r="D179" s="37"/>
      <c r="E179" s="37"/>
      <c r="F179" s="37"/>
      <c r="G179" s="136"/>
      <c r="H179" s="136"/>
      <c r="I179" s="82"/>
      <c r="J179" s="366"/>
    </row>
    <row r="180" spans="1:10" ht="15">
      <c r="A180" s="62" t="s">
        <v>168</v>
      </c>
      <c r="B180" s="36">
        <v>11</v>
      </c>
      <c r="C180" s="204" t="s">
        <v>179</v>
      </c>
      <c r="D180" s="37"/>
      <c r="E180" s="37"/>
      <c r="F180" s="37"/>
      <c r="G180" s="136"/>
      <c r="H180" s="136"/>
      <c r="I180" s="82"/>
      <c r="J180" s="366"/>
    </row>
    <row r="181" spans="1:10" ht="15">
      <c r="A181" s="62" t="s">
        <v>168</v>
      </c>
      <c r="B181" s="36">
        <v>12</v>
      </c>
      <c r="C181" s="204" t="s">
        <v>180</v>
      </c>
      <c r="D181" s="37"/>
      <c r="E181" s="37"/>
      <c r="F181" s="37"/>
      <c r="G181" s="136"/>
      <c r="H181" s="136"/>
      <c r="I181" s="82"/>
      <c r="J181" s="366"/>
    </row>
    <row r="182" spans="1:10" ht="15">
      <c r="A182" s="62" t="s">
        <v>168</v>
      </c>
      <c r="B182" s="36">
        <v>13</v>
      </c>
      <c r="C182" s="414" t="s">
        <v>72</v>
      </c>
      <c r="D182" s="415"/>
      <c r="E182" s="415"/>
      <c r="F182" s="416"/>
      <c r="G182" s="136"/>
      <c r="H182" s="136"/>
      <c r="I182" s="82"/>
      <c r="J182" s="366"/>
    </row>
    <row r="183" spans="1:10" ht="15">
      <c r="A183" s="62" t="s">
        <v>168</v>
      </c>
      <c r="B183" s="36">
        <v>14</v>
      </c>
      <c r="C183" s="414" t="s">
        <v>181</v>
      </c>
      <c r="D183" s="415"/>
      <c r="E183" s="415"/>
      <c r="F183" s="416"/>
      <c r="G183" s="136"/>
      <c r="H183" s="136"/>
      <c r="I183" s="82"/>
      <c r="J183" s="366"/>
    </row>
    <row r="184" spans="1:10" ht="15">
      <c r="A184" s="62" t="s">
        <v>168</v>
      </c>
      <c r="B184" s="36">
        <v>15</v>
      </c>
      <c r="C184" s="44" t="s">
        <v>182</v>
      </c>
      <c r="D184" s="37"/>
      <c r="E184" s="37"/>
      <c r="F184" s="37"/>
      <c r="G184" s="136"/>
      <c r="H184" s="136"/>
      <c r="I184" s="82"/>
      <c r="J184" s="366"/>
    </row>
    <row r="185" spans="1:10" ht="15.75" thickBot="1">
      <c r="A185" s="75"/>
      <c r="B185" s="76"/>
      <c r="C185" s="420" t="s">
        <v>210</v>
      </c>
      <c r="D185" s="421"/>
      <c r="E185" s="421"/>
      <c r="F185" s="422"/>
      <c r="G185" s="145">
        <v>0.43</v>
      </c>
      <c r="H185" s="140" t="s">
        <v>201</v>
      </c>
      <c r="I185" s="137">
        <f>J63+J85+J108+J131+J141+J158+J163+J168</f>
        <v>850000</v>
      </c>
      <c r="J185" s="272">
        <f>G185*I185</f>
        <v>365500</v>
      </c>
    </row>
    <row r="186" spans="1:10" ht="15">
      <c r="A186" s="99"/>
      <c r="B186" s="78"/>
      <c r="C186" s="79"/>
      <c r="D186" s="79"/>
      <c r="E186" s="79"/>
      <c r="F186" s="79"/>
      <c r="G186" s="78"/>
      <c r="H186" s="78"/>
      <c r="I186" s="80"/>
      <c r="J186" s="273"/>
    </row>
    <row r="187" spans="1:10" ht="15.75" thickBot="1">
      <c r="A187" s="274"/>
      <c r="B187" s="85"/>
      <c r="C187" s="84" t="s">
        <v>191</v>
      </c>
      <c r="D187" s="85" t="s">
        <v>187</v>
      </c>
      <c r="E187" s="86"/>
      <c r="F187" s="87"/>
      <c r="G187" s="84"/>
      <c r="H187" s="84"/>
      <c r="I187" s="84"/>
      <c r="J187" s="90">
        <f>J185</f>
        <v>365500</v>
      </c>
    </row>
    <row r="188" spans="1:10" ht="16.5" thickBot="1" thickTop="1">
      <c r="A188" s="99"/>
      <c r="B188" s="78"/>
      <c r="C188" s="199"/>
      <c r="D188" s="275"/>
      <c r="E188" s="276"/>
      <c r="F188" s="100"/>
      <c r="G188" s="101"/>
      <c r="H188" s="186"/>
      <c r="I188" s="102"/>
      <c r="J188" s="103"/>
    </row>
    <row r="189" spans="1:10" ht="15.75" thickBot="1">
      <c r="A189" s="107"/>
      <c r="B189" s="108"/>
      <c r="C189" s="109" t="s">
        <v>192</v>
      </c>
      <c r="D189" s="109"/>
      <c r="E189" s="109"/>
      <c r="F189" s="109"/>
      <c r="G189" s="110"/>
      <c r="H189" s="108"/>
      <c r="I189" s="111"/>
      <c r="J189" s="112">
        <f>J11+J63+J85+J108+J131+J141+J158+J163+J168+J187</f>
        <v>1215500</v>
      </c>
    </row>
    <row r="190" spans="1:10" ht="15.75" thickBot="1">
      <c r="A190" s="117"/>
      <c r="B190" s="113"/>
      <c r="C190" s="114"/>
      <c r="D190" s="114"/>
      <c r="E190" s="114"/>
      <c r="F190" s="114"/>
      <c r="G190" s="113"/>
      <c r="H190" s="113"/>
      <c r="I190" s="115"/>
      <c r="J190" s="277"/>
    </row>
    <row r="191" spans="1:10" ht="15">
      <c r="A191" s="117"/>
      <c r="B191" s="113"/>
      <c r="C191" s="114"/>
      <c r="D191" s="114"/>
      <c r="E191" s="114"/>
      <c r="F191" s="114"/>
      <c r="G191" s="113"/>
      <c r="H191" s="113"/>
      <c r="I191" s="115"/>
      <c r="J191" s="118"/>
    </row>
    <row r="192" spans="1:10" ht="15">
      <c r="A192" s="119" t="s">
        <v>193</v>
      </c>
      <c r="B192" s="78"/>
      <c r="C192" s="79"/>
      <c r="D192" s="79"/>
      <c r="E192" s="79"/>
      <c r="F192" s="79"/>
      <c r="G192" s="78"/>
      <c r="H192" s="78"/>
      <c r="I192" s="253"/>
      <c r="J192" s="120"/>
    </row>
    <row r="193" spans="1:10" ht="15.75" thickBot="1">
      <c r="A193" s="104"/>
      <c r="B193" s="105"/>
      <c r="C193" s="106"/>
      <c r="D193" s="106"/>
      <c r="E193" s="106"/>
      <c r="F193" s="106"/>
      <c r="G193" s="105"/>
      <c r="H193" s="105"/>
      <c r="I193" s="116"/>
      <c r="J193" s="121"/>
    </row>
    <row r="194" spans="1:10" ht="15">
      <c r="A194" s="117"/>
      <c r="B194" s="113"/>
      <c r="C194" s="114"/>
      <c r="D194" s="114"/>
      <c r="E194" s="114"/>
      <c r="F194" s="114"/>
      <c r="G194" s="423" t="s">
        <v>194</v>
      </c>
      <c r="H194" s="423"/>
      <c r="I194" s="138" t="s">
        <v>195</v>
      </c>
      <c r="J194" s="122" t="s">
        <v>196</v>
      </c>
    </row>
    <row r="195" spans="1:10" ht="15">
      <c r="A195" s="99" t="s">
        <v>238</v>
      </c>
      <c r="B195" s="78"/>
      <c r="C195" s="79" t="s">
        <v>242</v>
      </c>
      <c r="D195" s="79"/>
      <c r="E195" s="79"/>
      <c r="F195" s="79"/>
      <c r="G195" s="245"/>
      <c r="H195" s="247">
        <f>J11</f>
        <v>0</v>
      </c>
      <c r="I195" s="247">
        <f>H195*0.21</f>
        <v>0</v>
      </c>
      <c r="J195" s="120">
        <f>SUM(H195:I195)</f>
        <v>0</v>
      </c>
    </row>
    <row r="196" spans="1:10" ht="15">
      <c r="A196" s="99" t="s">
        <v>138</v>
      </c>
      <c r="B196" s="248"/>
      <c r="C196" s="249" t="s">
        <v>202</v>
      </c>
      <c r="D196" s="79"/>
      <c r="E196" s="79"/>
      <c r="F196" s="79"/>
      <c r="G196" s="247"/>
      <c r="H196" s="247">
        <f>J63</f>
        <v>850000</v>
      </c>
      <c r="I196" s="247">
        <f>H196*0.21</f>
        <v>178500</v>
      </c>
      <c r="J196" s="120">
        <f>SUM(H196:I196)</f>
        <v>1028500</v>
      </c>
    </row>
    <row r="197" spans="1:10" ht="15">
      <c r="A197" s="83" t="s">
        <v>151</v>
      </c>
      <c r="B197" s="248"/>
      <c r="C197" s="249" t="str">
        <f>C64</f>
        <v xml:space="preserve">POLNÍ ZKOUŠKY </v>
      </c>
      <c r="D197" s="79"/>
      <c r="E197" s="79"/>
      <c r="F197" s="79"/>
      <c r="G197" s="247"/>
      <c r="H197" s="247">
        <f>J85</f>
        <v>0</v>
      </c>
      <c r="I197" s="247">
        <f aca="true" t="shared" si="12" ref="I197:I204">H197*0.21</f>
        <v>0</v>
      </c>
      <c r="J197" s="120">
        <f aca="true" t="shared" si="13" ref="J197:J204">SUM(H197:I197)</f>
        <v>0</v>
      </c>
    </row>
    <row r="198" spans="1:10" ht="15">
      <c r="A198" s="99" t="s">
        <v>152</v>
      </c>
      <c r="B198" s="248"/>
      <c r="C198" s="250" t="str">
        <f>C86</f>
        <v>GEOFYZIKÁLNÍ PRÁCE</v>
      </c>
      <c r="D198" s="79"/>
      <c r="E198" s="79"/>
      <c r="F198" s="79"/>
      <c r="G198" s="247"/>
      <c r="H198" s="247">
        <f>J108</f>
        <v>0</v>
      </c>
      <c r="I198" s="247">
        <f t="shared" si="12"/>
        <v>0</v>
      </c>
      <c r="J198" s="120">
        <f t="shared" si="13"/>
        <v>0</v>
      </c>
    </row>
    <row r="199" spans="1:10" ht="15">
      <c r="A199" s="99" t="s">
        <v>155</v>
      </c>
      <c r="B199" s="248"/>
      <c r="C199" s="249" t="str">
        <f>C109</f>
        <v>LABORATORNÍ PRÁCE</v>
      </c>
      <c r="D199" s="79"/>
      <c r="E199" s="79"/>
      <c r="F199" s="79"/>
      <c r="G199" s="247"/>
      <c r="H199" s="247">
        <f>J131</f>
        <v>0</v>
      </c>
      <c r="I199" s="247">
        <f t="shared" si="12"/>
        <v>0</v>
      </c>
      <c r="J199" s="120">
        <f t="shared" si="13"/>
        <v>0</v>
      </c>
    </row>
    <row r="200" spans="1:10" ht="15">
      <c r="A200" s="83" t="s">
        <v>156</v>
      </c>
      <c r="B200" s="248"/>
      <c r="C200" s="249" t="str">
        <f>C132</f>
        <v>GEODETICKÉ PRÁCE</v>
      </c>
      <c r="D200" s="79"/>
      <c r="E200" s="79"/>
      <c r="F200" s="79"/>
      <c r="G200" s="247"/>
      <c r="H200" s="247">
        <f>J141</f>
        <v>0</v>
      </c>
      <c r="I200" s="247">
        <f t="shared" si="12"/>
        <v>0</v>
      </c>
      <c r="J200" s="120">
        <f t="shared" si="13"/>
        <v>0</v>
      </c>
    </row>
    <row r="201" spans="1:10" ht="15">
      <c r="A201" s="99" t="s">
        <v>159</v>
      </c>
      <c r="B201" s="248"/>
      <c r="C201" s="250" t="str">
        <f>C142</f>
        <v>HYDROGEOLOGICKÉ PRÁCE</v>
      </c>
      <c r="D201" s="79"/>
      <c r="E201" s="79"/>
      <c r="F201" s="79"/>
      <c r="G201" s="247"/>
      <c r="H201" s="247">
        <f>J158</f>
        <v>0</v>
      </c>
      <c r="I201" s="247">
        <f t="shared" si="12"/>
        <v>0</v>
      </c>
      <c r="J201" s="120">
        <f t="shared" si="13"/>
        <v>0</v>
      </c>
    </row>
    <row r="202" spans="1:10" ht="15">
      <c r="A202" s="99" t="s">
        <v>166</v>
      </c>
      <c r="B202" s="248"/>
      <c r="C202" s="250" t="str">
        <f>C159</f>
        <v>PEDOLOGICKÝ PRŮZKUM</v>
      </c>
      <c r="D202" s="79"/>
      <c r="E202" s="79"/>
      <c r="F202" s="79"/>
      <c r="G202" s="247"/>
      <c r="H202" s="247">
        <f>J163</f>
        <v>0</v>
      </c>
      <c r="I202" s="247">
        <f t="shared" si="12"/>
        <v>0</v>
      </c>
      <c r="J202" s="120">
        <f t="shared" si="13"/>
        <v>0</v>
      </c>
    </row>
    <row r="203" spans="1:10" ht="15">
      <c r="A203" s="83" t="s">
        <v>167</v>
      </c>
      <c r="B203" s="248"/>
      <c r="C203" s="250" t="str">
        <f>C164</f>
        <v>KOROZNÍ PRŮZKUM</v>
      </c>
      <c r="D203" s="79"/>
      <c r="E203" s="79"/>
      <c r="F203" s="79"/>
      <c r="G203" s="247"/>
      <c r="H203" s="247">
        <f>J168</f>
        <v>0</v>
      </c>
      <c r="I203" s="247">
        <f t="shared" si="12"/>
        <v>0</v>
      </c>
      <c r="J203" s="120">
        <f t="shared" si="13"/>
        <v>0</v>
      </c>
    </row>
    <row r="204" spans="1:10" ht="15">
      <c r="A204" s="123" t="s">
        <v>168</v>
      </c>
      <c r="B204" s="124"/>
      <c r="C204" s="125" t="str">
        <f>C169</f>
        <v>VÝKONY GEOLOGICKÉ SLUŽBY</v>
      </c>
      <c r="D204" s="126"/>
      <c r="E204" s="126"/>
      <c r="F204" s="126"/>
      <c r="G204" s="127"/>
      <c r="H204" s="127">
        <f>J187</f>
        <v>365500</v>
      </c>
      <c r="I204" s="127">
        <f t="shared" si="12"/>
        <v>76755</v>
      </c>
      <c r="J204" s="128">
        <f t="shared" si="13"/>
        <v>442255</v>
      </c>
    </row>
    <row r="205" spans="1:10" ht="15">
      <c r="A205" s="99"/>
      <c r="B205" s="248"/>
      <c r="C205" s="250"/>
      <c r="D205" s="79"/>
      <c r="E205" s="79"/>
      <c r="F205" s="79"/>
      <c r="G205" s="251" t="s">
        <v>197</v>
      </c>
      <c r="H205" s="252">
        <f>SUM(H195:H204)</f>
        <v>1215500</v>
      </c>
      <c r="I205" s="252">
        <f>SUM(I195:I204)</f>
        <v>255255</v>
      </c>
      <c r="J205" s="129">
        <f>SUM(J195:J204)</f>
        <v>1470755</v>
      </c>
    </row>
    <row r="206" spans="1:10" ht="15">
      <c r="A206" s="99"/>
      <c r="B206" s="78"/>
      <c r="C206" s="79"/>
      <c r="D206" s="79"/>
      <c r="E206" s="79"/>
      <c r="F206" s="79"/>
      <c r="G206" s="78"/>
      <c r="H206" s="78"/>
      <c r="I206" s="253"/>
      <c r="J206" s="120"/>
    </row>
    <row r="207" spans="1:10" ht="15">
      <c r="A207" s="99"/>
      <c r="B207" s="78"/>
      <c r="C207" s="79"/>
      <c r="D207" s="79"/>
      <c r="E207" s="79"/>
      <c r="F207" s="5"/>
      <c r="G207" s="130"/>
      <c r="H207" s="131" t="s">
        <v>194</v>
      </c>
      <c r="I207" s="132" t="s">
        <v>198</v>
      </c>
      <c r="J207" s="133">
        <f>SUM(H195:H204)</f>
        <v>1215500</v>
      </c>
    </row>
    <row r="208" spans="1:10" ht="15">
      <c r="A208" s="99"/>
      <c r="B208" s="78"/>
      <c r="C208" s="79" t="s">
        <v>199</v>
      </c>
      <c r="D208" s="79"/>
      <c r="E208" s="79"/>
      <c r="F208" s="5"/>
      <c r="G208" s="78"/>
      <c r="H208" s="77" t="s">
        <v>195</v>
      </c>
      <c r="I208" s="253" t="s">
        <v>198</v>
      </c>
      <c r="J208" s="120">
        <f>SUM(I195:I204)</f>
        <v>255255</v>
      </c>
    </row>
    <row r="209" spans="1:10" ht="15">
      <c r="A209" s="99"/>
      <c r="B209" s="78"/>
      <c r="C209" s="79"/>
      <c r="D209" s="79"/>
      <c r="E209" s="79"/>
      <c r="F209" s="5"/>
      <c r="G209" s="130"/>
      <c r="H209" s="131" t="s">
        <v>200</v>
      </c>
      <c r="I209" s="132" t="s">
        <v>198</v>
      </c>
      <c r="J209" s="133">
        <f>SUM(J207:J208)</f>
        <v>1470755</v>
      </c>
    </row>
    <row r="210" spans="1:10" ht="15">
      <c r="A210" s="99"/>
      <c r="B210" s="78"/>
      <c r="C210" s="79"/>
      <c r="D210" s="79"/>
      <c r="E210" s="79"/>
      <c r="F210" s="79"/>
      <c r="G210" s="251"/>
      <c r="H210" s="254"/>
      <c r="I210" s="246"/>
      <c r="J210" s="134"/>
    </row>
    <row r="211" spans="1:10" ht="15.75" thickBot="1">
      <c r="A211" s="411" t="s">
        <v>207</v>
      </c>
      <c r="B211" s="412"/>
      <c r="C211" s="412"/>
      <c r="D211" s="412"/>
      <c r="E211" s="412"/>
      <c r="F211" s="412"/>
      <c r="G211" s="412"/>
      <c r="H211" s="412"/>
      <c r="I211" s="412"/>
      <c r="J211" s="413"/>
    </row>
    <row r="214" spans="2:6" ht="15">
      <c r="B214" s="346"/>
      <c r="C214" s="168" t="s">
        <v>265</v>
      </c>
      <c r="D214" s="168"/>
      <c r="E214" s="168"/>
      <c r="F214" s="168"/>
    </row>
    <row r="215" spans="2:6" ht="15">
      <c r="B215" s="168"/>
      <c r="C215" s="168"/>
      <c r="D215" s="168"/>
      <c r="E215" s="168"/>
      <c r="F215" s="168"/>
    </row>
    <row r="216" spans="2:6" ht="15">
      <c r="B216" s="168"/>
      <c r="C216" s="168"/>
      <c r="D216" s="168"/>
      <c r="E216" s="168"/>
      <c r="F216" s="168"/>
    </row>
  </sheetData>
  <mergeCells count="82">
    <mergeCell ref="A4:F5"/>
    <mergeCell ref="G5:G6"/>
    <mergeCell ref="H5:H6"/>
    <mergeCell ref="I5:I6"/>
    <mergeCell ref="J5:J6"/>
    <mergeCell ref="A6:D6"/>
    <mergeCell ref="C53:F53"/>
    <mergeCell ref="C64:F64"/>
    <mergeCell ref="C75:F75"/>
    <mergeCell ref="C62:F62"/>
    <mergeCell ref="C77:F77"/>
    <mergeCell ref="C31:F31"/>
    <mergeCell ref="C32:F32"/>
    <mergeCell ref="C33:F33"/>
    <mergeCell ref="C143:F143"/>
    <mergeCell ref="C144:F144"/>
    <mergeCell ref="C34:F34"/>
    <mergeCell ref="C79:F79"/>
    <mergeCell ref="C80:F80"/>
    <mergeCell ref="C81:F81"/>
    <mergeCell ref="C65:F65"/>
    <mergeCell ref="C66:F66"/>
    <mergeCell ref="C69:F69"/>
    <mergeCell ref="C68:F68"/>
    <mergeCell ref="C71:F71"/>
    <mergeCell ref="C73:F73"/>
    <mergeCell ref="C82:F82"/>
    <mergeCell ref="A211:J211"/>
    <mergeCell ref="C41:F41"/>
    <mergeCell ref="C43:F43"/>
    <mergeCell ref="C44:F44"/>
    <mergeCell ref="C48:F48"/>
    <mergeCell ref="C51:F51"/>
    <mergeCell ref="C60:F60"/>
    <mergeCell ref="C151:F151"/>
    <mergeCell ref="C152:F152"/>
    <mergeCell ref="C153:F153"/>
    <mergeCell ref="C154:F154"/>
    <mergeCell ref="C155:F155"/>
    <mergeCell ref="C183:F183"/>
    <mergeCell ref="C185:F185"/>
    <mergeCell ref="C160:F160"/>
    <mergeCell ref="C162:F162"/>
    <mergeCell ref="C177:F177"/>
    <mergeCell ref="C182:F182"/>
    <mergeCell ref="G194:H194"/>
    <mergeCell ref="C128:F128"/>
    <mergeCell ref="C156:F156"/>
    <mergeCell ref="C137:F137"/>
    <mergeCell ref="C140:F140"/>
    <mergeCell ref="C147:F147"/>
    <mergeCell ref="C172:F172"/>
    <mergeCell ref="C176:F176"/>
    <mergeCell ref="C157:F157"/>
    <mergeCell ref="C146:F146"/>
    <mergeCell ref="C167:F167"/>
    <mergeCell ref="C83:F83"/>
    <mergeCell ref="C87:F87"/>
    <mergeCell ref="C92:F92"/>
    <mergeCell ref="C95:F95"/>
    <mergeCell ref="C96:F96"/>
    <mergeCell ref="C97:F97"/>
    <mergeCell ref="C98:F98"/>
    <mergeCell ref="C100:F100"/>
    <mergeCell ref="C104:F104"/>
    <mergeCell ref="C107:F107"/>
    <mergeCell ref="A1:J1"/>
    <mergeCell ref="A2:J2"/>
    <mergeCell ref="C38:F38"/>
    <mergeCell ref="C29:F29"/>
    <mergeCell ref="C16:F16"/>
    <mergeCell ref="C17:F17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A3:J3"/>
  </mergeCells>
  <printOptions/>
  <pageMargins left="0.5118110236220472" right="0.5118110236220472" top="1.1023622047244095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zoomScale="70" zoomScaleNormal="70" workbookViewId="0" topLeftCell="A136">
      <selection activeCell="J169" sqref="J169:J183"/>
    </sheetView>
  </sheetViews>
  <sheetFormatPr defaultColWidth="9.140625" defaultRowHeight="15"/>
  <cols>
    <col min="6" max="6" width="73.7109375" style="0" customWidth="1"/>
    <col min="7" max="7" width="10.140625" style="0" customWidth="1"/>
    <col min="8" max="8" width="13.8515625" style="0" customWidth="1"/>
    <col min="9" max="10" width="12.851562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220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247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60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201"/>
      <c r="E9" s="227"/>
      <c r="F9" s="227"/>
      <c r="G9" s="25">
        <v>280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30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0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68</v>
      </c>
      <c r="H14" s="25" t="s">
        <v>114</v>
      </c>
      <c r="I14" s="92"/>
      <c r="J14" s="260">
        <f aca="true" t="shared" si="1" ref="J14:J37">G14*I14</f>
        <v>0</v>
      </c>
    </row>
    <row r="15" spans="1:10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>
        <v>30</v>
      </c>
      <c r="H15" s="25" t="s">
        <v>114</v>
      </c>
      <c r="I15" s="92"/>
      <c r="J15" s="260">
        <f t="shared" si="1"/>
        <v>0</v>
      </c>
    </row>
    <row r="16" spans="1:10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>
        <f>80+108</f>
        <v>188</v>
      </c>
      <c r="H16" s="25" t="s">
        <v>114</v>
      </c>
      <c r="I16" s="92"/>
      <c r="J16" s="260">
        <f t="shared" si="1"/>
        <v>0</v>
      </c>
    </row>
    <row r="17" spans="1:10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>
        <f>30+12</f>
        <v>42</v>
      </c>
      <c r="H17" s="25" t="s">
        <v>114</v>
      </c>
      <c r="I17" s="92"/>
      <c r="J17" s="260">
        <f t="shared" si="1"/>
        <v>0</v>
      </c>
    </row>
    <row r="18" spans="1:10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>
        <v>60</v>
      </c>
      <c r="H18" s="25" t="s">
        <v>114</v>
      </c>
      <c r="I18" s="92"/>
      <c r="J18" s="260">
        <f t="shared" si="1"/>
        <v>0</v>
      </c>
    </row>
    <row r="19" spans="1:10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</row>
    <row r="20" spans="1:10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/>
      <c r="H20" s="25" t="s">
        <v>114</v>
      </c>
      <c r="I20" s="92"/>
      <c r="J20" s="260">
        <f t="shared" si="1"/>
        <v>0</v>
      </c>
    </row>
    <row r="21" spans="1:10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/>
      <c r="H21" s="25" t="s">
        <v>114</v>
      </c>
      <c r="I21" s="92"/>
      <c r="J21" s="260">
        <f t="shared" si="1"/>
        <v>0</v>
      </c>
    </row>
    <row r="22" spans="1:10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</row>
    <row r="23" spans="1:10" ht="15">
      <c r="A23" s="159" t="s">
        <v>139</v>
      </c>
      <c r="B23" s="160">
        <v>10</v>
      </c>
      <c r="C23" s="457" t="s">
        <v>118</v>
      </c>
      <c r="D23" s="457"/>
      <c r="E23" s="457"/>
      <c r="F23" s="457"/>
      <c r="G23" s="161"/>
      <c r="H23" s="161" t="s">
        <v>114</v>
      </c>
      <c r="I23" s="92"/>
      <c r="J23" s="260">
        <f t="shared" si="1"/>
        <v>0</v>
      </c>
    </row>
    <row r="24" spans="1:10" ht="27.75" customHeight="1">
      <c r="A24" s="159" t="s">
        <v>139</v>
      </c>
      <c r="B24" s="160">
        <v>11</v>
      </c>
      <c r="C24" s="457" t="s">
        <v>119</v>
      </c>
      <c r="D24" s="457"/>
      <c r="E24" s="457"/>
      <c r="F24" s="457"/>
      <c r="G24" s="161">
        <v>30</v>
      </c>
      <c r="H24" s="161" t="s">
        <v>114</v>
      </c>
      <c r="I24" s="162"/>
      <c r="J24" s="260">
        <f t="shared" si="1"/>
        <v>0</v>
      </c>
    </row>
    <row r="25" spans="1:10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61"/>
      <c r="H25" s="161" t="s">
        <v>114</v>
      </c>
      <c r="I25" s="162"/>
      <c r="J25" s="260">
        <f t="shared" si="1"/>
        <v>0</v>
      </c>
    </row>
    <row r="26" spans="1:10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</row>
    <row r="27" spans="1:10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</row>
    <row r="28" spans="1:10" ht="15">
      <c r="A28" s="340" t="s">
        <v>139</v>
      </c>
      <c r="B28" s="341">
        <v>15</v>
      </c>
      <c r="C28" s="494" t="s">
        <v>141</v>
      </c>
      <c r="D28" s="494"/>
      <c r="E28" s="494"/>
      <c r="F28" s="494"/>
      <c r="G28" s="342">
        <v>4</v>
      </c>
      <c r="H28" s="342" t="s">
        <v>114</v>
      </c>
      <c r="I28" s="343"/>
      <c r="J28" s="344">
        <f t="shared" si="1"/>
        <v>0</v>
      </c>
    </row>
    <row r="29" spans="1:10" ht="30" customHeight="1">
      <c r="A29" s="21" t="s">
        <v>139</v>
      </c>
      <c r="B29" s="22">
        <v>16</v>
      </c>
      <c r="C29" s="495" t="s">
        <v>142</v>
      </c>
      <c r="D29" s="495"/>
      <c r="E29" s="495"/>
      <c r="F29" s="495"/>
      <c r="G29" s="25"/>
      <c r="H29" s="25" t="s">
        <v>114</v>
      </c>
      <c r="I29" s="162"/>
      <c r="J29" s="260">
        <f t="shared" si="1"/>
        <v>0</v>
      </c>
    </row>
    <row r="30" spans="1:10" ht="15">
      <c r="A30" s="21" t="s">
        <v>139</v>
      </c>
      <c r="B30" s="22">
        <v>17</v>
      </c>
      <c r="C30" s="26" t="s">
        <v>86</v>
      </c>
      <c r="D30" s="27"/>
      <c r="E30" s="27"/>
      <c r="F30" s="27"/>
      <c r="G30" s="25"/>
      <c r="H30" s="25" t="s">
        <v>114</v>
      </c>
      <c r="I30" s="92"/>
      <c r="J30" s="260">
        <f t="shared" si="1"/>
        <v>0</v>
      </c>
    </row>
    <row r="31" spans="1:10" ht="15">
      <c r="A31" s="21" t="s">
        <v>139</v>
      </c>
      <c r="B31" s="22">
        <v>18</v>
      </c>
      <c r="C31" s="446" t="s">
        <v>143</v>
      </c>
      <c r="D31" s="446"/>
      <c r="E31" s="446"/>
      <c r="F31" s="446"/>
      <c r="G31" s="25"/>
      <c r="H31" s="25" t="s">
        <v>114</v>
      </c>
      <c r="I31" s="92"/>
      <c r="J31" s="260">
        <f t="shared" si="1"/>
        <v>0</v>
      </c>
    </row>
    <row r="32" spans="1:10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</row>
    <row r="33" spans="1:10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</row>
    <row r="34" spans="1:10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32"/>
      <c r="H34" s="32" t="s">
        <v>114</v>
      </c>
      <c r="I34" s="92"/>
      <c r="J34" s="260">
        <f t="shared" si="1"/>
        <v>0</v>
      </c>
    </row>
    <row r="35" spans="1:10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32"/>
      <c r="H35" s="32" t="s">
        <v>114</v>
      </c>
      <c r="I35" s="92"/>
      <c r="J35" s="260">
        <f t="shared" si="1"/>
        <v>0</v>
      </c>
    </row>
    <row r="36" spans="1:10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16</v>
      </c>
      <c r="H36" s="25" t="s">
        <v>111</v>
      </c>
      <c r="I36" s="92"/>
      <c r="J36" s="260">
        <f t="shared" si="1"/>
        <v>0</v>
      </c>
    </row>
    <row r="37" spans="1:10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</row>
    <row r="38" spans="1:10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</row>
    <row r="39" spans="1:10" ht="15">
      <c r="A39" s="35" t="s">
        <v>147</v>
      </c>
      <c r="B39" s="36">
        <v>1</v>
      </c>
      <c r="C39" s="205" t="s">
        <v>5</v>
      </c>
      <c r="D39" s="37"/>
      <c r="E39" s="37"/>
      <c r="F39" s="37"/>
      <c r="G39" s="38">
        <v>19</v>
      </c>
      <c r="H39" s="38" t="s">
        <v>124</v>
      </c>
      <c r="I39" s="93"/>
      <c r="J39" s="260">
        <f aca="true" t="shared" si="2" ref="J39:J41">G39*I39</f>
        <v>0</v>
      </c>
    </row>
    <row r="40" spans="1:10" ht="15">
      <c r="A40" s="35" t="s">
        <v>147</v>
      </c>
      <c r="B40" s="36">
        <v>2</v>
      </c>
      <c r="C40" s="205" t="s">
        <v>6</v>
      </c>
      <c r="D40" s="37"/>
      <c r="E40" s="37"/>
      <c r="F40" s="37"/>
      <c r="G40" s="38"/>
      <c r="H40" s="38" t="s">
        <v>124</v>
      </c>
      <c r="I40" s="93"/>
      <c r="J40" s="260">
        <f t="shared" si="2"/>
        <v>0</v>
      </c>
    </row>
    <row r="41" spans="1:10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>
        <v>13</v>
      </c>
      <c r="H41" s="40" t="s">
        <v>124</v>
      </c>
      <c r="I41" s="93"/>
      <c r="J41" s="260">
        <f t="shared" si="2"/>
        <v>0</v>
      </c>
    </row>
    <row r="42" spans="1:10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500000</v>
      </c>
      <c r="J42" s="263">
        <f aca="true" t="shared" si="3" ref="J42:J51">G42*I42</f>
        <v>500000</v>
      </c>
    </row>
    <row r="43" spans="1:10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>
        <v>298</v>
      </c>
      <c r="H43" s="38" t="s">
        <v>114</v>
      </c>
      <c r="I43" s="93"/>
      <c r="J43" s="260">
        <f t="shared" si="3"/>
        <v>0</v>
      </c>
    </row>
    <row r="44" spans="1:10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38"/>
      <c r="H44" s="38" t="s">
        <v>111</v>
      </c>
      <c r="I44" s="93"/>
      <c r="J44" s="260">
        <f t="shared" si="3"/>
        <v>0</v>
      </c>
    </row>
    <row r="45" spans="1:10" ht="15">
      <c r="A45" s="35" t="s">
        <v>147</v>
      </c>
      <c r="B45" s="36">
        <v>7</v>
      </c>
      <c r="C45" s="204" t="s">
        <v>88</v>
      </c>
      <c r="D45" s="39"/>
      <c r="E45" s="39"/>
      <c r="F45" s="39"/>
      <c r="G45" s="40"/>
      <c r="H45" s="40" t="s">
        <v>112</v>
      </c>
      <c r="I45" s="93"/>
      <c r="J45" s="260">
        <f t="shared" si="3"/>
        <v>0</v>
      </c>
    </row>
    <row r="46" spans="1:10" ht="15">
      <c r="A46" s="35" t="s">
        <v>147</v>
      </c>
      <c r="B46" s="36">
        <v>8</v>
      </c>
      <c r="C46" s="205" t="s">
        <v>10</v>
      </c>
      <c r="D46" s="37"/>
      <c r="E46" s="37"/>
      <c r="F46" s="37"/>
      <c r="G46" s="38">
        <v>148</v>
      </c>
      <c r="H46" s="38" t="s">
        <v>113</v>
      </c>
      <c r="I46" s="93"/>
      <c r="J46" s="260">
        <f t="shared" si="3"/>
        <v>0</v>
      </c>
    </row>
    <row r="47" spans="1:10" ht="15">
      <c r="A47" s="35" t="s">
        <v>147</v>
      </c>
      <c r="B47" s="36">
        <v>9</v>
      </c>
      <c r="C47" s="205" t="s">
        <v>11</v>
      </c>
      <c r="D47" s="37"/>
      <c r="E47" s="37"/>
      <c r="F47" s="37"/>
      <c r="G47" s="38">
        <v>150</v>
      </c>
      <c r="H47" s="38" t="s">
        <v>113</v>
      </c>
      <c r="I47" s="93"/>
      <c r="J47" s="260">
        <f t="shared" si="3"/>
        <v>0</v>
      </c>
    </row>
    <row r="48" spans="1:10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>
        <v>40</v>
      </c>
      <c r="H48" s="38" t="s">
        <v>113</v>
      </c>
      <c r="I48" s="93"/>
      <c r="J48" s="260">
        <f t="shared" si="3"/>
        <v>0</v>
      </c>
    </row>
    <row r="49" spans="1:10" ht="15">
      <c r="A49" s="35" t="s">
        <v>147</v>
      </c>
      <c r="B49" s="36">
        <v>11</v>
      </c>
      <c r="C49" s="205" t="s">
        <v>13</v>
      </c>
      <c r="D49" s="37"/>
      <c r="E49" s="37"/>
      <c r="F49" s="37"/>
      <c r="G49" s="38">
        <v>50</v>
      </c>
      <c r="H49" s="38" t="s">
        <v>113</v>
      </c>
      <c r="I49" s="93"/>
      <c r="J49" s="260">
        <f t="shared" si="3"/>
        <v>0</v>
      </c>
    </row>
    <row r="50" spans="1:10" ht="15">
      <c r="A50" s="35" t="s">
        <v>147</v>
      </c>
      <c r="B50" s="36">
        <v>12</v>
      </c>
      <c r="C50" s="205" t="s">
        <v>14</v>
      </c>
      <c r="D50" s="37"/>
      <c r="E50" s="37"/>
      <c r="F50" s="37"/>
      <c r="G50" s="45">
        <v>500</v>
      </c>
      <c r="H50" s="45" t="s">
        <v>15</v>
      </c>
      <c r="I50" s="95"/>
      <c r="J50" s="260">
        <f t="shared" si="3"/>
        <v>0</v>
      </c>
    </row>
    <row r="51" spans="1:10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>
        <v>1</v>
      </c>
      <c r="H51" s="48" t="s">
        <v>111</v>
      </c>
      <c r="I51" s="96"/>
      <c r="J51" s="260">
        <f t="shared" si="3"/>
        <v>0</v>
      </c>
    </row>
    <row r="52" spans="1:10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350000</v>
      </c>
      <c r="J52" s="264">
        <f aca="true" t="shared" si="4" ref="J52">G52*I52</f>
        <v>350000</v>
      </c>
    </row>
    <row r="53" spans="1:10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</row>
    <row r="54" spans="1:10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>
        <v>30</v>
      </c>
      <c r="H54" s="45" t="s">
        <v>111</v>
      </c>
      <c r="I54" s="93"/>
      <c r="J54" s="260">
        <f aca="true" t="shared" si="5" ref="J54:J62">G54*I54</f>
        <v>0</v>
      </c>
    </row>
    <row r="55" spans="1:10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>
        <v>6</v>
      </c>
      <c r="H55" s="59" t="s">
        <v>111</v>
      </c>
      <c r="I55" s="93"/>
      <c r="J55" s="260">
        <f t="shared" si="5"/>
        <v>0</v>
      </c>
    </row>
    <row r="56" spans="1:10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/>
      <c r="H56" s="59" t="s">
        <v>111</v>
      </c>
      <c r="I56" s="93"/>
      <c r="J56" s="260">
        <f t="shared" si="5"/>
        <v>0</v>
      </c>
    </row>
    <row r="57" spans="1:10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f>24+12</f>
        <v>36</v>
      </c>
      <c r="H57" s="45" t="s">
        <v>111</v>
      </c>
      <c r="I57" s="93"/>
      <c r="J57" s="260">
        <f t="shared" si="5"/>
        <v>0</v>
      </c>
    </row>
    <row r="58" spans="1:10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5"/>
        <v>0</v>
      </c>
    </row>
    <row r="59" spans="1:10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>
        <v>6</v>
      </c>
      <c r="H59" s="45" t="s">
        <v>111</v>
      </c>
      <c r="I59" s="93"/>
      <c r="J59" s="260">
        <f t="shared" si="5"/>
        <v>0</v>
      </c>
    </row>
    <row r="60" spans="1:10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>
        <v>6</v>
      </c>
      <c r="H60" s="59" t="s">
        <v>111</v>
      </c>
      <c r="I60" s="93"/>
      <c r="J60" s="260">
        <f t="shared" si="5"/>
        <v>0</v>
      </c>
    </row>
    <row r="61" spans="1:10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5"/>
        <v>0</v>
      </c>
    </row>
    <row r="62" spans="1:10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500</v>
      </c>
      <c r="H62" s="59" t="s">
        <v>15</v>
      </c>
      <c r="I62" s="93"/>
      <c r="J62" s="260">
        <f t="shared" si="5"/>
        <v>0</v>
      </c>
    </row>
    <row r="63" spans="1:10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90">
        <f>SUM(J14:J62)</f>
        <v>850000</v>
      </c>
    </row>
    <row r="64" spans="1:10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</row>
    <row r="65" spans="1:10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>
        <v>4</v>
      </c>
      <c r="H65" s="36" t="s">
        <v>128</v>
      </c>
      <c r="I65" s="95"/>
      <c r="J65" s="260">
        <f aca="true" t="shared" si="6" ref="J65:J84">G65*I65</f>
        <v>0</v>
      </c>
    </row>
    <row r="66" spans="1:10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>
        <v>50</v>
      </c>
      <c r="H66" s="36" t="s">
        <v>15</v>
      </c>
      <c r="I66" s="95"/>
      <c r="J66" s="260">
        <f t="shared" si="6"/>
        <v>0</v>
      </c>
    </row>
    <row r="67" spans="1:10" ht="15">
      <c r="A67" s="62" t="s">
        <v>151</v>
      </c>
      <c r="B67" s="36">
        <v>3</v>
      </c>
      <c r="C67" s="205" t="s">
        <v>26</v>
      </c>
      <c r="D67" s="146"/>
      <c r="E67" s="146"/>
      <c r="F67" s="146"/>
      <c r="G67" s="45">
        <v>4</v>
      </c>
      <c r="H67" s="36" t="s">
        <v>128</v>
      </c>
      <c r="I67" s="95"/>
      <c r="J67" s="260">
        <f t="shared" si="6"/>
        <v>0</v>
      </c>
    </row>
    <row r="68" spans="1:10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59">
        <v>0</v>
      </c>
      <c r="H68" s="48" t="s">
        <v>114</v>
      </c>
      <c r="I68" s="97"/>
      <c r="J68" s="260">
        <f t="shared" si="6"/>
        <v>0</v>
      </c>
    </row>
    <row r="69" spans="1:10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59">
        <v>0</v>
      </c>
      <c r="H69" s="48" t="s">
        <v>15</v>
      </c>
      <c r="I69" s="97"/>
      <c r="J69" s="260">
        <f t="shared" si="6"/>
        <v>0</v>
      </c>
    </row>
    <row r="70" spans="1:10" ht="15">
      <c r="A70" s="65" t="s">
        <v>151</v>
      </c>
      <c r="B70" s="36">
        <v>6</v>
      </c>
      <c r="C70" s="205" t="s">
        <v>29</v>
      </c>
      <c r="D70" s="147"/>
      <c r="E70" s="147"/>
      <c r="F70" s="147"/>
      <c r="G70" s="59">
        <v>0</v>
      </c>
      <c r="H70" s="59" t="s">
        <v>128</v>
      </c>
      <c r="I70" s="96"/>
      <c r="J70" s="260">
        <f t="shared" si="6"/>
        <v>0</v>
      </c>
    </row>
    <row r="71" spans="1:10" ht="15">
      <c r="A71" s="62" t="s">
        <v>151</v>
      </c>
      <c r="B71" s="36">
        <v>7</v>
      </c>
      <c r="C71" s="429" t="s">
        <v>91</v>
      </c>
      <c r="D71" s="430"/>
      <c r="E71" s="430"/>
      <c r="F71" s="431"/>
      <c r="G71" s="59">
        <v>0</v>
      </c>
      <c r="H71" s="48" t="s">
        <v>114</v>
      </c>
      <c r="I71" s="97"/>
      <c r="J71" s="260">
        <f t="shared" si="6"/>
        <v>0</v>
      </c>
    </row>
    <row r="72" spans="1:10" ht="15">
      <c r="A72" s="62" t="s">
        <v>151</v>
      </c>
      <c r="B72" s="36">
        <v>8</v>
      </c>
      <c r="C72" s="46" t="s">
        <v>92</v>
      </c>
      <c r="D72" s="46"/>
      <c r="E72" s="70"/>
      <c r="F72" s="46"/>
      <c r="G72" s="59">
        <v>0</v>
      </c>
      <c r="H72" s="48" t="s">
        <v>114</v>
      </c>
      <c r="I72" s="97"/>
      <c r="J72" s="260">
        <f t="shared" si="6"/>
        <v>0</v>
      </c>
    </row>
    <row r="73" spans="1:10" ht="15">
      <c r="A73" s="63" t="s">
        <v>151</v>
      </c>
      <c r="B73" s="36">
        <v>9</v>
      </c>
      <c r="C73" s="429" t="s">
        <v>28</v>
      </c>
      <c r="D73" s="430"/>
      <c r="E73" s="430"/>
      <c r="F73" s="431"/>
      <c r="G73" s="59">
        <v>0</v>
      </c>
      <c r="H73" s="48" t="s">
        <v>15</v>
      </c>
      <c r="I73" s="97"/>
      <c r="J73" s="260">
        <f t="shared" si="6"/>
        <v>0</v>
      </c>
    </row>
    <row r="74" spans="1:10" ht="15">
      <c r="A74" s="65" t="s">
        <v>151</v>
      </c>
      <c r="B74" s="36">
        <v>10</v>
      </c>
      <c r="C74" s="205" t="s">
        <v>29</v>
      </c>
      <c r="D74" s="147"/>
      <c r="E74" s="147"/>
      <c r="F74" s="147"/>
      <c r="G74" s="59">
        <v>0</v>
      </c>
      <c r="H74" s="59" t="s">
        <v>128</v>
      </c>
      <c r="I74" s="96"/>
      <c r="J74" s="260">
        <f t="shared" si="6"/>
        <v>0</v>
      </c>
    </row>
    <row r="75" spans="1:10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>
        <v>0</v>
      </c>
      <c r="H75" s="59" t="s">
        <v>111</v>
      </c>
      <c r="I75" s="96"/>
      <c r="J75" s="260">
        <f t="shared" si="6"/>
        <v>0</v>
      </c>
    </row>
    <row r="76" spans="1:10" ht="15">
      <c r="A76" s="63" t="s">
        <v>151</v>
      </c>
      <c r="B76" s="36">
        <v>12</v>
      </c>
      <c r="C76" s="205" t="s">
        <v>94</v>
      </c>
      <c r="D76" s="147"/>
      <c r="E76" s="147"/>
      <c r="F76" s="147"/>
      <c r="G76" s="59">
        <v>0</v>
      </c>
      <c r="H76" s="59" t="s">
        <v>15</v>
      </c>
      <c r="I76" s="96"/>
      <c r="J76" s="260">
        <f t="shared" si="6"/>
        <v>0</v>
      </c>
    </row>
    <row r="77" spans="1:10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>
        <v>0</v>
      </c>
      <c r="H77" s="59" t="s">
        <v>111</v>
      </c>
      <c r="I77" s="96"/>
      <c r="J77" s="260">
        <f t="shared" si="6"/>
        <v>0</v>
      </c>
    </row>
    <row r="78" spans="1:10" ht="15">
      <c r="A78" s="63" t="s">
        <v>151</v>
      </c>
      <c r="B78" s="36">
        <v>14</v>
      </c>
      <c r="C78" s="205" t="s">
        <v>96</v>
      </c>
      <c r="D78" s="147"/>
      <c r="E78" s="147"/>
      <c r="F78" s="147"/>
      <c r="G78" s="59">
        <v>0</v>
      </c>
      <c r="H78" s="59" t="s">
        <v>15</v>
      </c>
      <c r="I78" s="96"/>
      <c r="J78" s="260">
        <f t="shared" si="6"/>
        <v>0</v>
      </c>
    </row>
    <row r="79" spans="1:10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>
        <v>0</v>
      </c>
      <c r="H79" s="59" t="s">
        <v>128</v>
      </c>
      <c r="I79" s="96"/>
      <c r="J79" s="260">
        <f t="shared" si="6"/>
        <v>0</v>
      </c>
    </row>
    <row r="80" spans="1:10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>
        <f>SUM(G14:G18)</f>
        <v>388</v>
      </c>
      <c r="H80" s="59" t="s">
        <v>113</v>
      </c>
      <c r="I80" s="316"/>
      <c r="J80" s="260">
        <f t="shared" si="6"/>
        <v>0</v>
      </c>
    </row>
    <row r="81" spans="1:10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>
        <v>0</v>
      </c>
      <c r="H81" s="59" t="s">
        <v>111</v>
      </c>
      <c r="I81" s="96"/>
      <c r="J81" s="260">
        <f t="shared" si="6"/>
        <v>0</v>
      </c>
    </row>
    <row r="82" spans="1:10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>
        <v>0</v>
      </c>
      <c r="H82" s="59" t="s">
        <v>111</v>
      </c>
      <c r="I82" s="96"/>
      <c r="J82" s="260">
        <f t="shared" si="6"/>
        <v>0</v>
      </c>
    </row>
    <row r="83" spans="1:10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>
        <v>0</v>
      </c>
      <c r="H83" s="59" t="s">
        <v>15</v>
      </c>
      <c r="I83" s="96"/>
      <c r="J83" s="260">
        <f t="shared" si="6"/>
        <v>0</v>
      </c>
    </row>
    <row r="84" spans="1:10" ht="15">
      <c r="A84" s="63" t="s">
        <v>151</v>
      </c>
      <c r="B84" s="36">
        <v>20</v>
      </c>
      <c r="C84" s="44" t="s">
        <v>32</v>
      </c>
      <c r="D84" s="44"/>
      <c r="E84" s="37"/>
      <c r="F84" s="37"/>
      <c r="G84" s="45">
        <v>50</v>
      </c>
      <c r="H84" s="45" t="s">
        <v>112</v>
      </c>
      <c r="I84" s="93"/>
      <c r="J84" s="260">
        <f t="shared" si="6"/>
        <v>0</v>
      </c>
    </row>
    <row r="85" spans="1:10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90">
        <f>SUM(J65:J84)</f>
        <v>0</v>
      </c>
    </row>
    <row r="86" spans="1:10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</row>
    <row r="87" spans="1:10" ht="15">
      <c r="A87" s="62" t="s">
        <v>152</v>
      </c>
      <c r="B87" s="36">
        <v>1</v>
      </c>
      <c r="C87" s="414" t="s">
        <v>34</v>
      </c>
      <c r="D87" s="415"/>
      <c r="E87" s="415"/>
      <c r="F87" s="416"/>
      <c r="G87" s="45">
        <v>40</v>
      </c>
      <c r="H87" s="36" t="s">
        <v>112</v>
      </c>
      <c r="I87" s="93"/>
      <c r="J87" s="260">
        <f aca="true" t="shared" si="7" ref="J87:J105">G87*I87</f>
        <v>0</v>
      </c>
    </row>
    <row r="88" spans="1:10" ht="15">
      <c r="A88" s="62" t="s">
        <v>152</v>
      </c>
      <c r="B88" s="45">
        <v>2</v>
      </c>
      <c r="C88" s="204" t="s">
        <v>35</v>
      </c>
      <c r="D88" s="204"/>
      <c r="E88" s="204"/>
      <c r="F88" s="204"/>
      <c r="G88" s="45">
        <v>2000</v>
      </c>
      <c r="H88" s="45" t="s">
        <v>113</v>
      </c>
      <c r="I88" s="95"/>
      <c r="J88" s="260">
        <f t="shared" si="7"/>
        <v>0</v>
      </c>
    </row>
    <row r="89" spans="1:10" ht="15">
      <c r="A89" s="68" t="s">
        <v>152</v>
      </c>
      <c r="B89" s="45">
        <v>3</v>
      </c>
      <c r="C89" s="204" t="s">
        <v>153</v>
      </c>
      <c r="D89" s="204"/>
      <c r="E89" s="204"/>
      <c r="F89" s="204"/>
      <c r="G89" s="91"/>
      <c r="H89" s="45" t="s">
        <v>113</v>
      </c>
      <c r="I89" s="95"/>
      <c r="J89" s="260">
        <f t="shared" si="7"/>
        <v>0</v>
      </c>
    </row>
    <row r="90" spans="1:10" ht="15">
      <c r="A90" s="68" t="s">
        <v>152</v>
      </c>
      <c r="B90" s="45">
        <v>4</v>
      </c>
      <c r="C90" s="204" t="s">
        <v>36</v>
      </c>
      <c r="D90" s="204"/>
      <c r="E90" s="204"/>
      <c r="F90" s="204"/>
      <c r="G90" s="45">
        <v>600</v>
      </c>
      <c r="H90" s="45" t="s">
        <v>37</v>
      </c>
      <c r="I90" s="95"/>
      <c r="J90" s="260">
        <f t="shared" si="7"/>
        <v>0</v>
      </c>
    </row>
    <row r="91" spans="1:10" ht="15">
      <c r="A91" s="68" t="s">
        <v>152</v>
      </c>
      <c r="B91" s="45">
        <v>5</v>
      </c>
      <c r="C91" s="204" t="s">
        <v>97</v>
      </c>
      <c r="D91" s="204"/>
      <c r="E91" s="204"/>
      <c r="F91" s="204"/>
      <c r="G91" s="45"/>
      <c r="H91" s="45" t="s">
        <v>37</v>
      </c>
      <c r="I91" s="95"/>
      <c r="J91" s="260">
        <f t="shared" si="7"/>
        <v>0</v>
      </c>
    </row>
    <row r="92" spans="1:10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7"/>
        <v>0</v>
      </c>
    </row>
    <row r="93" spans="1:10" ht="15">
      <c r="A93" s="68" t="s">
        <v>152</v>
      </c>
      <c r="B93" s="45">
        <v>7</v>
      </c>
      <c r="C93" s="204" t="s">
        <v>99</v>
      </c>
      <c r="D93" s="204"/>
      <c r="E93" s="204"/>
      <c r="F93" s="204"/>
      <c r="G93" s="45">
        <v>2000</v>
      </c>
      <c r="H93" s="45" t="s">
        <v>113</v>
      </c>
      <c r="I93" s="95"/>
      <c r="J93" s="260">
        <f t="shared" si="7"/>
        <v>0</v>
      </c>
    </row>
    <row r="94" spans="1:10" ht="15">
      <c r="A94" s="68" t="s">
        <v>152</v>
      </c>
      <c r="B94" s="45">
        <v>8</v>
      </c>
      <c r="C94" s="204" t="s">
        <v>154</v>
      </c>
      <c r="D94" s="204"/>
      <c r="E94" s="204"/>
      <c r="F94" s="204"/>
      <c r="G94" s="45"/>
      <c r="H94" s="45" t="s">
        <v>37</v>
      </c>
      <c r="I94" s="92"/>
      <c r="J94" s="260">
        <f t="shared" si="7"/>
        <v>0</v>
      </c>
    </row>
    <row r="95" spans="1:10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7"/>
        <v>0</v>
      </c>
    </row>
    <row r="96" spans="1:10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7"/>
        <v>0</v>
      </c>
    </row>
    <row r="97" spans="1:10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7"/>
        <v>0</v>
      </c>
    </row>
    <row r="98" spans="1:10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7"/>
        <v>0</v>
      </c>
    </row>
    <row r="99" spans="1:10" ht="15">
      <c r="A99" s="62" t="s">
        <v>152</v>
      </c>
      <c r="B99" s="36">
        <v>13</v>
      </c>
      <c r="C99" s="204" t="s">
        <v>132</v>
      </c>
      <c r="D99" s="205"/>
      <c r="E99" s="205"/>
      <c r="F99" s="205"/>
      <c r="G99" s="45"/>
      <c r="H99" s="36" t="s">
        <v>113</v>
      </c>
      <c r="I99" s="95"/>
      <c r="J99" s="260">
        <f t="shared" si="7"/>
        <v>0</v>
      </c>
    </row>
    <row r="100" spans="1:10" ht="15">
      <c r="A100" s="62" t="s">
        <v>152</v>
      </c>
      <c r="B100" s="45">
        <v>14</v>
      </c>
      <c r="C100" s="414" t="s">
        <v>40</v>
      </c>
      <c r="D100" s="415"/>
      <c r="E100" s="415"/>
      <c r="F100" s="416"/>
      <c r="G100" s="45">
        <f>G88+G93</f>
        <v>4000</v>
      </c>
      <c r="H100" s="36" t="s">
        <v>113</v>
      </c>
      <c r="I100" s="95"/>
      <c r="J100" s="260">
        <f t="shared" si="7"/>
        <v>0</v>
      </c>
    </row>
    <row r="101" spans="1:10" ht="15">
      <c r="A101" s="62" t="s">
        <v>152</v>
      </c>
      <c r="B101" s="36">
        <v>15</v>
      </c>
      <c r="C101" s="205" t="s">
        <v>41</v>
      </c>
      <c r="D101" s="205"/>
      <c r="E101" s="205"/>
      <c r="F101" s="205"/>
      <c r="G101" s="45">
        <v>1200</v>
      </c>
      <c r="H101" s="36" t="s">
        <v>15</v>
      </c>
      <c r="I101" s="95"/>
      <c r="J101" s="260">
        <f t="shared" si="7"/>
        <v>0</v>
      </c>
    </row>
    <row r="102" spans="1:10" ht="15">
      <c r="A102" s="62" t="s">
        <v>152</v>
      </c>
      <c r="B102" s="45">
        <v>16</v>
      </c>
      <c r="C102" s="205" t="s">
        <v>102</v>
      </c>
      <c r="D102" s="205"/>
      <c r="E102" s="205"/>
      <c r="F102" s="205"/>
      <c r="G102" s="45"/>
      <c r="H102" s="36" t="s">
        <v>113</v>
      </c>
      <c r="I102" s="95"/>
      <c r="J102" s="260">
        <f t="shared" si="7"/>
        <v>0</v>
      </c>
    </row>
    <row r="103" spans="1:10" ht="15">
      <c r="A103" s="62" t="s">
        <v>152</v>
      </c>
      <c r="B103" s="36">
        <v>17</v>
      </c>
      <c r="C103" s="205" t="s">
        <v>103</v>
      </c>
      <c r="D103" s="205"/>
      <c r="E103" s="205"/>
      <c r="F103" s="205"/>
      <c r="G103" s="45"/>
      <c r="H103" s="36" t="s">
        <v>113</v>
      </c>
      <c r="I103" s="95"/>
      <c r="J103" s="260">
        <f t="shared" si="7"/>
        <v>0</v>
      </c>
    </row>
    <row r="104" spans="1:10" ht="15">
      <c r="A104" s="62" t="s">
        <v>152</v>
      </c>
      <c r="B104" s="45">
        <v>18</v>
      </c>
      <c r="C104" s="414" t="s">
        <v>42</v>
      </c>
      <c r="D104" s="415"/>
      <c r="E104" s="415"/>
      <c r="F104" s="416"/>
      <c r="G104" s="45"/>
      <c r="H104" s="36" t="s">
        <v>15</v>
      </c>
      <c r="I104" s="95"/>
      <c r="J104" s="260">
        <f t="shared" si="7"/>
        <v>0</v>
      </c>
    </row>
    <row r="105" spans="1:10" ht="15">
      <c r="A105" s="62" t="s">
        <v>152</v>
      </c>
      <c r="B105" s="36">
        <v>19</v>
      </c>
      <c r="C105" s="429" t="s">
        <v>43</v>
      </c>
      <c r="D105" s="430"/>
      <c r="E105" s="430"/>
      <c r="F105" s="431"/>
      <c r="G105" s="59">
        <v>80</v>
      </c>
      <c r="H105" s="48" t="s">
        <v>112</v>
      </c>
      <c r="I105" s="95"/>
      <c r="J105" s="260">
        <f t="shared" si="7"/>
        <v>0</v>
      </c>
    </row>
    <row r="106" spans="1:10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90">
        <f>SUM(J87:J105)</f>
        <v>0</v>
      </c>
    </row>
    <row r="107" spans="1:10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</row>
    <row r="108" spans="1:10" ht="15">
      <c r="A108" s="69" t="s">
        <v>155</v>
      </c>
      <c r="B108" s="45">
        <v>1</v>
      </c>
      <c r="C108" s="204" t="s">
        <v>45</v>
      </c>
      <c r="D108" s="39"/>
      <c r="E108" s="39"/>
      <c r="F108" s="39"/>
      <c r="G108" s="45">
        <v>36</v>
      </c>
      <c r="H108" s="45" t="s">
        <v>128</v>
      </c>
      <c r="I108" s="93"/>
      <c r="J108" s="260">
        <f aca="true" t="shared" si="8" ref="J108:J128">G108*I108</f>
        <v>0</v>
      </c>
    </row>
    <row r="109" spans="1:10" ht="15">
      <c r="A109" s="69" t="s">
        <v>155</v>
      </c>
      <c r="B109" s="45">
        <v>2</v>
      </c>
      <c r="C109" s="204" t="s">
        <v>46</v>
      </c>
      <c r="D109" s="39"/>
      <c r="E109" s="39"/>
      <c r="F109" s="39"/>
      <c r="G109" s="45">
        <v>24</v>
      </c>
      <c r="H109" s="45" t="s">
        <v>128</v>
      </c>
      <c r="I109" s="93"/>
      <c r="J109" s="260">
        <f t="shared" si="8"/>
        <v>0</v>
      </c>
    </row>
    <row r="110" spans="1:10" ht="15">
      <c r="A110" s="69" t="s">
        <v>155</v>
      </c>
      <c r="B110" s="45">
        <v>3</v>
      </c>
      <c r="C110" s="204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8"/>
        <v>0</v>
      </c>
    </row>
    <row r="111" spans="1:10" ht="15">
      <c r="A111" s="69" t="s">
        <v>155</v>
      </c>
      <c r="B111" s="45">
        <v>4</v>
      </c>
      <c r="C111" s="204" t="s">
        <v>48</v>
      </c>
      <c r="D111" s="39"/>
      <c r="E111" s="39"/>
      <c r="F111" s="39"/>
      <c r="G111" s="45">
        <v>12</v>
      </c>
      <c r="H111" s="45" t="s">
        <v>128</v>
      </c>
      <c r="I111" s="93"/>
      <c r="J111" s="260">
        <f t="shared" si="8"/>
        <v>0</v>
      </c>
    </row>
    <row r="112" spans="1:10" ht="15">
      <c r="A112" s="69" t="s">
        <v>155</v>
      </c>
      <c r="B112" s="45">
        <v>5</v>
      </c>
      <c r="C112" s="204" t="s">
        <v>104</v>
      </c>
      <c r="D112" s="39"/>
      <c r="E112" s="39"/>
      <c r="F112" s="39"/>
      <c r="G112" s="45">
        <v>8</v>
      </c>
      <c r="H112" s="45" t="s">
        <v>128</v>
      </c>
      <c r="I112" s="93"/>
      <c r="J112" s="260">
        <f t="shared" si="8"/>
        <v>0</v>
      </c>
    </row>
    <row r="113" spans="1:10" ht="15">
      <c r="A113" s="69" t="s">
        <v>155</v>
      </c>
      <c r="B113" s="45">
        <v>6</v>
      </c>
      <c r="C113" s="204" t="s">
        <v>49</v>
      </c>
      <c r="D113" s="39"/>
      <c r="E113" s="39"/>
      <c r="F113" s="39"/>
      <c r="G113" s="45">
        <v>8</v>
      </c>
      <c r="H113" s="45" t="s">
        <v>128</v>
      </c>
      <c r="I113" s="93"/>
      <c r="J113" s="260">
        <f t="shared" si="8"/>
        <v>0</v>
      </c>
    </row>
    <row r="114" spans="1:10" ht="15">
      <c r="A114" s="69" t="s">
        <v>155</v>
      </c>
      <c r="B114" s="45">
        <v>7</v>
      </c>
      <c r="C114" s="204" t="s">
        <v>50</v>
      </c>
      <c r="D114" s="39"/>
      <c r="E114" s="39"/>
      <c r="F114" s="39"/>
      <c r="G114" s="45">
        <v>6</v>
      </c>
      <c r="H114" s="45" t="s">
        <v>128</v>
      </c>
      <c r="I114" s="93"/>
      <c r="J114" s="260">
        <f t="shared" si="8"/>
        <v>0</v>
      </c>
    </row>
    <row r="115" spans="1:10" ht="15">
      <c r="A115" s="69" t="s">
        <v>155</v>
      </c>
      <c r="B115" s="45">
        <v>8</v>
      </c>
      <c r="C115" s="204" t="s">
        <v>51</v>
      </c>
      <c r="D115" s="39"/>
      <c r="E115" s="39"/>
      <c r="F115" s="39"/>
      <c r="G115" s="45">
        <v>8</v>
      </c>
      <c r="H115" s="45" t="s">
        <v>128</v>
      </c>
      <c r="I115" s="93"/>
      <c r="J115" s="260">
        <f t="shared" si="8"/>
        <v>0</v>
      </c>
    </row>
    <row r="116" spans="1:10" ht="15">
      <c r="A116" s="69" t="s">
        <v>155</v>
      </c>
      <c r="B116" s="45">
        <v>9</v>
      </c>
      <c r="C116" s="204" t="s">
        <v>52</v>
      </c>
      <c r="D116" s="39"/>
      <c r="E116" s="39"/>
      <c r="F116" s="39"/>
      <c r="G116" s="45">
        <v>6</v>
      </c>
      <c r="H116" s="45" t="s">
        <v>128</v>
      </c>
      <c r="I116" s="93"/>
      <c r="J116" s="260">
        <f t="shared" si="8"/>
        <v>0</v>
      </c>
    </row>
    <row r="117" spans="1:10" ht="15">
      <c r="A117" s="69" t="s">
        <v>155</v>
      </c>
      <c r="B117" s="45">
        <v>10</v>
      </c>
      <c r="C117" s="204" t="s">
        <v>53</v>
      </c>
      <c r="D117" s="39"/>
      <c r="E117" s="39"/>
      <c r="F117" s="39"/>
      <c r="G117" s="45">
        <v>6</v>
      </c>
      <c r="H117" s="45" t="s">
        <v>128</v>
      </c>
      <c r="I117" s="93"/>
      <c r="J117" s="260">
        <f t="shared" si="8"/>
        <v>0</v>
      </c>
    </row>
    <row r="118" spans="1:10" ht="15">
      <c r="A118" s="69" t="s">
        <v>155</v>
      </c>
      <c r="B118" s="45">
        <v>11</v>
      </c>
      <c r="C118" s="204" t="s">
        <v>105</v>
      </c>
      <c r="D118" s="39"/>
      <c r="E118" s="39"/>
      <c r="F118" s="39"/>
      <c r="G118" s="45">
        <v>8</v>
      </c>
      <c r="H118" s="45" t="s">
        <v>128</v>
      </c>
      <c r="I118" s="93"/>
      <c r="J118" s="260">
        <f t="shared" si="8"/>
        <v>0</v>
      </c>
    </row>
    <row r="119" spans="1:10" ht="15">
      <c r="A119" s="69" t="s">
        <v>155</v>
      </c>
      <c r="B119" s="45">
        <v>12</v>
      </c>
      <c r="C119" s="204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8"/>
        <v>0</v>
      </c>
    </row>
    <row r="120" spans="1:10" ht="15">
      <c r="A120" s="69" t="s">
        <v>155</v>
      </c>
      <c r="B120" s="45">
        <v>13</v>
      </c>
      <c r="C120" s="204" t="s">
        <v>133</v>
      </c>
      <c r="D120" s="39"/>
      <c r="E120" s="39"/>
      <c r="F120" s="39"/>
      <c r="G120" s="45">
        <v>6</v>
      </c>
      <c r="H120" s="45" t="s">
        <v>128</v>
      </c>
      <c r="I120" s="93"/>
      <c r="J120" s="260">
        <f t="shared" si="8"/>
        <v>0</v>
      </c>
    </row>
    <row r="121" spans="1:10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8"/>
        <v>0</v>
      </c>
    </row>
    <row r="122" spans="1:10" ht="15">
      <c r="A122" s="69" t="s">
        <v>155</v>
      </c>
      <c r="B122" s="45">
        <v>15</v>
      </c>
      <c r="C122" s="204" t="s">
        <v>54</v>
      </c>
      <c r="D122" s="39"/>
      <c r="E122" s="39"/>
      <c r="F122" s="39"/>
      <c r="G122" s="45">
        <v>6</v>
      </c>
      <c r="H122" s="45" t="s">
        <v>128</v>
      </c>
      <c r="I122" s="93"/>
      <c r="J122" s="260">
        <f t="shared" si="8"/>
        <v>0</v>
      </c>
    </row>
    <row r="123" spans="1:10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>
        <v>6</v>
      </c>
      <c r="H123" s="59" t="s">
        <v>128</v>
      </c>
      <c r="I123" s="97"/>
      <c r="J123" s="260">
        <f t="shared" si="8"/>
        <v>0</v>
      </c>
    </row>
    <row r="124" spans="1:10" ht="15">
      <c r="A124" s="69" t="s">
        <v>155</v>
      </c>
      <c r="B124" s="45">
        <v>17</v>
      </c>
      <c r="C124" s="204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8"/>
        <v>0</v>
      </c>
    </row>
    <row r="125" spans="1:10" ht="15">
      <c r="A125" s="69" t="s">
        <v>155</v>
      </c>
      <c r="B125" s="45">
        <v>18</v>
      </c>
      <c r="C125" s="204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8"/>
        <v>0</v>
      </c>
    </row>
    <row r="126" spans="1:10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>
        <v>6</v>
      </c>
      <c r="H126" s="45" t="s">
        <v>128</v>
      </c>
      <c r="I126" s="93"/>
      <c r="J126" s="260">
        <f t="shared" si="8"/>
        <v>0</v>
      </c>
    </row>
    <row r="127" spans="1:10" ht="15">
      <c r="A127" s="69" t="s">
        <v>155</v>
      </c>
      <c r="B127" s="45">
        <v>20</v>
      </c>
      <c r="C127" s="204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8"/>
        <v>0</v>
      </c>
    </row>
    <row r="128" spans="1:10" ht="15">
      <c r="A128" s="69" t="s">
        <v>155</v>
      </c>
      <c r="B128" s="45">
        <v>21</v>
      </c>
      <c r="C128" s="204" t="s">
        <v>109</v>
      </c>
      <c r="D128" s="39"/>
      <c r="E128" s="39"/>
      <c r="F128" s="39"/>
      <c r="G128" s="59">
        <v>80</v>
      </c>
      <c r="H128" s="59" t="s">
        <v>112</v>
      </c>
      <c r="I128" s="93"/>
      <c r="J128" s="260">
        <f t="shared" si="8"/>
        <v>0</v>
      </c>
    </row>
    <row r="129" spans="1:10" ht="15.75" thickBot="1">
      <c r="A129" s="83"/>
      <c r="B129" s="78"/>
      <c r="C129" s="84" t="s">
        <v>190</v>
      </c>
      <c r="D129" s="85" t="s">
        <v>187</v>
      </c>
      <c r="E129" s="86"/>
      <c r="F129" s="87"/>
      <c r="G129" s="88"/>
      <c r="H129" s="89"/>
      <c r="I129" s="98"/>
      <c r="J129" s="157">
        <f>SUM(J108:J128)</f>
        <v>0</v>
      </c>
    </row>
    <row r="130" spans="1:10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</row>
    <row r="131" spans="1:10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>
        <v>48</v>
      </c>
      <c r="H131" s="48" t="s">
        <v>111</v>
      </c>
      <c r="I131" s="97"/>
      <c r="J131" s="260">
        <f aca="true" t="shared" si="9" ref="J131:J138">G131*I131</f>
        <v>0</v>
      </c>
    </row>
    <row r="132" spans="1:10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>
        <v>48</v>
      </c>
      <c r="H132" s="48" t="s">
        <v>111</v>
      </c>
      <c r="I132" s="97"/>
      <c r="J132" s="260">
        <f t="shared" si="9"/>
        <v>0</v>
      </c>
    </row>
    <row r="133" spans="1:10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59">
        <v>10</v>
      </c>
      <c r="H133" s="59" t="s">
        <v>111</v>
      </c>
      <c r="I133" s="96"/>
      <c r="J133" s="260">
        <f t="shared" si="9"/>
        <v>0</v>
      </c>
    </row>
    <row r="134" spans="1:10" ht="15">
      <c r="A134" s="62" t="s">
        <v>156</v>
      </c>
      <c r="B134" s="48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9"/>
        <v>0</v>
      </c>
    </row>
    <row r="135" spans="1:10" ht="15">
      <c r="A135" s="62" t="s">
        <v>156</v>
      </c>
      <c r="B135" s="48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9"/>
        <v>0</v>
      </c>
    </row>
    <row r="136" spans="1:10" ht="15">
      <c r="A136" s="62" t="s">
        <v>156</v>
      </c>
      <c r="B136" s="48">
        <v>6</v>
      </c>
      <c r="C136" s="70" t="s">
        <v>63</v>
      </c>
      <c r="D136" s="64"/>
      <c r="E136" s="64"/>
      <c r="F136" s="64"/>
      <c r="G136" s="59">
        <v>1200</v>
      </c>
      <c r="H136" s="59" t="s">
        <v>15</v>
      </c>
      <c r="I136" s="96"/>
      <c r="J136" s="260">
        <f t="shared" si="9"/>
        <v>0</v>
      </c>
    </row>
    <row r="137" spans="1:10" ht="15">
      <c r="A137" s="62" t="s">
        <v>156</v>
      </c>
      <c r="B137" s="48">
        <v>7</v>
      </c>
      <c r="C137" s="70" t="s">
        <v>64</v>
      </c>
      <c r="D137" s="64"/>
      <c r="E137" s="64"/>
      <c r="F137" s="64"/>
      <c r="G137" s="59">
        <v>10</v>
      </c>
      <c r="H137" s="59" t="s">
        <v>111</v>
      </c>
      <c r="I137" s="96"/>
      <c r="J137" s="260">
        <f t="shared" si="9"/>
        <v>0</v>
      </c>
    </row>
    <row r="138" spans="1:10" ht="15">
      <c r="A138" s="62" t="s">
        <v>156</v>
      </c>
      <c r="B138" s="48">
        <v>8</v>
      </c>
      <c r="C138" s="405" t="s">
        <v>134</v>
      </c>
      <c r="D138" s="406"/>
      <c r="E138" s="406"/>
      <c r="F138" s="407"/>
      <c r="G138" s="59">
        <v>48</v>
      </c>
      <c r="H138" s="59" t="s">
        <v>111</v>
      </c>
      <c r="I138" s="96"/>
      <c r="J138" s="260">
        <f t="shared" si="9"/>
        <v>0</v>
      </c>
    </row>
    <row r="139" spans="1:10" ht="15.75" thickBot="1">
      <c r="A139" s="83"/>
      <c r="B139" s="78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157">
        <f>SUM(J131:J138)</f>
        <v>0</v>
      </c>
    </row>
    <row r="140" spans="1:10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</row>
    <row r="141" spans="1:10" ht="15">
      <c r="A141" s="63" t="s">
        <v>159</v>
      </c>
      <c r="B141" s="72">
        <v>1</v>
      </c>
      <c r="C141" s="435" t="s">
        <v>66</v>
      </c>
      <c r="D141" s="436"/>
      <c r="E141" s="436"/>
      <c r="F141" s="436"/>
      <c r="G141" s="73">
        <v>80</v>
      </c>
      <c r="H141" s="72" t="s">
        <v>112</v>
      </c>
      <c r="I141" s="93"/>
      <c r="J141" s="260">
        <f aca="true" t="shared" si="10" ref="J141:J156">G141*I141</f>
        <v>0</v>
      </c>
    </row>
    <row r="142" spans="1:10" ht="15">
      <c r="A142" s="63" t="s">
        <v>159</v>
      </c>
      <c r="B142" s="72">
        <v>2</v>
      </c>
      <c r="C142" s="403" t="s">
        <v>67</v>
      </c>
      <c r="D142" s="404"/>
      <c r="E142" s="404"/>
      <c r="F142" s="404"/>
      <c r="G142" s="73">
        <v>45</v>
      </c>
      <c r="H142" s="72" t="s">
        <v>112</v>
      </c>
      <c r="I142" s="93"/>
      <c r="J142" s="260">
        <f t="shared" si="10"/>
        <v>0</v>
      </c>
    </row>
    <row r="143" spans="1:10" ht="15">
      <c r="A143" s="63" t="s">
        <v>159</v>
      </c>
      <c r="B143" s="72">
        <v>3</v>
      </c>
      <c r="C143" s="202" t="s">
        <v>68</v>
      </c>
      <c r="D143" s="203"/>
      <c r="E143" s="203"/>
      <c r="F143" s="203"/>
      <c r="G143" s="73"/>
      <c r="H143" s="72" t="s">
        <v>112</v>
      </c>
      <c r="I143" s="93"/>
      <c r="J143" s="260">
        <f t="shared" si="10"/>
        <v>0</v>
      </c>
    </row>
    <row r="144" spans="1:10" ht="15">
      <c r="A144" s="63" t="s">
        <v>159</v>
      </c>
      <c r="B144" s="72">
        <v>4</v>
      </c>
      <c r="C144" s="435" t="s">
        <v>160</v>
      </c>
      <c r="D144" s="436"/>
      <c r="E144" s="436"/>
      <c r="F144" s="436"/>
      <c r="G144" s="73"/>
      <c r="H144" s="72" t="s">
        <v>128</v>
      </c>
      <c r="I144" s="93"/>
      <c r="J144" s="260">
        <f t="shared" si="10"/>
        <v>0</v>
      </c>
    </row>
    <row r="145" spans="1:10" ht="15">
      <c r="A145" s="63" t="s">
        <v>159</v>
      </c>
      <c r="B145" s="72">
        <v>5</v>
      </c>
      <c r="C145" s="426" t="s">
        <v>110</v>
      </c>
      <c r="D145" s="427"/>
      <c r="E145" s="427"/>
      <c r="F145" s="428"/>
      <c r="G145" s="186"/>
      <c r="H145" s="73" t="s">
        <v>128</v>
      </c>
      <c r="I145" s="266"/>
      <c r="J145" s="260">
        <f t="shared" si="10"/>
        <v>0</v>
      </c>
    </row>
    <row r="146" spans="1:10" ht="15">
      <c r="A146" s="63" t="s">
        <v>159</v>
      </c>
      <c r="B146" s="72">
        <v>6</v>
      </c>
      <c r="C146" s="202" t="s">
        <v>161</v>
      </c>
      <c r="D146" s="203"/>
      <c r="E146" s="203"/>
      <c r="F146" s="203"/>
      <c r="G146" s="73"/>
      <c r="H146" s="73" t="s">
        <v>128</v>
      </c>
      <c r="I146" s="93"/>
      <c r="J146" s="260">
        <f t="shared" si="10"/>
        <v>0</v>
      </c>
    </row>
    <row r="147" spans="1:10" ht="15">
      <c r="A147" s="63" t="s">
        <v>159</v>
      </c>
      <c r="B147" s="72">
        <v>7</v>
      </c>
      <c r="C147" s="202" t="s">
        <v>162</v>
      </c>
      <c r="D147" s="203"/>
      <c r="E147" s="203"/>
      <c r="F147" s="203"/>
      <c r="G147" s="73"/>
      <c r="H147" s="73" t="s">
        <v>114</v>
      </c>
      <c r="I147" s="93"/>
      <c r="J147" s="260">
        <f t="shared" si="10"/>
        <v>0</v>
      </c>
    </row>
    <row r="148" spans="1:10" ht="15">
      <c r="A148" s="63" t="s">
        <v>159</v>
      </c>
      <c r="B148" s="72">
        <v>8</v>
      </c>
      <c r="C148" s="202" t="s">
        <v>163</v>
      </c>
      <c r="D148" s="203"/>
      <c r="E148" s="203"/>
      <c r="F148" s="203"/>
      <c r="G148" s="73"/>
      <c r="H148" s="73" t="s">
        <v>111</v>
      </c>
      <c r="I148" s="93"/>
      <c r="J148" s="260">
        <f t="shared" si="10"/>
        <v>0</v>
      </c>
    </row>
    <row r="149" spans="1:10" ht="15">
      <c r="A149" s="63" t="s">
        <v>159</v>
      </c>
      <c r="B149" s="72">
        <v>9</v>
      </c>
      <c r="C149" s="403" t="s">
        <v>69</v>
      </c>
      <c r="D149" s="404"/>
      <c r="E149" s="404"/>
      <c r="F149" s="404"/>
      <c r="G149" s="73">
        <v>120</v>
      </c>
      <c r="H149" s="73" t="s">
        <v>111</v>
      </c>
      <c r="I149" s="93"/>
      <c r="J149" s="260">
        <f t="shared" si="10"/>
        <v>0</v>
      </c>
    </row>
    <row r="150" spans="1:10" ht="15">
      <c r="A150" s="63" t="s">
        <v>159</v>
      </c>
      <c r="B150" s="72">
        <v>10</v>
      </c>
      <c r="C150" s="403" t="s">
        <v>70</v>
      </c>
      <c r="D150" s="404"/>
      <c r="E150" s="404"/>
      <c r="F150" s="404"/>
      <c r="G150" s="73">
        <v>4</v>
      </c>
      <c r="H150" s="73" t="s">
        <v>111</v>
      </c>
      <c r="I150" s="93"/>
      <c r="J150" s="260">
        <f t="shared" si="10"/>
        <v>0</v>
      </c>
    </row>
    <row r="151" spans="1:10" ht="15">
      <c r="A151" s="63" t="s">
        <v>159</v>
      </c>
      <c r="B151" s="72">
        <v>11</v>
      </c>
      <c r="C151" s="403" t="s">
        <v>164</v>
      </c>
      <c r="D151" s="404"/>
      <c r="E151" s="404"/>
      <c r="F151" s="404"/>
      <c r="G151" s="72">
        <v>4</v>
      </c>
      <c r="H151" s="72" t="s">
        <v>111</v>
      </c>
      <c r="I151" s="93"/>
      <c r="J151" s="260">
        <f t="shared" si="10"/>
        <v>0</v>
      </c>
    </row>
    <row r="152" spans="1:10" ht="15">
      <c r="A152" s="63" t="s">
        <v>159</v>
      </c>
      <c r="B152" s="72">
        <v>12</v>
      </c>
      <c r="C152" s="403" t="s">
        <v>165</v>
      </c>
      <c r="D152" s="404"/>
      <c r="E152" s="404"/>
      <c r="F152" s="404"/>
      <c r="G152" s="72">
        <v>4</v>
      </c>
      <c r="H152" s="72" t="s">
        <v>111</v>
      </c>
      <c r="I152" s="93"/>
      <c r="J152" s="260">
        <f t="shared" si="10"/>
        <v>0</v>
      </c>
    </row>
    <row r="153" spans="1:10" ht="15">
      <c r="A153" s="63" t="s">
        <v>159</v>
      </c>
      <c r="B153" s="72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10"/>
        <v>0</v>
      </c>
    </row>
    <row r="154" spans="1:10" ht="15">
      <c r="A154" s="63" t="s">
        <v>159</v>
      </c>
      <c r="B154" s="72">
        <v>14</v>
      </c>
      <c r="C154" s="403" t="s">
        <v>72</v>
      </c>
      <c r="D154" s="404"/>
      <c r="E154" s="404"/>
      <c r="F154" s="404"/>
      <c r="G154" s="45">
        <f>100*18</f>
        <v>1800</v>
      </c>
      <c r="H154" s="45" t="s">
        <v>15</v>
      </c>
      <c r="I154" s="93"/>
      <c r="J154" s="260">
        <f t="shared" si="10"/>
        <v>0</v>
      </c>
    </row>
    <row r="155" spans="1:10" ht="15">
      <c r="A155" s="63" t="s">
        <v>159</v>
      </c>
      <c r="B155" s="72">
        <v>15</v>
      </c>
      <c r="C155" s="403" t="s">
        <v>73</v>
      </c>
      <c r="D155" s="404"/>
      <c r="E155" s="404"/>
      <c r="F155" s="404"/>
      <c r="G155" s="45">
        <v>1</v>
      </c>
      <c r="H155" s="45" t="s">
        <v>136</v>
      </c>
      <c r="I155" s="93"/>
      <c r="J155" s="260">
        <f t="shared" si="10"/>
        <v>0</v>
      </c>
    </row>
    <row r="156" spans="1:10" ht="15">
      <c r="A156" s="63" t="s">
        <v>159</v>
      </c>
      <c r="B156" s="72">
        <v>16</v>
      </c>
      <c r="C156" s="403" t="s">
        <v>43</v>
      </c>
      <c r="D156" s="404"/>
      <c r="E156" s="404"/>
      <c r="F156" s="404"/>
      <c r="G156" s="59">
        <v>120</v>
      </c>
      <c r="H156" s="48" t="s">
        <v>112</v>
      </c>
      <c r="I156" s="93"/>
      <c r="J156" s="260">
        <f t="shared" si="10"/>
        <v>0</v>
      </c>
    </row>
    <row r="157" spans="1:10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157">
        <f>SUM(J141:J156)</f>
        <v>0</v>
      </c>
    </row>
    <row r="158" spans="1:10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</row>
    <row r="159" spans="1:10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1" ref="J159:J161">G159*I159</f>
        <v>0</v>
      </c>
    </row>
    <row r="160" spans="1:10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1"/>
        <v>0</v>
      </c>
    </row>
    <row r="161" spans="1:10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1"/>
        <v>0</v>
      </c>
    </row>
    <row r="162" spans="1:10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157">
        <f>SUM(J159:J161)</f>
        <v>0</v>
      </c>
    </row>
    <row r="163" spans="1:10" ht="15.75" thickTop="1">
      <c r="A163" s="66" t="s">
        <v>167</v>
      </c>
      <c r="B163" s="51"/>
      <c r="C163" s="67" t="s">
        <v>78</v>
      </c>
      <c r="D163" s="9"/>
      <c r="E163" s="9"/>
      <c r="F163" s="9"/>
      <c r="G163" s="52"/>
      <c r="H163" s="52"/>
      <c r="I163" s="52"/>
      <c r="J163" s="265"/>
    </row>
    <row r="164" spans="1:10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>
        <v>14</v>
      </c>
      <c r="H164" s="59" t="s">
        <v>37</v>
      </c>
      <c r="I164" s="158"/>
      <c r="J164" s="260">
        <f aca="true" t="shared" si="12" ref="J164:J166">G164*I164</f>
        <v>0</v>
      </c>
    </row>
    <row r="165" spans="1:10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>
        <v>14</v>
      </c>
      <c r="H165" s="59" t="s">
        <v>37</v>
      </c>
      <c r="I165" s="158"/>
      <c r="J165" s="260">
        <f t="shared" si="12"/>
        <v>0</v>
      </c>
    </row>
    <row r="166" spans="1:10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>
        <v>200</v>
      </c>
      <c r="H166" s="59" t="s">
        <v>15</v>
      </c>
      <c r="I166" s="158"/>
      <c r="J166" s="260">
        <f t="shared" si="12"/>
        <v>0</v>
      </c>
    </row>
    <row r="167" spans="1:10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157">
        <f>SUM(J164:J166)</f>
        <v>0</v>
      </c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135"/>
      <c r="H169" s="135"/>
      <c r="I169" s="81"/>
      <c r="J169" s="366"/>
    </row>
    <row r="170" spans="1:10" ht="15">
      <c r="A170" s="214" t="s">
        <v>168</v>
      </c>
      <c r="B170" s="242">
        <v>2</v>
      </c>
      <c r="C170" s="243" t="s">
        <v>171</v>
      </c>
      <c r="D170" s="244"/>
      <c r="E170" s="244"/>
      <c r="F170" s="244"/>
      <c r="G170" s="233"/>
      <c r="H170" s="233"/>
      <c r="I170" s="236"/>
      <c r="J170" s="366"/>
    </row>
    <row r="171" spans="1:10" ht="15">
      <c r="A171" s="62" t="s">
        <v>168</v>
      </c>
      <c r="B171" s="36">
        <v>3</v>
      </c>
      <c r="C171" s="417" t="s">
        <v>67</v>
      </c>
      <c r="D171" s="418"/>
      <c r="E171" s="418"/>
      <c r="F171" s="419"/>
      <c r="G171" s="136"/>
      <c r="H171" s="136"/>
      <c r="I171" s="82"/>
      <c r="J171" s="366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136"/>
      <c r="H172" s="136"/>
      <c r="I172" s="82"/>
      <c r="J172" s="366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136"/>
      <c r="H173" s="136"/>
      <c r="I173" s="82"/>
      <c r="J173" s="366"/>
    </row>
    <row r="174" spans="1:10" ht="15">
      <c r="A174" s="62" t="s">
        <v>168</v>
      </c>
      <c r="B174" s="36">
        <v>6</v>
      </c>
      <c r="C174" s="205" t="s">
        <v>174</v>
      </c>
      <c r="D174" s="37"/>
      <c r="E174" s="37"/>
      <c r="F174" s="37"/>
      <c r="G174" s="136"/>
      <c r="H174" s="136"/>
      <c r="I174" s="82"/>
      <c r="J174" s="366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136"/>
      <c r="H175" s="136"/>
      <c r="I175" s="82"/>
      <c r="J175" s="366"/>
    </row>
    <row r="176" spans="1:10" ht="15">
      <c r="A176" s="62" t="s">
        <v>168</v>
      </c>
      <c r="B176" s="36">
        <v>8</v>
      </c>
      <c r="C176" s="417" t="s">
        <v>176</v>
      </c>
      <c r="D176" s="418"/>
      <c r="E176" s="418"/>
      <c r="F176" s="419"/>
      <c r="G176" s="136"/>
      <c r="H176" s="136"/>
      <c r="I176" s="82"/>
      <c r="J176" s="366"/>
    </row>
    <row r="177" spans="1:10" ht="15">
      <c r="A177" s="62" t="s">
        <v>168</v>
      </c>
      <c r="B177" s="36">
        <v>9</v>
      </c>
      <c r="C177" s="204" t="s">
        <v>177</v>
      </c>
      <c r="D177" s="37"/>
      <c r="E177" s="37"/>
      <c r="F177" s="37"/>
      <c r="G177" s="136"/>
      <c r="H177" s="136"/>
      <c r="I177" s="82"/>
      <c r="J177" s="366"/>
    </row>
    <row r="178" spans="1:10" ht="15">
      <c r="A178" s="62" t="s">
        <v>168</v>
      </c>
      <c r="B178" s="36">
        <v>10</v>
      </c>
      <c r="C178" s="204" t="s">
        <v>178</v>
      </c>
      <c r="D178" s="37"/>
      <c r="E178" s="37"/>
      <c r="F178" s="37"/>
      <c r="G178" s="136"/>
      <c r="H178" s="136"/>
      <c r="I178" s="82"/>
      <c r="J178" s="366"/>
    </row>
    <row r="179" spans="1:10" ht="15">
      <c r="A179" s="62" t="s">
        <v>168</v>
      </c>
      <c r="B179" s="36">
        <v>11</v>
      </c>
      <c r="C179" s="204" t="s">
        <v>179</v>
      </c>
      <c r="D179" s="37"/>
      <c r="E179" s="37"/>
      <c r="F179" s="37"/>
      <c r="G179" s="136"/>
      <c r="H179" s="136"/>
      <c r="I179" s="82"/>
      <c r="J179" s="366"/>
    </row>
    <row r="180" spans="1:10" ht="15">
      <c r="A180" s="62" t="s">
        <v>168</v>
      </c>
      <c r="B180" s="36">
        <v>12</v>
      </c>
      <c r="C180" s="204" t="s">
        <v>180</v>
      </c>
      <c r="D180" s="37"/>
      <c r="E180" s="37"/>
      <c r="F180" s="37"/>
      <c r="G180" s="136"/>
      <c r="H180" s="136"/>
      <c r="I180" s="82"/>
      <c r="J180" s="366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136"/>
      <c r="H181" s="136"/>
      <c r="I181" s="82"/>
      <c r="J181" s="366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136"/>
      <c r="H182" s="136"/>
      <c r="I182" s="82"/>
      <c r="J182" s="366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136"/>
      <c r="H183" s="136"/>
      <c r="I183" s="82"/>
      <c r="J183" s="366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145">
        <v>0.43</v>
      </c>
      <c r="H184" s="140" t="s">
        <v>201</v>
      </c>
      <c r="I184" s="137">
        <f>J63+J85+J106+J129+J139+J157+J162+J167</f>
        <v>850000</v>
      </c>
      <c r="J184" s="272">
        <f>G184*I184</f>
        <v>365500</v>
      </c>
    </row>
    <row r="185" spans="1:10" ht="15">
      <c r="A185" s="99"/>
      <c r="B185" s="78"/>
      <c r="C185" s="79"/>
      <c r="D185" s="79"/>
      <c r="E185" s="79"/>
      <c r="F185" s="79"/>
      <c r="G185" s="78"/>
      <c r="H185" s="78"/>
      <c r="I185" s="80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365500</v>
      </c>
    </row>
    <row r="187" spans="1:10" ht="16.5" thickBot="1" thickTop="1">
      <c r="A187" s="99"/>
      <c r="B187" s="78"/>
      <c r="C187" s="199"/>
      <c r="D187" s="275"/>
      <c r="E187" s="276"/>
      <c r="F187" s="100"/>
      <c r="G187" s="101"/>
      <c r="H187" s="186"/>
      <c r="I187" s="102"/>
      <c r="J187" s="103"/>
    </row>
    <row r="188" spans="1:10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1215500</v>
      </c>
    </row>
    <row r="189" spans="1:10" ht="15.75" thickBot="1">
      <c r="A189" s="117"/>
      <c r="B189" s="113"/>
      <c r="C189" s="114"/>
      <c r="D189" s="114"/>
      <c r="E189" s="114"/>
      <c r="F189" s="114"/>
      <c r="G189" s="113"/>
      <c r="H189" s="113"/>
      <c r="I189" s="115"/>
      <c r="J189" s="277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78"/>
      <c r="C191" s="79"/>
      <c r="D191" s="79"/>
      <c r="E191" s="79"/>
      <c r="F191" s="79"/>
      <c r="G191" s="78"/>
      <c r="H191" s="78"/>
      <c r="I191" s="253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 t="s">
        <v>238</v>
      </c>
      <c r="B194" s="78"/>
      <c r="C194" s="79" t="s">
        <v>242</v>
      </c>
      <c r="D194" s="79"/>
      <c r="E194" s="79"/>
      <c r="F194" s="79"/>
      <c r="G194" s="245"/>
      <c r="H194" s="247">
        <f>J11</f>
        <v>0</v>
      </c>
      <c r="I194" s="247">
        <f>H194*0.21</f>
        <v>0</v>
      </c>
      <c r="J194" s="120">
        <f>SUM(H194:I194)</f>
        <v>0</v>
      </c>
    </row>
    <row r="195" spans="1:10" ht="15">
      <c r="A195" s="99" t="s">
        <v>138</v>
      </c>
      <c r="B195" s="248"/>
      <c r="C195" s="249" t="s">
        <v>202</v>
      </c>
      <c r="D195" s="79"/>
      <c r="E195" s="79"/>
      <c r="F195" s="79"/>
      <c r="G195" s="247"/>
      <c r="H195" s="247">
        <f>J63</f>
        <v>850000</v>
      </c>
      <c r="I195" s="247">
        <f>H195*0.21</f>
        <v>178500</v>
      </c>
      <c r="J195" s="120">
        <f>SUM(H195:I195)</f>
        <v>1028500</v>
      </c>
    </row>
    <row r="196" spans="1:10" ht="15">
      <c r="A196" s="83" t="s">
        <v>151</v>
      </c>
      <c r="B196" s="248"/>
      <c r="C196" s="249" t="str">
        <f>C64</f>
        <v xml:space="preserve">POLNÍ ZKOUŠKY </v>
      </c>
      <c r="D196" s="79"/>
      <c r="E196" s="79"/>
      <c r="F196" s="79"/>
      <c r="G196" s="247"/>
      <c r="H196" s="247">
        <f>J85</f>
        <v>0</v>
      </c>
      <c r="I196" s="247">
        <f aca="true" t="shared" si="13" ref="I196:I203">H196*0.21</f>
        <v>0</v>
      </c>
      <c r="J196" s="120">
        <f aca="true" t="shared" si="14" ref="J196:J203">SUM(H196:I196)</f>
        <v>0</v>
      </c>
    </row>
    <row r="197" spans="1:10" ht="15">
      <c r="A197" s="99" t="s">
        <v>152</v>
      </c>
      <c r="B197" s="248"/>
      <c r="C197" s="250" t="str">
        <f>C86</f>
        <v>GEOFYZIKÁLNÍ PRÁCE</v>
      </c>
      <c r="D197" s="79"/>
      <c r="E197" s="79"/>
      <c r="F197" s="79"/>
      <c r="G197" s="247"/>
      <c r="H197" s="247">
        <f>J106</f>
        <v>0</v>
      </c>
      <c r="I197" s="247">
        <f t="shared" si="13"/>
        <v>0</v>
      </c>
      <c r="J197" s="120">
        <f t="shared" si="14"/>
        <v>0</v>
      </c>
    </row>
    <row r="198" spans="1:10" ht="15">
      <c r="A198" s="99" t="s">
        <v>155</v>
      </c>
      <c r="B198" s="248"/>
      <c r="C198" s="249" t="str">
        <f>C107</f>
        <v>LABORATORNÍ PRÁCE</v>
      </c>
      <c r="D198" s="79"/>
      <c r="E198" s="79"/>
      <c r="F198" s="79"/>
      <c r="G198" s="247"/>
      <c r="H198" s="247">
        <f>J129</f>
        <v>0</v>
      </c>
      <c r="I198" s="247">
        <f t="shared" si="13"/>
        <v>0</v>
      </c>
      <c r="J198" s="120">
        <f t="shared" si="14"/>
        <v>0</v>
      </c>
    </row>
    <row r="199" spans="1:10" ht="15">
      <c r="A199" s="83" t="s">
        <v>156</v>
      </c>
      <c r="B199" s="248"/>
      <c r="C199" s="249" t="str">
        <f>C130</f>
        <v>GEODETICKÉ PRÁCE</v>
      </c>
      <c r="D199" s="79"/>
      <c r="E199" s="79"/>
      <c r="F199" s="79"/>
      <c r="G199" s="247"/>
      <c r="H199" s="247">
        <f>J139</f>
        <v>0</v>
      </c>
      <c r="I199" s="247">
        <f t="shared" si="13"/>
        <v>0</v>
      </c>
      <c r="J199" s="120">
        <f t="shared" si="14"/>
        <v>0</v>
      </c>
    </row>
    <row r="200" spans="1:10" ht="15">
      <c r="A200" s="99" t="s">
        <v>159</v>
      </c>
      <c r="B200" s="248"/>
      <c r="C200" s="250" t="str">
        <f>C140</f>
        <v>HYDROGEOLOGICKÉ PRÁCE</v>
      </c>
      <c r="D200" s="79"/>
      <c r="E200" s="79"/>
      <c r="F200" s="79"/>
      <c r="G200" s="247"/>
      <c r="H200" s="247">
        <f>J157</f>
        <v>0</v>
      </c>
      <c r="I200" s="247">
        <f t="shared" si="13"/>
        <v>0</v>
      </c>
      <c r="J200" s="120">
        <f t="shared" si="14"/>
        <v>0</v>
      </c>
    </row>
    <row r="201" spans="1:10" ht="15">
      <c r="A201" s="99" t="s">
        <v>166</v>
      </c>
      <c r="B201" s="248"/>
      <c r="C201" s="250" t="str">
        <f>C158</f>
        <v>PEDOLOGICKÝ PRŮZKUM</v>
      </c>
      <c r="D201" s="79"/>
      <c r="E201" s="79"/>
      <c r="F201" s="79"/>
      <c r="G201" s="247"/>
      <c r="H201" s="247">
        <f>J162</f>
        <v>0</v>
      </c>
      <c r="I201" s="247">
        <f t="shared" si="13"/>
        <v>0</v>
      </c>
      <c r="J201" s="120">
        <f t="shared" si="14"/>
        <v>0</v>
      </c>
    </row>
    <row r="202" spans="1:10" ht="15">
      <c r="A202" s="83" t="s">
        <v>167</v>
      </c>
      <c r="B202" s="248"/>
      <c r="C202" s="250" t="str">
        <f>C163</f>
        <v>KOROZNÍ PRŮZKUM</v>
      </c>
      <c r="D202" s="79"/>
      <c r="E202" s="79"/>
      <c r="F202" s="79"/>
      <c r="G202" s="247"/>
      <c r="H202" s="247">
        <f>J167</f>
        <v>0</v>
      </c>
      <c r="I202" s="247">
        <f t="shared" si="13"/>
        <v>0</v>
      </c>
      <c r="J202" s="120">
        <f t="shared" si="14"/>
        <v>0</v>
      </c>
    </row>
    <row r="203" spans="1:10" ht="15">
      <c r="A203" s="123" t="s">
        <v>168</v>
      </c>
      <c r="B203" s="124"/>
      <c r="C203" s="125" t="str">
        <f>C168</f>
        <v>VÝKONY GEOLOGICKÉ SLUŽBY</v>
      </c>
      <c r="D203" s="126"/>
      <c r="E203" s="126"/>
      <c r="F203" s="126"/>
      <c r="G203" s="127"/>
      <c r="H203" s="127">
        <f>J186</f>
        <v>365500</v>
      </c>
      <c r="I203" s="127">
        <f t="shared" si="13"/>
        <v>76755</v>
      </c>
      <c r="J203" s="128">
        <f t="shared" si="14"/>
        <v>442255</v>
      </c>
    </row>
    <row r="204" spans="1:10" ht="15">
      <c r="A204" s="99"/>
      <c r="B204" s="248"/>
      <c r="C204" s="250"/>
      <c r="D204" s="79"/>
      <c r="E204" s="79"/>
      <c r="F204" s="79"/>
      <c r="G204" s="251" t="s">
        <v>197</v>
      </c>
      <c r="H204" s="252">
        <f>SUM(H194:H203)</f>
        <v>1215500</v>
      </c>
      <c r="I204" s="252">
        <f>SUM(I194:I203)</f>
        <v>255255</v>
      </c>
      <c r="J204" s="129">
        <f>SUM(J194:J203)</f>
        <v>1470755</v>
      </c>
    </row>
    <row r="205" spans="1:10" ht="15">
      <c r="A205" s="99"/>
      <c r="B205" s="78"/>
      <c r="C205" s="79"/>
      <c r="D205" s="79"/>
      <c r="E205" s="79"/>
      <c r="F205" s="79"/>
      <c r="G205" s="78"/>
      <c r="H205" s="78"/>
      <c r="I205" s="253"/>
      <c r="J205" s="120"/>
    </row>
    <row r="206" spans="1:10" ht="15">
      <c r="A206" s="99"/>
      <c r="B206" s="78"/>
      <c r="C206" s="79"/>
      <c r="D206" s="79"/>
      <c r="E206" s="79"/>
      <c r="F206" s="5"/>
      <c r="G206" s="130"/>
      <c r="H206" s="131" t="s">
        <v>194</v>
      </c>
      <c r="I206" s="132" t="s">
        <v>198</v>
      </c>
      <c r="J206" s="133">
        <f>SUM(H194:H203)</f>
        <v>1215500</v>
      </c>
    </row>
    <row r="207" spans="1:10" ht="15">
      <c r="A207" s="99"/>
      <c r="B207" s="78"/>
      <c r="C207" s="79" t="s">
        <v>199</v>
      </c>
      <c r="D207" s="79"/>
      <c r="E207" s="79"/>
      <c r="F207" s="5"/>
      <c r="G207" s="78"/>
      <c r="H207" s="77" t="s">
        <v>195</v>
      </c>
      <c r="I207" s="253" t="s">
        <v>198</v>
      </c>
      <c r="J207" s="120">
        <f>SUM(I194:I203)</f>
        <v>255255</v>
      </c>
    </row>
    <row r="208" spans="1:10" ht="15">
      <c r="A208" s="99"/>
      <c r="B208" s="78"/>
      <c r="C208" s="79"/>
      <c r="D208" s="79"/>
      <c r="E208" s="79"/>
      <c r="F208" s="5"/>
      <c r="G208" s="130"/>
      <c r="H208" s="131" t="s">
        <v>200</v>
      </c>
      <c r="I208" s="132" t="s">
        <v>198</v>
      </c>
      <c r="J208" s="133">
        <f>SUM(J206:J207)</f>
        <v>1470755</v>
      </c>
    </row>
    <row r="209" spans="1:10" ht="15">
      <c r="A209" s="99"/>
      <c r="B209" s="78"/>
      <c r="C209" s="79"/>
      <c r="D209" s="79"/>
      <c r="E209" s="79"/>
      <c r="F209" s="79"/>
      <c r="G209" s="251"/>
      <c r="H209" s="254"/>
      <c r="I209" s="246"/>
      <c r="J209" s="134"/>
    </row>
    <row r="210" spans="1:10" ht="15.75" thickBot="1">
      <c r="A210" s="411" t="s">
        <v>207</v>
      </c>
      <c r="B210" s="412"/>
      <c r="C210" s="412"/>
      <c r="D210" s="412"/>
      <c r="E210" s="412"/>
      <c r="F210" s="412"/>
      <c r="G210" s="412"/>
      <c r="H210" s="412"/>
      <c r="I210" s="412"/>
      <c r="J210" s="413"/>
    </row>
    <row r="213" spans="2:6" ht="15">
      <c r="B213" s="333"/>
      <c r="C213" s="168" t="s">
        <v>264</v>
      </c>
      <c r="D213" s="168"/>
      <c r="E213" s="168"/>
      <c r="F213" s="168"/>
    </row>
    <row r="214" spans="2:6" ht="15">
      <c r="B214" s="168"/>
      <c r="C214" s="168"/>
      <c r="D214" s="168"/>
      <c r="E214" s="168"/>
      <c r="F214" s="168"/>
    </row>
  </sheetData>
  <mergeCells count="83">
    <mergeCell ref="C23:F23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142:F142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05:F105"/>
    <mergeCell ref="C126:F126"/>
    <mergeCell ref="C135:F135"/>
    <mergeCell ref="C138:F138"/>
    <mergeCell ref="C141:F141"/>
    <mergeCell ref="C96:F96"/>
    <mergeCell ref="C97:F97"/>
    <mergeCell ref="C98:F98"/>
    <mergeCell ref="C100:F100"/>
    <mergeCell ref="C104:F104"/>
    <mergeCell ref="A210:J210"/>
    <mergeCell ref="C171:F171"/>
    <mergeCell ref="C175:F175"/>
    <mergeCell ref="C176:F176"/>
    <mergeCell ref="C181:F181"/>
    <mergeCell ref="C182:F182"/>
    <mergeCell ref="C184:F184"/>
    <mergeCell ref="A1:J1"/>
    <mergeCell ref="A2:J2"/>
    <mergeCell ref="G193:H193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C144:F144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workbookViewId="0" topLeftCell="A159">
      <selection activeCell="H182" sqref="H182"/>
    </sheetView>
  </sheetViews>
  <sheetFormatPr defaultColWidth="9.140625" defaultRowHeight="15"/>
  <cols>
    <col min="6" max="6" width="73.7109375" style="0" customWidth="1"/>
    <col min="7" max="7" width="9.28125" style="0" customWidth="1"/>
    <col min="8" max="8" width="12.28125" style="0" customWidth="1"/>
    <col min="9" max="9" width="12.00390625" style="0" customWidth="1"/>
    <col min="10" max="10" width="14.0039062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243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248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80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201"/>
      <c r="E9" s="227"/>
      <c r="F9" s="227"/>
      <c r="G9" s="25">
        <v>300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30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0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80</v>
      </c>
      <c r="H14" s="25" t="s">
        <v>114</v>
      </c>
      <c r="I14" s="92"/>
      <c r="J14" s="260">
        <f aca="true" t="shared" si="1" ref="J14:J37">G14*I14</f>
        <v>0</v>
      </c>
    </row>
    <row r="15" spans="1:10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/>
      <c r="H15" s="25" t="s">
        <v>114</v>
      </c>
      <c r="I15" s="92"/>
      <c r="J15" s="260">
        <f t="shared" si="1"/>
        <v>0</v>
      </c>
    </row>
    <row r="16" spans="1:10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>
        <v>80</v>
      </c>
      <c r="H16" s="25" t="s">
        <v>114</v>
      </c>
      <c r="I16" s="92"/>
      <c r="J16" s="260">
        <f t="shared" si="1"/>
        <v>0</v>
      </c>
    </row>
    <row r="17" spans="1:10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/>
      <c r="H17" s="25" t="s">
        <v>114</v>
      </c>
      <c r="I17" s="92"/>
      <c r="J17" s="260">
        <f t="shared" si="1"/>
        <v>0</v>
      </c>
    </row>
    <row r="18" spans="1:10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>
        <v>32</v>
      </c>
      <c r="H18" s="25" t="s">
        <v>114</v>
      </c>
      <c r="I18" s="92"/>
      <c r="J18" s="260">
        <f t="shared" si="1"/>
        <v>0</v>
      </c>
    </row>
    <row r="19" spans="1:10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92"/>
      <c r="J19" s="260">
        <f t="shared" si="1"/>
        <v>0</v>
      </c>
    </row>
    <row r="20" spans="1:10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25">
        <v>40</v>
      </c>
      <c r="H20" s="25" t="s">
        <v>114</v>
      </c>
      <c r="I20" s="92"/>
      <c r="J20" s="260">
        <f t="shared" si="1"/>
        <v>0</v>
      </c>
    </row>
    <row r="21" spans="1:10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25"/>
      <c r="H21" s="25" t="s">
        <v>114</v>
      </c>
      <c r="I21" s="92"/>
      <c r="J21" s="260">
        <f t="shared" si="1"/>
        <v>0</v>
      </c>
    </row>
    <row r="22" spans="1:10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25"/>
      <c r="H22" s="25" t="s">
        <v>114</v>
      </c>
      <c r="I22" s="92"/>
      <c r="J22" s="260">
        <f t="shared" si="1"/>
        <v>0</v>
      </c>
    </row>
    <row r="23" spans="1:10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25"/>
      <c r="H23" s="25" t="s">
        <v>114</v>
      </c>
      <c r="I23" s="92"/>
      <c r="J23" s="260">
        <f t="shared" si="1"/>
        <v>0</v>
      </c>
    </row>
    <row r="24" spans="1:10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61">
        <v>88</v>
      </c>
      <c r="H24" s="161" t="s">
        <v>114</v>
      </c>
      <c r="I24" s="162"/>
      <c r="J24" s="260">
        <f t="shared" si="1"/>
        <v>0</v>
      </c>
    </row>
    <row r="25" spans="1:10" ht="26.25" customHeight="1">
      <c r="A25" s="175" t="s">
        <v>139</v>
      </c>
      <c r="B25" s="176">
        <v>12</v>
      </c>
      <c r="C25" s="457" t="s">
        <v>120</v>
      </c>
      <c r="D25" s="457"/>
      <c r="E25" s="457"/>
      <c r="F25" s="457"/>
      <c r="G25" s="161">
        <v>88</v>
      </c>
      <c r="H25" s="161" t="s">
        <v>114</v>
      </c>
      <c r="I25" s="162"/>
      <c r="J25" s="260">
        <f t="shared" si="1"/>
        <v>0</v>
      </c>
    </row>
    <row r="26" spans="1:10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25"/>
      <c r="H26" s="25" t="s">
        <v>114</v>
      </c>
      <c r="I26" s="92"/>
      <c r="J26" s="260">
        <f t="shared" si="1"/>
        <v>0</v>
      </c>
    </row>
    <row r="27" spans="1:10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25"/>
      <c r="H27" s="25" t="s">
        <v>114</v>
      </c>
      <c r="I27" s="92"/>
      <c r="J27" s="260">
        <f t="shared" si="1"/>
        <v>0</v>
      </c>
    </row>
    <row r="28" spans="1:10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25">
        <v>22</v>
      </c>
      <c r="H28" s="25" t="s">
        <v>114</v>
      </c>
      <c r="I28" s="92"/>
      <c r="J28" s="260">
        <f t="shared" si="1"/>
        <v>0</v>
      </c>
    </row>
    <row r="29" spans="1:10" ht="30" customHeight="1">
      <c r="A29" s="21" t="s">
        <v>139</v>
      </c>
      <c r="B29" s="22">
        <v>16</v>
      </c>
      <c r="C29" s="495" t="s">
        <v>142</v>
      </c>
      <c r="D29" s="495"/>
      <c r="E29" s="495"/>
      <c r="F29" s="495"/>
      <c r="G29" s="25"/>
      <c r="H29" s="25" t="s">
        <v>114</v>
      </c>
      <c r="I29" s="162"/>
      <c r="J29" s="260">
        <f t="shared" si="1"/>
        <v>0</v>
      </c>
    </row>
    <row r="30" spans="1:10" ht="15">
      <c r="A30" s="21" t="s">
        <v>139</v>
      </c>
      <c r="B30" s="22">
        <v>17</v>
      </c>
      <c r="C30" s="26" t="s">
        <v>86</v>
      </c>
      <c r="D30" s="27"/>
      <c r="E30" s="27"/>
      <c r="F30" s="27"/>
      <c r="G30" s="25"/>
      <c r="H30" s="25" t="s">
        <v>114</v>
      </c>
      <c r="I30" s="92"/>
      <c r="J30" s="260">
        <f t="shared" si="1"/>
        <v>0</v>
      </c>
    </row>
    <row r="31" spans="1:10" ht="15">
      <c r="A31" s="21" t="s">
        <v>139</v>
      </c>
      <c r="B31" s="22">
        <v>18</v>
      </c>
      <c r="C31" s="446" t="s">
        <v>143</v>
      </c>
      <c r="D31" s="446"/>
      <c r="E31" s="446"/>
      <c r="F31" s="446"/>
      <c r="G31" s="25"/>
      <c r="H31" s="25" t="s">
        <v>114</v>
      </c>
      <c r="I31" s="92"/>
      <c r="J31" s="260">
        <f t="shared" si="1"/>
        <v>0</v>
      </c>
    </row>
    <row r="32" spans="1:10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</row>
    <row r="33" spans="1:10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</row>
    <row r="34" spans="1:10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32"/>
      <c r="H34" s="32" t="s">
        <v>114</v>
      </c>
      <c r="I34" s="92"/>
      <c r="J34" s="260">
        <f t="shared" si="1"/>
        <v>0</v>
      </c>
    </row>
    <row r="35" spans="1:10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32"/>
      <c r="H35" s="32" t="s">
        <v>114</v>
      </c>
      <c r="I35" s="92"/>
      <c r="J35" s="260">
        <f t="shared" si="1"/>
        <v>0</v>
      </c>
    </row>
    <row r="36" spans="1:10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128</v>
      </c>
      <c r="H36" s="25" t="s">
        <v>111</v>
      </c>
      <c r="I36" s="92"/>
      <c r="J36" s="260">
        <f t="shared" si="1"/>
        <v>0</v>
      </c>
    </row>
    <row r="37" spans="1:10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92"/>
      <c r="J37" s="260">
        <f t="shared" si="1"/>
        <v>0</v>
      </c>
    </row>
    <row r="38" spans="1:10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</row>
    <row r="39" spans="1:10" ht="15">
      <c r="A39" s="35" t="s">
        <v>147</v>
      </c>
      <c r="B39" s="36">
        <v>1</v>
      </c>
      <c r="C39" s="205" t="s">
        <v>5</v>
      </c>
      <c r="D39" s="37"/>
      <c r="E39" s="37"/>
      <c r="F39" s="37"/>
      <c r="G39" s="38">
        <v>28</v>
      </c>
      <c r="H39" s="38" t="s">
        <v>124</v>
      </c>
      <c r="I39" s="93"/>
      <c r="J39" s="260">
        <f aca="true" t="shared" si="2" ref="J39:J41">G39*I39</f>
        <v>0</v>
      </c>
    </row>
    <row r="40" spans="1:10" ht="15">
      <c r="A40" s="35" t="s">
        <v>147</v>
      </c>
      <c r="B40" s="36">
        <v>2</v>
      </c>
      <c r="C40" s="205" t="s">
        <v>6</v>
      </c>
      <c r="D40" s="37"/>
      <c r="E40" s="37"/>
      <c r="F40" s="37"/>
      <c r="G40" s="38"/>
      <c r="H40" s="38" t="s">
        <v>124</v>
      </c>
      <c r="I40" s="93"/>
      <c r="J40" s="260">
        <f t="shared" si="2"/>
        <v>0</v>
      </c>
    </row>
    <row r="41" spans="1:10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>
        <v>12</v>
      </c>
      <c r="H41" s="40" t="s">
        <v>124</v>
      </c>
      <c r="I41" s="93"/>
      <c r="J41" s="260">
        <f t="shared" si="2"/>
        <v>0</v>
      </c>
    </row>
    <row r="42" spans="1:10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500000</v>
      </c>
      <c r="J42" s="263">
        <f aca="true" t="shared" si="3" ref="J42:J52">G42*I42</f>
        <v>500000</v>
      </c>
    </row>
    <row r="43" spans="1:10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/>
      <c r="H43" s="38" t="s">
        <v>114</v>
      </c>
      <c r="I43" s="93"/>
      <c r="J43" s="260">
        <f t="shared" si="3"/>
        <v>0</v>
      </c>
    </row>
    <row r="44" spans="1:10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38"/>
      <c r="H44" s="38" t="s">
        <v>111</v>
      </c>
      <c r="I44" s="93"/>
      <c r="J44" s="260">
        <f t="shared" si="3"/>
        <v>0</v>
      </c>
    </row>
    <row r="45" spans="1:10" ht="15">
      <c r="A45" s="35" t="s">
        <v>147</v>
      </c>
      <c r="B45" s="36">
        <v>7</v>
      </c>
      <c r="C45" s="204" t="s">
        <v>88</v>
      </c>
      <c r="D45" s="39"/>
      <c r="E45" s="39"/>
      <c r="F45" s="39"/>
      <c r="G45" s="40"/>
      <c r="H45" s="40" t="s">
        <v>112</v>
      </c>
      <c r="I45" s="93"/>
      <c r="J45" s="260">
        <f t="shared" si="3"/>
        <v>0</v>
      </c>
    </row>
    <row r="46" spans="1:10" ht="15">
      <c r="A46" s="35" t="s">
        <v>147</v>
      </c>
      <c r="B46" s="36">
        <v>8</v>
      </c>
      <c r="C46" s="205" t="s">
        <v>10</v>
      </c>
      <c r="D46" s="37"/>
      <c r="E46" s="37"/>
      <c r="F46" s="37"/>
      <c r="G46" s="38"/>
      <c r="H46" s="38" t="s">
        <v>113</v>
      </c>
      <c r="I46" s="93"/>
      <c r="J46" s="260">
        <f t="shared" si="3"/>
        <v>0</v>
      </c>
    </row>
    <row r="47" spans="1:10" ht="15">
      <c r="A47" s="35" t="s">
        <v>147</v>
      </c>
      <c r="B47" s="36">
        <v>9</v>
      </c>
      <c r="C47" s="205" t="s">
        <v>11</v>
      </c>
      <c r="D47" s="37"/>
      <c r="E47" s="37"/>
      <c r="F47" s="37"/>
      <c r="G47" s="38">
        <v>320</v>
      </c>
      <c r="H47" s="38" t="s">
        <v>113</v>
      </c>
      <c r="I47" s="93"/>
      <c r="J47" s="260">
        <f t="shared" si="3"/>
        <v>0</v>
      </c>
    </row>
    <row r="48" spans="1:10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>
        <v>320</v>
      </c>
      <c r="H48" s="38" t="s">
        <v>113</v>
      </c>
      <c r="I48" s="93"/>
      <c r="J48" s="260">
        <f t="shared" si="3"/>
        <v>0</v>
      </c>
    </row>
    <row r="49" spans="1:10" ht="15">
      <c r="A49" s="35" t="s">
        <v>147</v>
      </c>
      <c r="B49" s="36">
        <v>11</v>
      </c>
      <c r="C49" s="205" t="s">
        <v>13</v>
      </c>
      <c r="D49" s="37"/>
      <c r="E49" s="37"/>
      <c r="F49" s="37"/>
      <c r="G49" s="38"/>
      <c r="H49" s="38" t="s">
        <v>113</v>
      </c>
      <c r="I49" s="93"/>
      <c r="J49" s="260">
        <f t="shared" si="3"/>
        <v>0</v>
      </c>
    </row>
    <row r="50" spans="1:10" ht="15">
      <c r="A50" s="35" t="s">
        <v>147</v>
      </c>
      <c r="B50" s="36">
        <v>12</v>
      </c>
      <c r="C50" s="205" t="s">
        <v>14</v>
      </c>
      <c r="D50" s="37"/>
      <c r="E50" s="37"/>
      <c r="F50" s="37"/>
      <c r="G50" s="45">
        <v>800</v>
      </c>
      <c r="H50" s="45" t="s">
        <v>15</v>
      </c>
      <c r="I50" s="95"/>
      <c r="J50" s="260">
        <f t="shared" si="3"/>
        <v>0</v>
      </c>
    </row>
    <row r="51" spans="1:10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</row>
    <row r="52" spans="1:10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350000</v>
      </c>
      <c r="J52" s="264">
        <f t="shared" si="3"/>
        <v>350000</v>
      </c>
    </row>
    <row r="53" spans="1:10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</row>
    <row r="54" spans="1:10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/>
      <c r="H54" s="45" t="s">
        <v>111</v>
      </c>
      <c r="I54" s="93"/>
      <c r="J54" s="260">
        <f aca="true" t="shared" si="4" ref="J54:J62">G54*I54</f>
        <v>0</v>
      </c>
    </row>
    <row r="55" spans="1:10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>
        <v>100</v>
      </c>
      <c r="H55" s="59" t="s">
        <v>111</v>
      </c>
      <c r="I55" s="93"/>
      <c r="J55" s="260">
        <f t="shared" si="4"/>
        <v>0</v>
      </c>
    </row>
    <row r="56" spans="1:10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>
        <v>20</v>
      </c>
      <c r="H56" s="59" t="s">
        <v>111</v>
      </c>
      <c r="I56" s="93"/>
      <c r="J56" s="260">
        <f t="shared" si="4"/>
        <v>0</v>
      </c>
    </row>
    <row r="57" spans="1:10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v>135</v>
      </c>
      <c r="H57" s="45" t="s">
        <v>111</v>
      </c>
      <c r="I57" s="93"/>
      <c r="J57" s="260">
        <f t="shared" si="4"/>
        <v>0</v>
      </c>
    </row>
    <row r="58" spans="1:10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</row>
    <row r="59" spans="1:10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>
        <v>6</v>
      </c>
      <c r="H59" s="45" t="s">
        <v>111</v>
      </c>
      <c r="I59" s="93"/>
      <c r="J59" s="260">
        <f t="shared" si="4"/>
        <v>0</v>
      </c>
    </row>
    <row r="60" spans="1:10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/>
      <c r="H60" s="59" t="s">
        <v>111</v>
      </c>
      <c r="I60" s="93"/>
      <c r="J60" s="260">
        <f t="shared" si="4"/>
        <v>0</v>
      </c>
    </row>
    <row r="61" spans="1:10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</row>
    <row r="62" spans="1:10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800</v>
      </c>
      <c r="H62" s="59" t="s">
        <v>15</v>
      </c>
      <c r="I62" s="93"/>
      <c r="J62" s="260">
        <f t="shared" si="4"/>
        <v>0</v>
      </c>
    </row>
    <row r="63" spans="1:10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850000</v>
      </c>
    </row>
    <row r="64" spans="1:10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</row>
    <row r="65" spans="1:10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>
        <v>22</v>
      </c>
      <c r="H65" s="36" t="s">
        <v>128</v>
      </c>
      <c r="I65" s="95"/>
      <c r="J65" s="260">
        <f aca="true" t="shared" si="5" ref="J65:J84">G65*I65</f>
        <v>0</v>
      </c>
    </row>
    <row r="66" spans="1:10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>
        <v>2000</v>
      </c>
      <c r="H66" s="36" t="s">
        <v>15</v>
      </c>
      <c r="I66" s="95"/>
      <c r="J66" s="260">
        <f t="shared" si="5"/>
        <v>0</v>
      </c>
    </row>
    <row r="67" spans="1:10" ht="15">
      <c r="A67" s="62" t="s">
        <v>151</v>
      </c>
      <c r="B67" s="36">
        <v>3</v>
      </c>
      <c r="C67" s="205" t="s">
        <v>26</v>
      </c>
      <c r="D67" s="146"/>
      <c r="E67" s="146"/>
      <c r="F67" s="146"/>
      <c r="G67" s="36">
        <v>22</v>
      </c>
      <c r="H67" s="36" t="s">
        <v>128</v>
      </c>
      <c r="I67" s="95"/>
      <c r="J67" s="260">
        <f t="shared" si="5"/>
        <v>0</v>
      </c>
    </row>
    <row r="68" spans="1:10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/>
      <c r="H68" s="48" t="s">
        <v>114</v>
      </c>
      <c r="I68" s="97"/>
      <c r="J68" s="260">
        <f t="shared" si="5"/>
        <v>0</v>
      </c>
    </row>
    <row r="69" spans="1:10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/>
      <c r="H69" s="48" t="s">
        <v>15</v>
      </c>
      <c r="I69" s="97"/>
      <c r="J69" s="260">
        <f t="shared" si="5"/>
        <v>0</v>
      </c>
    </row>
    <row r="70" spans="1:10" ht="15">
      <c r="A70" s="65" t="s">
        <v>151</v>
      </c>
      <c r="B70" s="36">
        <v>6</v>
      </c>
      <c r="C70" s="205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</row>
    <row r="71" spans="1:10" ht="15">
      <c r="A71" s="62" t="s">
        <v>151</v>
      </c>
      <c r="B71" s="36">
        <v>7</v>
      </c>
      <c r="C71" s="429" t="s">
        <v>91</v>
      </c>
      <c r="D71" s="430"/>
      <c r="E71" s="430"/>
      <c r="F71" s="431"/>
      <c r="G71" s="48"/>
      <c r="H71" s="48" t="s">
        <v>114</v>
      </c>
      <c r="I71" s="97"/>
      <c r="J71" s="260">
        <f t="shared" si="5"/>
        <v>0</v>
      </c>
    </row>
    <row r="72" spans="1:10" ht="15">
      <c r="A72" s="62" t="s">
        <v>151</v>
      </c>
      <c r="B72" s="36">
        <v>8</v>
      </c>
      <c r="C72" s="46" t="s">
        <v>92</v>
      </c>
      <c r="D72" s="46"/>
      <c r="E72" s="70"/>
      <c r="F72" s="46"/>
      <c r="G72" s="48"/>
      <c r="H72" s="48" t="s">
        <v>114</v>
      </c>
      <c r="I72" s="97"/>
      <c r="J72" s="260">
        <f t="shared" si="5"/>
        <v>0</v>
      </c>
    </row>
    <row r="73" spans="1:10" ht="15">
      <c r="A73" s="63" t="s">
        <v>151</v>
      </c>
      <c r="B73" s="36">
        <v>9</v>
      </c>
      <c r="C73" s="429" t="s">
        <v>28</v>
      </c>
      <c r="D73" s="430"/>
      <c r="E73" s="430"/>
      <c r="F73" s="431"/>
      <c r="G73" s="48"/>
      <c r="H73" s="48" t="s">
        <v>15</v>
      </c>
      <c r="I73" s="97"/>
      <c r="J73" s="260">
        <f t="shared" si="5"/>
        <v>0</v>
      </c>
    </row>
    <row r="74" spans="1:10" ht="15">
      <c r="A74" s="65" t="s">
        <v>151</v>
      </c>
      <c r="B74" s="36">
        <v>10</v>
      </c>
      <c r="C74" s="205" t="s">
        <v>29</v>
      </c>
      <c r="D74" s="147"/>
      <c r="E74" s="147"/>
      <c r="F74" s="147"/>
      <c r="G74" s="59"/>
      <c r="H74" s="59" t="s">
        <v>128</v>
      </c>
      <c r="I74" s="96"/>
      <c r="J74" s="260">
        <f t="shared" si="5"/>
        <v>0</v>
      </c>
    </row>
    <row r="75" spans="1:10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</row>
    <row r="76" spans="1:10" ht="15">
      <c r="A76" s="63" t="s">
        <v>151</v>
      </c>
      <c r="B76" s="36">
        <v>12</v>
      </c>
      <c r="C76" s="205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</row>
    <row r="77" spans="1:10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</row>
    <row r="78" spans="1:10" ht="15">
      <c r="A78" s="63" t="s">
        <v>151</v>
      </c>
      <c r="B78" s="36">
        <v>14</v>
      </c>
      <c r="C78" s="205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</row>
    <row r="79" spans="1:10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</row>
    <row r="80" spans="1:10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/>
      <c r="H80" s="59" t="s">
        <v>113</v>
      </c>
      <c r="I80" s="316"/>
      <c r="J80" s="260">
        <f t="shared" si="5"/>
        <v>0</v>
      </c>
    </row>
    <row r="81" spans="1:10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/>
      <c r="H81" s="59" t="s">
        <v>111</v>
      </c>
      <c r="I81" s="96"/>
      <c r="J81" s="260">
        <f t="shared" si="5"/>
        <v>0</v>
      </c>
    </row>
    <row r="82" spans="1:10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/>
      <c r="H82" s="59" t="s">
        <v>111</v>
      </c>
      <c r="I82" s="96"/>
      <c r="J82" s="260">
        <f t="shared" si="5"/>
        <v>0</v>
      </c>
    </row>
    <row r="83" spans="1:10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/>
      <c r="H83" s="59" t="s">
        <v>15</v>
      </c>
      <c r="I83" s="96"/>
      <c r="J83" s="260">
        <f t="shared" si="5"/>
        <v>0</v>
      </c>
    </row>
    <row r="84" spans="1:10" ht="15">
      <c r="A84" s="63" t="s">
        <v>151</v>
      </c>
      <c r="B84" s="36">
        <v>20</v>
      </c>
      <c r="C84" s="44" t="s">
        <v>32</v>
      </c>
      <c r="D84" s="44"/>
      <c r="E84" s="37"/>
      <c r="F84" s="37"/>
      <c r="G84" s="45"/>
      <c r="H84" s="45" t="s">
        <v>112</v>
      </c>
      <c r="I84" s="93"/>
      <c r="J84" s="260">
        <f t="shared" si="5"/>
        <v>0</v>
      </c>
    </row>
    <row r="85" spans="1:10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157">
        <f>SUM(J65:J84)</f>
        <v>0</v>
      </c>
    </row>
    <row r="86" spans="1:10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</row>
    <row r="87" spans="1:10" ht="15">
      <c r="A87" s="62" t="s">
        <v>152</v>
      </c>
      <c r="B87" s="36">
        <v>1</v>
      </c>
      <c r="C87" s="414" t="s">
        <v>34</v>
      </c>
      <c r="D87" s="415"/>
      <c r="E87" s="415"/>
      <c r="F87" s="416"/>
      <c r="G87" s="45">
        <v>40</v>
      </c>
      <c r="H87" s="36" t="s">
        <v>112</v>
      </c>
      <c r="I87" s="93"/>
      <c r="J87" s="260">
        <f aca="true" t="shared" si="6" ref="J87:J105">G87*I87</f>
        <v>0</v>
      </c>
    </row>
    <row r="88" spans="1:10" ht="15">
      <c r="A88" s="62" t="s">
        <v>152</v>
      </c>
      <c r="B88" s="45">
        <v>2</v>
      </c>
      <c r="C88" s="204" t="s">
        <v>35</v>
      </c>
      <c r="D88" s="204"/>
      <c r="E88" s="204"/>
      <c r="F88" s="204"/>
      <c r="G88" s="45">
        <v>2500</v>
      </c>
      <c r="H88" s="45" t="s">
        <v>113</v>
      </c>
      <c r="I88" s="95"/>
      <c r="J88" s="260">
        <f t="shared" si="6"/>
        <v>0</v>
      </c>
    </row>
    <row r="89" spans="1:10" ht="15">
      <c r="A89" s="68" t="s">
        <v>152</v>
      </c>
      <c r="B89" s="45">
        <v>3</v>
      </c>
      <c r="C89" s="204" t="s">
        <v>153</v>
      </c>
      <c r="D89" s="204"/>
      <c r="E89" s="204"/>
      <c r="F89" s="204"/>
      <c r="G89" s="91"/>
      <c r="H89" s="45" t="s">
        <v>113</v>
      </c>
      <c r="I89" s="95"/>
      <c r="J89" s="260">
        <f t="shared" si="6"/>
        <v>0</v>
      </c>
    </row>
    <row r="90" spans="1:10" ht="15">
      <c r="A90" s="68" t="s">
        <v>152</v>
      </c>
      <c r="B90" s="45">
        <v>4</v>
      </c>
      <c r="C90" s="204" t="s">
        <v>36</v>
      </c>
      <c r="D90" s="204"/>
      <c r="E90" s="204"/>
      <c r="F90" s="204"/>
      <c r="G90" s="45"/>
      <c r="H90" s="45" t="s">
        <v>37</v>
      </c>
      <c r="I90" s="95"/>
      <c r="J90" s="260">
        <f t="shared" si="6"/>
        <v>0</v>
      </c>
    </row>
    <row r="91" spans="1:10" ht="15">
      <c r="A91" s="68" t="s">
        <v>152</v>
      </c>
      <c r="B91" s="45">
        <v>5</v>
      </c>
      <c r="C91" s="204" t="s">
        <v>97</v>
      </c>
      <c r="D91" s="204"/>
      <c r="E91" s="204"/>
      <c r="F91" s="204"/>
      <c r="G91" s="45"/>
      <c r="H91" s="45" t="s">
        <v>37</v>
      </c>
      <c r="I91" s="95"/>
      <c r="J91" s="260">
        <f t="shared" si="6"/>
        <v>0</v>
      </c>
    </row>
    <row r="92" spans="1:10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</row>
    <row r="93" spans="1:10" ht="15">
      <c r="A93" s="68" t="s">
        <v>152</v>
      </c>
      <c r="B93" s="45">
        <v>7</v>
      </c>
      <c r="C93" s="204" t="s">
        <v>99</v>
      </c>
      <c r="D93" s="204"/>
      <c r="E93" s="204"/>
      <c r="F93" s="204"/>
      <c r="G93" s="45">
        <v>2200</v>
      </c>
      <c r="H93" s="45" t="s">
        <v>113</v>
      </c>
      <c r="I93" s="95"/>
      <c r="J93" s="260">
        <f t="shared" si="6"/>
        <v>0</v>
      </c>
    </row>
    <row r="94" spans="1:10" ht="15">
      <c r="A94" s="68" t="s">
        <v>152</v>
      </c>
      <c r="B94" s="45">
        <v>8</v>
      </c>
      <c r="C94" s="204" t="s">
        <v>154</v>
      </c>
      <c r="D94" s="204"/>
      <c r="E94" s="204"/>
      <c r="F94" s="204"/>
      <c r="G94" s="45"/>
      <c r="H94" s="45" t="s">
        <v>37</v>
      </c>
      <c r="I94" s="92"/>
      <c r="J94" s="260">
        <f t="shared" si="6"/>
        <v>0</v>
      </c>
    </row>
    <row r="95" spans="1:10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</row>
    <row r="96" spans="1:10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</row>
    <row r="97" spans="1:10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</row>
    <row r="98" spans="1:10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</row>
    <row r="99" spans="1:10" ht="15">
      <c r="A99" s="62" t="s">
        <v>152</v>
      </c>
      <c r="B99" s="36">
        <v>13</v>
      </c>
      <c r="C99" s="204" t="s">
        <v>132</v>
      </c>
      <c r="D99" s="205"/>
      <c r="E99" s="205"/>
      <c r="F99" s="205"/>
      <c r="G99" s="36"/>
      <c r="H99" s="36" t="s">
        <v>113</v>
      </c>
      <c r="I99" s="95"/>
      <c r="J99" s="260">
        <f t="shared" si="6"/>
        <v>0</v>
      </c>
    </row>
    <row r="100" spans="1:10" ht="15">
      <c r="A100" s="62" t="s">
        <v>152</v>
      </c>
      <c r="B100" s="45">
        <v>14</v>
      </c>
      <c r="C100" s="414" t="s">
        <v>40</v>
      </c>
      <c r="D100" s="415"/>
      <c r="E100" s="415"/>
      <c r="F100" s="416"/>
      <c r="G100" s="45">
        <v>4700</v>
      </c>
      <c r="H100" s="36" t="s">
        <v>113</v>
      </c>
      <c r="I100" s="95"/>
      <c r="J100" s="260">
        <f t="shared" si="6"/>
        <v>0</v>
      </c>
    </row>
    <row r="101" spans="1:10" ht="15">
      <c r="A101" s="62" t="s">
        <v>152</v>
      </c>
      <c r="B101" s="36">
        <v>15</v>
      </c>
      <c r="C101" s="205" t="s">
        <v>41</v>
      </c>
      <c r="D101" s="205"/>
      <c r="E101" s="205"/>
      <c r="F101" s="205"/>
      <c r="G101" s="45">
        <v>1200</v>
      </c>
      <c r="H101" s="36" t="s">
        <v>15</v>
      </c>
      <c r="I101" s="95"/>
      <c r="J101" s="260">
        <f t="shared" si="6"/>
        <v>0</v>
      </c>
    </row>
    <row r="102" spans="1:10" ht="15">
      <c r="A102" s="62" t="s">
        <v>152</v>
      </c>
      <c r="B102" s="45">
        <v>16</v>
      </c>
      <c r="C102" s="205" t="s">
        <v>102</v>
      </c>
      <c r="D102" s="205"/>
      <c r="E102" s="205"/>
      <c r="F102" s="205"/>
      <c r="G102" s="45"/>
      <c r="H102" s="36" t="s">
        <v>113</v>
      </c>
      <c r="I102" s="95"/>
      <c r="J102" s="260">
        <f t="shared" si="6"/>
        <v>0</v>
      </c>
    </row>
    <row r="103" spans="1:10" ht="15">
      <c r="A103" s="62" t="s">
        <v>152</v>
      </c>
      <c r="B103" s="36">
        <v>17</v>
      </c>
      <c r="C103" s="205" t="s">
        <v>103</v>
      </c>
      <c r="D103" s="205"/>
      <c r="E103" s="205"/>
      <c r="F103" s="205"/>
      <c r="G103" s="45"/>
      <c r="H103" s="36" t="s">
        <v>113</v>
      </c>
      <c r="I103" s="95"/>
      <c r="J103" s="260">
        <f t="shared" si="6"/>
        <v>0</v>
      </c>
    </row>
    <row r="104" spans="1:10" ht="15">
      <c r="A104" s="62" t="s">
        <v>152</v>
      </c>
      <c r="B104" s="45">
        <v>18</v>
      </c>
      <c r="C104" s="414" t="s">
        <v>42</v>
      </c>
      <c r="D104" s="415"/>
      <c r="E104" s="415"/>
      <c r="F104" s="416"/>
      <c r="G104" s="45"/>
      <c r="H104" s="36" t="s">
        <v>15</v>
      </c>
      <c r="I104" s="95"/>
      <c r="J104" s="260">
        <f t="shared" si="6"/>
        <v>0</v>
      </c>
    </row>
    <row r="105" spans="1:10" ht="15">
      <c r="A105" s="62" t="s">
        <v>152</v>
      </c>
      <c r="B105" s="36">
        <v>19</v>
      </c>
      <c r="C105" s="429" t="s">
        <v>43</v>
      </c>
      <c r="D105" s="430"/>
      <c r="E105" s="430"/>
      <c r="F105" s="431"/>
      <c r="G105" s="59">
        <v>120</v>
      </c>
      <c r="H105" s="48" t="s">
        <v>112</v>
      </c>
      <c r="I105" s="95"/>
      <c r="J105" s="260">
        <f t="shared" si="6"/>
        <v>0</v>
      </c>
    </row>
    <row r="106" spans="1:10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157">
        <f>SUM(J87:J105)</f>
        <v>0</v>
      </c>
    </row>
    <row r="107" spans="1:10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</row>
    <row r="108" spans="1:12" ht="15">
      <c r="A108" s="69" t="s">
        <v>155</v>
      </c>
      <c r="B108" s="45">
        <v>1</v>
      </c>
      <c r="C108" s="204" t="s">
        <v>45</v>
      </c>
      <c r="D108" s="39"/>
      <c r="E108" s="39"/>
      <c r="F108" s="39"/>
      <c r="G108" s="45">
        <v>120</v>
      </c>
      <c r="H108" s="45" t="s">
        <v>128</v>
      </c>
      <c r="I108" s="93"/>
      <c r="J108" s="260">
        <f aca="true" t="shared" si="7" ref="J108:J129">G108*I108</f>
        <v>0</v>
      </c>
      <c r="K108" s="185"/>
      <c r="L108" s="186"/>
    </row>
    <row r="109" spans="1:12" ht="15">
      <c r="A109" s="69" t="s">
        <v>155</v>
      </c>
      <c r="B109" s="45">
        <v>2</v>
      </c>
      <c r="C109" s="204" t="s">
        <v>46</v>
      </c>
      <c r="D109" s="39"/>
      <c r="E109" s="39"/>
      <c r="F109" s="39"/>
      <c r="G109" s="45">
        <v>135</v>
      </c>
      <c r="H109" s="45" t="s">
        <v>128</v>
      </c>
      <c r="I109" s="93"/>
      <c r="J109" s="260">
        <f t="shared" si="7"/>
        <v>0</v>
      </c>
      <c r="K109" s="187"/>
      <c r="L109" s="186"/>
    </row>
    <row r="110" spans="1:12" ht="15">
      <c r="A110" s="69" t="s">
        <v>155</v>
      </c>
      <c r="B110" s="45">
        <v>3</v>
      </c>
      <c r="C110" s="204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K110" s="187"/>
      <c r="L110" s="186"/>
    </row>
    <row r="111" spans="1:12" ht="15">
      <c r="A111" s="69" t="s">
        <v>155</v>
      </c>
      <c r="B111" s="45">
        <v>4</v>
      </c>
      <c r="C111" s="204" t="s">
        <v>48</v>
      </c>
      <c r="D111" s="39"/>
      <c r="E111" s="39"/>
      <c r="F111" s="39"/>
      <c r="G111" s="45">
        <v>30</v>
      </c>
      <c r="H111" s="45" t="s">
        <v>128</v>
      </c>
      <c r="I111" s="93"/>
      <c r="J111" s="260">
        <f t="shared" si="7"/>
        <v>0</v>
      </c>
      <c r="K111" s="185"/>
      <c r="L111" s="186"/>
    </row>
    <row r="112" spans="1:12" ht="15">
      <c r="A112" s="69" t="s">
        <v>155</v>
      </c>
      <c r="B112" s="45">
        <v>5</v>
      </c>
      <c r="C112" s="204" t="s">
        <v>104</v>
      </c>
      <c r="D112" s="39"/>
      <c r="E112" s="39"/>
      <c r="F112" s="39"/>
      <c r="G112" s="45">
        <v>30</v>
      </c>
      <c r="H112" s="45" t="s">
        <v>128</v>
      </c>
      <c r="I112" s="93"/>
      <c r="J112" s="260">
        <f t="shared" si="7"/>
        <v>0</v>
      </c>
      <c r="K112" s="185"/>
      <c r="L112" s="186"/>
    </row>
    <row r="113" spans="1:12" ht="15">
      <c r="A113" s="69" t="s">
        <v>155</v>
      </c>
      <c r="B113" s="45">
        <v>6</v>
      </c>
      <c r="C113" s="204" t="s">
        <v>49</v>
      </c>
      <c r="D113" s="39"/>
      <c r="E113" s="39"/>
      <c r="F113" s="39"/>
      <c r="G113" s="45">
        <v>26</v>
      </c>
      <c r="H113" s="45" t="s">
        <v>128</v>
      </c>
      <c r="I113" s="93"/>
      <c r="J113" s="260">
        <f t="shared" si="7"/>
        <v>0</v>
      </c>
      <c r="K113" s="185"/>
      <c r="L113" s="186"/>
    </row>
    <row r="114" spans="1:10" ht="15">
      <c r="A114" s="69" t="s">
        <v>155</v>
      </c>
      <c r="B114" s="45">
        <v>7</v>
      </c>
      <c r="C114" s="204" t="s">
        <v>50</v>
      </c>
      <c r="D114" s="39"/>
      <c r="E114" s="39"/>
      <c r="F114" s="39"/>
      <c r="G114" s="45">
        <v>25</v>
      </c>
      <c r="H114" s="45" t="s">
        <v>128</v>
      </c>
      <c r="I114" s="93"/>
      <c r="J114" s="260">
        <f t="shared" si="7"/>
        <v>0</v>
      </c>
    </row>
    <row r="115" spans="1:10" ht="15">
      <c r="A115" s="69" t="s">
        <v>155</v>
      </c>
      <c r="B115" s="45">
        <v>8</v>
      </c>
      <c r="C115" s="204" t="s">
        <v>51</v>
      </c>
      <c r="D115" s="39"/>
      <c r="E115" s="39"/>
      <c r="F115" s="39"/>
      <c r="G115" s="45">
        <v>24</v>
      </c>
      <c r="H115" s="45" t="s">
        <v>128</v>
      </c>
      <c r="I115" s="93"/>
      <c r="J115" s="260">
        <f t="shared" si="7"/>
        <v>0</v>
      </c>
    </row>
    <row r="116" spans="1:10" ht="15">
      <c r="A116" s="69" t="s">
        <v>155</v>
      </c>
      <c r="B116" s="45">
        <v>9</v>
      </c>
      <c r="C116" s="204" t="s">
        <v>52</v>
      </c>
      <c r="D116" s="39"/>
      <c r="E116" s="39"/>
      <c r="F116" s="39"/>
      <c r="G116" s="45">
        <v>20</v>
      </c>
      <c r="H116" s="45" t="s">
        <v>128</v>
      </c>
      <c r="I116" s="93"/>
      <c r="J116" s="260">
        <f t="shared" si="7"/>
        <v>0</v>
      </c>
    </row>
    <row r="117" spans="1:10" ht="15">
      <c r="A117" s="69" t="s">
        <v>155</v>
      </c>
      <c r="B117" s="45">
        <v>10</v>
      </c>
      <c r="C117" s="204" t="s">
        <v>53</v>
      </c>
      <c r="D117" s="39"/>
      <c r="E117" s="39"/>
      <c r="F117" s="39"/>
      <c r="G117" s="45">
        <v>6</v>
      </c>
      <c r="H117" s="45" t="s">
        <v>128</v>
      </c>
      <c r="I117" s="93"/>
      <c r="J117" s="260">
        <f t="shared" si="7"/>
        <v>0</v>
      </c>
    </row>
    <row r="118" spans="1:10" ht="15">
      <c r="A118" s="69" t="s">
        <v>155</v>
      </c>
      <c r="B118" s="45">
        <v>11</v>
      </c>
      <c r="C118" s="204" t="s">
        <v>105</v>
      </c>
      <c r="D118" s="39"/>
      <c r="E118" s="39"/>
      <c r="F118" s="39"/>
      <c r="G118" s="45">
        <v>0</v>
      </c>
      <c r="H118" s="45" t="s">
        <v>128</v>
      </c>
      <c r="I118" s="93"/>
      <c r="J118" s="260">
        <f t="shared" si="7"/>
        <v>0</v>
      </c>
    </row>
    <row r="119" spans="1:10" ht="15">
      <c r="A119" s="69" t="s">
        <v>155</v>
      </c>
      <c r="B119" s="45">
        <v>12</v>
      </c>
      <c r="C119" s="204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</row>
    <row r="120" spans="1:10" ht="15">
      <c r="A120" s="69" t="s">
        <v>155</v>
      </c>
      <c r="B120" s="45">
        <v>13</v>
      </c>
      <c r="C120" s="204" t="s">
        <v>133</v>
      </c>
      <c r="D120" s="39"/>
      <c r="E120" s="39"/>
      <c r="F120" s="39"/>
      <c r="G120" s="45">
        <v>100</v>
      </c>
      <c r="H120" s="45" t="s">
        <v>128</v>
      </c>
      <c r="I120" s="93"/>
      <c r="J120" s="260">
        <f t="shared" si="7"/>
        <v>0</v>
      </c>
    </row>
    <row r="121" spans="1:10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</row>
    <row r="122" spans="1:10" ht="15">
      <c r="A122" s="69" t="s">
        <v>155</v>
      </c>
      <c r="B122" s="45">
        <v>15</v>
      </c>
      <c r="C122" s="405" t="s">
        <v>270</v>
      </c>
      <c r="D122" s="406"/>
      <c r="E122" s="406"/>
      <c r="F122" s="407"/>
      <c r="G122" s="45">
        <v>20</v>
      </c>
      <c r="H122" s="45" t="s">
        <v>128</v>
      </c>
      <c r="I122" s="97"/>
      <c r="J122" s="260">
        <f t="shared" si="7"/>
        <v>0</v>
      </c>
    </row>
    <row r="123" spans="1:10" ht="15">
      <c r="A123" s="69" t="s">
        <v>155</v>
      </c>
      <c r="B123" s="45">
        <v>16</v>
      </c>
      <c r="C123" s="204" t="s">
        <v>54</v>
      </c>
      <c r="D123" s="39"/>
      <c r="E123" s="39"/>
      <c r="F123" s="39"/>
      <c r="G123" s="45"/>
      <c r="H123" s="45" t="s">
        <v>128</v>
      </c>
      <c r="I123" s="93"/>
      <c r="J123" s="260">
        <f t="shared" si="7"/>
        <v>0</v>
      </c>
    </row>
    <row r="124" spans="1:10" ht="15">
      <c r="A124" s="69" t="s">
        <v>155</v>
      </c>
      <c r="B124" s="45">
        <v>17</v>
      </c>
      <c r="C124" s="70" t="s">
        <v>55</v>
      </c>
      <c r="D124" s="64"/>
      <c r="E124" s="64"/>
      <c r="F124" s="64"/>
      <c r="G124" s="59"/>
      <c r="H124" s="59" t="s">
        <v>128</v>
      </c>
      <c r="I124" s="97"/>
      <c r="J124" s="260">
        <f t="shared" si="7"/>
        <v>0</v>
      </c>
    </row>
    <row r="125" spans="1:10" ht="15">
      <c r="A125" s="69" t="s">
        <v>155</v>
      </c>
      <c r="B125" s="45">
        <v>18</v>
      </c>
      <c r="C125" s="204" t="s">
        <v>56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</row>
    <row r="126" spans="1:10" ht="15">
      <c r="A126" s="69" t="s">
        <v>155</v>
      </c>
      <c r="B126" s="45">
        <v>19</v>
      </c>
      <c r="C126" s="204" t="s">
        <v>108</v>
      </c>
      <c r="D126" s="39"/>
      <c r="E126" s="39"/>
      <c r="F126" s="39"/>
      <c r="G126" s="45"/>
      <c r="H126" s="45" t="s">
        <v>128</v>
      </c>
      <c r="I126" s="93"/>
      <c r="J126" s="260">
        <f t="shared" si="7"/>
        <v>0</v>
      </c>
    </row>
    <row r="127" spans="1:10" ht="15">
      <c r="A127" s="69" t="s">
        <v>155</v>
      </c>
      <c r="B127" s="45">
        <v>20</v>
      </c>
      <c r="C127" s="417" t="s">
        <v>57</v>
      </c>
      <c r="D127" s="418"/>
      <c r="E127" s="418"/>
      <c r="F127" s="419"/>
      <c r="G127" s="45">
        <v>6</v>
      </c>
      <c r="H127" s="45" t="s">
        <v>128</v>
      </c>
      <c r="I127" s="93"/>
      <c r="J127" s="260">
        <f t="shared" si="7"/>
        <v>0</v>
      </c>
    </row>
    <row r="128" spans="1:10" ht="15">
      <c r="A128" s="69" t="s">
        <v>155</v>
      </c>
      <c r="B128" s="45">
        <v>21</v>
      </c>
      <c r="C128" s="204" t="s">
        <v>58</v>
      </c>
      <c r="D128" s="39"/>
      <c r="E128" s="39"/>
      <c r="F128" s="39"/>
      <c r="G128" s="59">
        <v>6</v>
      </c>
      <c r="H128" s="59" t="s">
        <v>128</v>
      </c>
      <c r="I128" s="93"/>
      <c r="J128" s="260">
        <f t="shared" si="7"/>
        <v>0</v>
      </c>
    </row>
    <row r="129" spans="1:10" ht="15">
      <c r="A129" s="69" t="s">
        <v>155</v>
      </c>
      <c r="B129" s="45">
        <v>22</v>
      </c>
      <c r="C129" s="204" t="s">
        <v>109</v>
      </c>
      <c r="D129" s="39"/>
      <c r="E129" s="39"/>
      <c r="F129" s="39"/>
      <c r="G129" s="59">
        <v>400</v>
      </c>
      <c r="H129" s="59" t="s">
        <v>112</v>
      </c>
      <c r="I129" s="93"/>
      <c r="J129" s="260">
        <f t="shared" si="7"/>
        <v>0</v>
      </c>
    </row>
    <row r="130" spans="1:10" ht="15.75" thickBot="1">
      <c r="A130" s="83"/>
      <c r="B130" s="78"/>
      <c r="C130" s="84" t="s">
        <v>190</v>
      </c>
      <c r="D130" s="85" t="s">
        <v>187</v>
      </c>
      <c r="E130" s="86"/>
      <c r="F130" s="87"/>
      <c r="G130" s="88"/>
      <c r="H130" s="89"/>
      <c r="I130" s="98"/>
      <c r="J130" s="90">
        <f>SUM(J108:J129)</f>
        <v>0</v>
      </c>
    </row>
    <row r="131" spans="1:10" ht="15.75" thickTop="1">
      <c r="A131" s="66" t="s">
        <v>156</v>
      </c>
      <c r="B131" s="61"/>
      <c r="C131" s="67" t="s">
        <v>59</v>
      </c>
      <c r="D131" s="9"/>
      <c r="E131" s="9"/>
      <c r="F131" s="9"/>
      <c r="G131" s="52"/>
      <c r="H131" s="52"/>
      <c r="I131" s="52"/>
      <c r="J131" s="265"/>
    </row>
    <row r="132" spans="1:10" ht="15">
      <c r="A132" s="62" t="s">
        <v>156</v>
      </c>
      <c r="B132" s="48">
        <v>1</v>
      </c>
      <c r="C132" s="46" t="s">
        <v>60</v>
      </c>
      <c r="D132" s="47"/>
      <c r="E132" s="47"/>
      <c r="F132" s="47"/>
      <c r="G132" s="48">
        <v>168</v>
      </c>
      <c r="H132" s="48" t="s">
        <v>111</v>
      </c>
      <c r="I132" s="97"/>
      <c r="J132" s="260">
        <f aca="true" t="shared" si="8" ref="J132:J139">G132*I132</f>
        <v>0</v>
      </c>
    </row>
    <row r="133" spans="1:10" ht="15">
      <c r="A133" s="62" t="s">
        <v>156</v>
      </c>
      <c r="B133" s="48">
        <v>2</v>
      </c>
      <c r="C133" s="56" t="s">
        <v>61</v>
      </c>
      <c r="D133" s="47"/>
      <c r="E133" s="47"/>
      <c r="F133" s="47"/>
      <c r="G133" s="48">
        <v>168</v>
      </c>
      <c r="H133" s="48" t="s">
        <v>111</v>
      </c>
      <c r="I133" s="97"/>
      <c r="J133" s="260">
        <f t="shared" si="8"/>
        <v>0</v>
      </c>
    </row>
    <row r="134" spans="1:10" ht="15">
      <c r="A134" s="62" t="s">
        <v>156</v>
      </c>
      <c r="B134" s="48">
        <v>3</v>
      </c>
      <c r="C134" s="56" t="s">
        <v>62</v>
      </c>
      <c r="D134" s="47"/>
      <c r="E134" s="47"/>
      <c r="F134" s="47"/>
      <c r="G134" s="59"/>
      <c r="H134" s="59" t="s">
        <v>111</v>
      </c>
      <c r="I134" s="96"/>
      <c r="J134" s="260">
        <f t="shared" si="8"/>
        <v>0</v>
      </c>
    </row>
    <row r="135" spans="1:10" ht="15">
      <c r="A135" s="62" t="s">
        <v>156</v>
      </c>
      <c r="B135" s="48">
        <v>4</v>
      </c>
      <c r="C135" s="71" t="s">
        <v>157</v>
      </c>
      <c r="D135" s="64"/>
      <c r="E135" s="64"/>
      <c r="F135" s="64"/>
      <c r="G135" s="59"/>
      <c r="H135" s="59" t="s">
        <v>111</v>
      </c>
      <c r="I135" s="96"/>
      <c r="J135" s="260">
        <f t="shared" si="8"/>
        <v>0</v>
      </c>
    </row>
    <row r="136" spans="1:10" ht="15">
      <c r="A136" s="62" t="s">
        <v>156</v>
      </c>
      <c r="B136" s="48">
        <v>5</v>
      </c>
      <c r="C136" s="432" t="s">
        <v>158</v>
      </c>
      <c r="D136" s="433"/>
      <c r="E136" s="433"/>
      <c r="F136" s="434"/>
      <c r="G136" s="59"/>
      <c r="H136" s="59" t="s">
        <v>111</v>
      </c>
      <c r="I136" s="96"/>
      <c r="J136" s="260">
        <f t="shared" si="8"/>
        <v>0</v>
      </c>
    </row>
    <row r="137" spans="1:10" ht="15">
      <c r="A137" s="62" t="s">
        <v>156</v>
      </c>
      <c r="B137" s="48">
        <v>6</v>
      </c>
      <c r="C137" s="70" t="s">
        <v>63</v>
      </c>
      <c r="D137" s="64"/>
      <c r="E137" s="64"/>
      <c r="F137" s="64"/>
      <c r="G137" s="59">
        <v>1200</v>
      </c>
      <c r="H137" s="59" t="s">
        <v>15</v>
      </c>
      <c r="I137" s="96"/>
      <c r="J137" s="260">
        <f t="shared" si="8"/>
        <v>0</v>
      </c>
    </row>
    <row r="138" spans="1:10" ht="15">
      <c r="A138" s="62" t="s">
        <v>156</v>
      </c>
      <c r="B138" s="48">
        <v>7</v>
      </c>
      <c r="C138" s="70" t="s">
        <v>64</v>
      </c>
      <c r="D138" s="64"/>
      <c r="E138" s="64"/>
      <c r="F138" s="64"/>
      <c r="G138" s="59">
        <v>40</v>
      </c>
      <c r="H138" s="59" t="s">
        <v>111</v>
      </c>
      <c r="I138" s="96"/>
      <c r="J138" s="260">
        <f t="shared" si="8"/>
        <v>0</v>
      </c>
    </row>
    <row r="139" spans="1:10" ht="15">
      <c r="A139" s="62" t="s">
        <v>156</v>
      </c>
      <c r="B139" s="48">
        <v>8</v>
      </c>
      <c r="C139" s="405" t="s">
        <v>134</v>
      </c>
      <c r="D139" s="406"/>
      <c r="E139" s="406"/>
      <c r="F139" s="407"/>
      <c r="G139" s="59">
        <v>168</v>
      </c>
      <c r="H139" s="59" t="s">
        <v>111</v>
      </c>
      <c r="I139" s="96"/>
      <c r="J139" s="260">
        <f t="shared" si="8"/>
        <v>0</v>
      </c>
    </row>
    <row r="140" spans="1:10" ht="15.75" thickBot="1">
      <c r="A140" s="83"/>
      <c r="B140" s="78"/>
      <c r="C140" s="84" t="s">
        <v>203</v>
      </c>
      <c r="D140" s="85" t="s">
        <v>187</v>
      </c>
      <c r="E140" s="86"/>
      <c r="F140" s="87"/>
      <c r="G140" s="88"/>
      <c r="H140" s="89"/>
      <c r="I140" s="98"/>
      <c r="J140" s="157">
        <f>SUM(J132:J139)</f>
        <v>0</v>
      </c>
    </row>
    <row r="141" spans="1:10" ht="15.75" thickTop="1">
      <c r="A141" s="66" t="s">
        <v>159</v>
      </c>
      <c r="B141" s="51"/>
      <c r="C141" s="67" t="s">
        <v>65</v>
      </c>
      <c r="D141" s="9"/>
      <c r="E141" s="9"/>
      <c r="F141" s="9"/>
      <c r="G141" s="52"/>
      <c r="H141" s="52"/>
      <c r="I141" s="52"/>
      <c r="J141" s="265"/>
    </row>
    <row r="142" spans="1:10" ht="15">
      <c r="A142" s="63" t="s">
        <v>159</v>
      </c>
      <c r="B142" s="72">
        <v>1</v>
      </c>
      <c r="C142" s="435" t="s">
        <v>66</v>
      </c>
      <c r="D142" s="436"/>
      <c r="E142" s="436"/>
      <c r="F142" s="436"/>
      <c r="G142" s="73"/>
      <c r="H142" s="72" t="s">
        <v>112</v>
      </c>
      <c r="I142" s="93"/>
      <c r="J142" s="260">
        <f aca="true" t="shared" si="9" ref="J142:J157">G142*I142</f>
        <v>0</v>
      </c>
    </row>
    <row r="143" spans="1:10" ht="15">
      <c r="A143" s="63" t="s">
        <v>159</v>
      </c>
      <c r="B143" s="72">
        <v>2</v>
      </c>
      <c r="C143" s="403" t="s">
        <v>67</v>
      </c>
      <c r="D143" s="404"/>
      <c r="E143" s="404"/>
      <c r="F143" s="404"/>
      <c r="G143" s="73"/>
      <c r="H143" s="72" t="s">
        <v>112</v>
      </c>
      <c r="I143" s="93"/>
      <c r="J143" s="260">
        <f t="shared" si="9"/>
        <v>0</v>
      </c>
    </row>
    <row r="144" spans="1:10" ht="15">
      <c r="A144" s="63" t="s">
        <v>159</v>
      </c>
      <c r="B144" s="72">
        <v>3</v>
      </c>
      <c r="C144" s="202" t="s">
        <v>68</v>
      </c>
      <c r="D144" s="203"/>
      <c r="E144" s="203"/>
      <c r="F144" s="203"/>
      <c r="G144" s="73"/>
      <c r="H144" s="72" t="s">
        <v>112</v>
      </c>
      <c r="I144" s="93"/>
      <c r="J144" s="260">
        <f t="shared" si="9"/>
        <v>0</v>
      </c>
    </row>
    <row r="145" spans="1:10" ht="15">
      <c r="A145" s="63" t="s">
        <v>159</v>
      </c>
      <c r="B145" s="72">
        <v>4</v>
      </c>
      <c r="C145" s="435" t="s">
        <v>160</v>
      </c>
      <c r="D145" s="436"/>
      <c r="E145" s="436"/>
      <c r="F145" s="436"/>
      <c r="G145" s="73"/>
      <c r="H145" s="72" t="s">
        <v>128</v>
      </c>
      <c r="I145" s="93"/>
      <c r="J145" s="260">
        <f t="shared" si="9"/>
        <v>0</v>
      </c>
    </row>
    <row r="146" spans="1:10" ht="15">
      <c r="A146" s="63" t="s">
        <v>159</v>
      </c>
      <c r="B146" s="72">
        <v>5</v>
      </c>
      <c r="C146" s="426" t="s">
        <v>110</v>
      </c>
      <c r="D146" s="427"/>
      <c r="E146" s="427"/>
      <c r="F146" s="428"/>
      <c r="G146" s="266"/>
      <c r="H146" s="73" t="s">
        <v>128</v>
      </c>
      <c r="I146" s="266"/>
      <c r="J146" s="260">
        <f t="shared" si="9"/>
        <v>0</v>
      </c>
    </row>
    <row r="147" spans="1:10" ht="15">
      <c r="A147" s="63" t="s">
        <v>159</v>
      </c>
      <c r="B147" s="72">
        <v>6</v>
      </c>
      <c r="C147" s="202" t="s">
        <v>161</v>
      </c>
      <c r="D147" s="203"/>
      <c r="E147" s="203"/>
      <c r="F147" s="203"/>
      <c r="G147" s="73"/>
      <c r="H147" s="73" t="s">
        <v>128</v>
      </c>
      <c r="I147" s="93"/>
      <c r="J147" s="260">
        <f t="shared" si="9"/>
        <v>0</v>
      </c>
    </row>
    <row r="148" spans="1:10" ht="15">
      <c r="A148" s="63" t="s">
        <v>159</v>
      </c>
      <c r="B148" s="72">
        <v>7</v>
      </c>
      <c r="C148" s="202" t="s">
        <v>162</v>
      </c>
      <c r="D148" s="203"/>
      <c r="E148" s="203"/>
      <c r="F148" s="203"/>
      <c r="G148" s="73"/>
      <c r="H148" s="73" t="s">
        <v>114</v>
      </c>
      <c r="I148" s="93"/>
      <c r="J148" s="260">
        <f t="shared" si="9"/>
        <v>0</v>
      </c>
    </row>
    <row r="149" spans="1:10" ht="15">
      <c r="A149" s="63" t="s">
        <v>159</v>
      </c>
      <c r="B149" s="72">
        <v>8</v>
      </c>
      <c r="C149" s="202" t="s">
        <v>163</v>
      </c>
      <c r="D149" s="203"/>
      <c r="E149" s="203"/>
      <c r="F149" s="203"/>
      <c r="G149" s="73"/>
      <c r="H149" s="73" t="s">
        <v>111</v>
      </c>
      <c r="I149" s="93"/>
      <c r="J149" s="260">
        <f t="shared" si="9"/>
        <v>0</v>
      </c>
    </row>
    <row r="150" spans="1:10" ht="15">
      <c r="A150" s="63" t="s">
        <v>159</v>
      </c>
      <c r="B150" s="72">
        <v>9</v>
      </c>
      <c r="C150" s="403" t="s">
        <v>69</v>
      </c>
      <c r="D150" s="404"/>
      <c r="E150" s="404"/>
      <c r="F150" s="404"/>
      <c r="G150" s="73"/>
      <c r="H150" s="73" t="s">
        <v>111</v>
      </c>
      <c r="I150" s="93"/>
      <c r="J150" s="260">
        <f t="shared" si="9"/>
        <v>0</v>
      </c>
    </row>
    <row r="151" spans="1:10" ht="15">
      <c r="A151" s="63" t="s">
        <v>159</v>
      </c>
      <c r="B151" s="72">
        <v>10</v>
      </c>
      <c r="C151" s="403" t="s">
        <v>70</v>
      </c>
      <c r="D151" s="404"/>
      <c r="E151" s="404"/>
      <c r="F151" s="404"/>
      <c r="G151" s="73"/>
      <c r="H151" s="73" t="s">
        <v>111</v>
      </c>
      <c r="I151" s="93"/>
      <c r="J151" s="260">
        <f t="shared" si="9"/>
        <v>0</v>
      </c>
    </row>
    <row r="152" spans="1:10" ht="15">
      <c r="A152" s="63" t="s">
        <v>159</v>
      </c>
      <c r="B152" s="72">
        <v>11</v>
      </c>
      <c r="C152" s="403" t="s">
        <v>164</v>
      </c>
      <c r="D152" s="404"/>
      <c r="E152" s="404"/>
      <c r="F152" s="404"/>
      <c r="G152" s="73"/>
      <c r="H152" s="72" t="s">
        <v>111</v>
      </c>
      <c r="I152" s="93"/>
      <c r="J152" s="260">
        <f t="shared" si="9"/>
        <v>0</v>
      </c>
    </row>
    <row r="153" spans="1:10" ht="15">
      <c r="A153" s="63" t="s">
        <v>159</v>
      </c>
      <c r="B153" s="72">
        <v>12</v>
      </c>
      <c r="C153" s="403" t="s">
        <v>165</v>
      </c>
      <c r="D153" s="404"/>
      <c r="E153" s="404"/>
      <c r="F153" s="404"/>
      <c r="G153" s="73"/>
      <c r="H153" s="72" t="s">
        <v>111</v>
      </c>
      <c r="I153" s="93"/>
      <c r="J153" s="260">
        <f t="shared" si="9"/>
        <v>0</v>
      </c>
    </row>
    <row r="154" spans="1:10" ht="15">
      <c r="A154" s="63" t="s">
        <v>159</v>
      </c>
      <c r="B154" s="72">
        <v>13</v>
      </c>
      <c r="C154" s="403" t="s">
        <v>71</v>
      </c>
      <c r="D154" s="404"/>
      <c r="E154" s="404"/>
      <c r="F154" s="404"/>
      <c r="G154" s="45"/>
      <c r="H154" s="45" t="s">
        <v>135</v>
      </c>
      <c r="I154" s="93"/>
      <c r="J154" s="260">
        <f t="shared" si="9"/>
        <v>0</v>
      </c>
    </row>
    <row r="155" spans="1:10" ht="15">
      <c r="A155" s="63" t="s">
        <v>159</v>
      </c>
      <c r="B155" s="72">
        <v>14</v>
      </c>
      <c r="C155" s="403" t="s">
        <v>72</v>
      </c>
      <c r="D155" s="404"/>
      <c r="E155" s="404"/>
      <c r="F155" s="404"/>
      <c r="G155" s="45"/>
      <c r="H155" s="45" t="s">
        <v>15</v>
      </c>
      <c r="I155" s="93"/>
      <c r="J155" s="260">
        <f t="shared" si="9"/>
        <v>0</v>
      </c>
    </row>
    <row r="156" spans="1:10" ht="15">
      <c r="A156" s="63" t="s">
        <v>159</v>
      </c>
      <c r="B156" s="72">
        <v>15</v>
      </c>
      <c r="C156" s="403" t="s">
        <v>73</v>
      </c>
      <c r="D156" s="404"/>
      <c r="E156" s="404"/>
      <c r="F156" s="404"/>
      <c r="G156" s="45"/>
      <c r="H156" s="45" t="s">
        <v>136</v>
      </c>
      <c r="I156" s="93"/>
      <c r="J156" s="260">
        <f t="shared" si="9"/>
        <v>0</v>
      </c>
    </row>
    <row r="157" spans="1:10" ht="15">
      <c r="A157" s="63" t="s">
        <v>159</v>
      </c>
      <c r="B157" s="72">
        <v>16</v>
      </c>
      <c r="C157" s="403" t="s">
        <v>43</v>
      </c>
      <c r="D157" s="404"/>
      <c r="E157" s="404"/>
      <c r="F157" s="404"/>
      <c r="G157" s="59"/>
      <c r="H157" s="48" t="s">
        <v>112</v>
      </c>
      <c r="I157" s="93"/>
      <c r="J157" s="260">
        <f t="shared" si="9"/>
        <v>0</v>
      </c>
    </row>
    <row r="158" spans="1:10" ht="15.75" thickBot="1">
      <c r="A158" s="83"/>
      <c r="B158" s="78"/>
      <c r="C158" s="84" t="s">
        <v>204</v>
      </c>
      <c r="D158" s="85" t="s">
        <v>187</v>
      </c>
      <c r="E158" s="86"/>
      <c r="F158" s="87"/>
      <c r="G158" s="88"/>
      <c r="H158" s="89"/>
      <c r="I158" s="98"/>
      <c r="J158" s="90">
        <f>SUM(J142:J157)</f>
        <v>0</v>
      </c>
    </row>
    <row r="159" spans="1:10" ht="15.75" thickTop="1">
      <c r="A159" s="66" t="s">
        <v>166</v>
      </c>
      <c r="B159" s="61"/>
      <c r="C159" s="67" t="s">
        <v>74</v>
      </c>
      <c r="D159" s="9"/>
      <c r="E159" s="9"/>
      <c r="F159" s="9" t="s">
        <v>215</v>
      </c>
      <c r="G159" s="52"/>
      <c r="H159" s="52"/>
      <c r="I159" s="52"/>
      <c r="J159" s="265"/>
    </row>
    <row r="160" spans="1:10" ht="15">
      <c r="A160" s="68" t="s">
        <v>166</v>
      </c>
      <c r="B160" s="59">
        <v>1</v>
      </c>
      <c r="C160" s="405" t="s">
        <v>75</v>
      </c>
      <c r="D160" s="406"/>
      <c r="E160" s="406"/>
      <c r="F160" s="407"/>
      <c r="G160" s="59"/>
      <c r="H160" s="59" t="s">
        <v>15</v>
      </c>
      <c r="I160" s="97"/>
      <c r="J160" s="260">
        <f aca="true" t="shared" si="10" ref="J160:J162">G160*I160</f>
        <v>0</v>
      </c>
    </row>
    <row r="161" spans="1:10" ht="15">
      <c r="A161" s="68" t="s">
        <v>166</v>
      </c>
      <c r="B161" s="59">
        <v>2</v>
      </c>
      <c r="C161" s="70" t="s">
        <v>76</v>
      </c>
      <c r="D161" s="64"/>
      <c r="E161" s="64"/>
      <c r="F161" s="64"/>
      <c r="G161" s="59"/>
      <c r="H161" s="59" t="s">
        <v>15</v>
      </c>
      <c r="I161" s="97"/>
      <c r="J161" s="260">
        <f t="shared" si="10"/>
        <v>0</v>
      </c>
    </row>
    <row r="162" spans="1:10" ht="15">
      <c r="A162" s="68" t="s">
        <v>166</v>
      </c>
      <c r="B162" s="59">
        <v>3</v>
      </c>
      <c r="C162" s="405" t="s">
        <v>77</v>
      </c>
      <c r="D162" s="406"/>
      <c r="E162" s="406"/>
      <c r="F162" s="407"/>
      <c r="G162" s="59"/>
      <c r="H162" s="59" t="s">
        <v>15</v>
      </c>
      <c r="I162" s="96"/>
      <c r="J162" s="260">
        <f t="shared" si="10"/>
        <v>0</v>
      </c>
    </row>
    <row r="163" spans="1:10" ht="15.75" thickBot="1">
      <c r="A163" s="150"/>
      <c r="B163" s="267"/>
      <c r="C163" s="151" t="s">
        <v>205</v>
      </c>
      <c r="D163" s="152" t="s">
        <v>187</v>
      </c>
      <c r="E163" s="153"/>
      <c r="F163" s="154"/>
      <c r="G163" s="155"/>
      <c r="H163" s="156"/>
      <c r="I163" s="98"/>
      <c r="J163" s="157">
        <f>SUM(J160:J162)</f>
        <v>0</v>
      </c>
    </row>
    <row r="164" spans="1:10" ht="15.75" thickTop="1">
      <c r="A164" s="66" t="s">
        <v>167</v>
      </c>
      <c r="B164" s="51"/>
      <c r="C164" s="67" t="s">
        <v>78</v>
      </c>
      <c r="D164" s="9"/>
      <c r="E164" s="9"/>
      <c r="F164" s="9" t="s">
        <v>215</v>
      </c>
      <c r="G164" s="52"/>
      <c r="H164" s="52"/>
      <c r="I164" s="52"/>
      <c r="J164" s="265"/>
    </row>
    <row r="165" spans="1:10" ht="15">
      <c r="A165" s="68" t="s">
        <v>167</v>
      </c>
      <c r="B165" s="59">
        <v>1</v>
      </c>
      <c r="C165" s="70" t="s">
        <v>79</v>
      </c>
      <c r="D165" s="64"/>
      <c r="E165" s="64"/>
      <c r="F165" s="64"/>
      <c r="G165" s="59"/>
      <c r="H165" s="59" t="s">
        <v>37</v>
      </c>
      <c r="I165" s="158"/>
      <c r="J165" s="260">
        <f aca="true" t="shared" si="11" ref="J165:J167">G165*I165</f>
        <v>0</v>
      </c>
    </row>
    <row r="166" spans="1:10" ht="15">
      <c r="A166" s="68" t="s">
        <v>167</v>
      </c>
      <c r="B166" s="59">
        <v>2</v>
      </c>
      <c r="C166" s="70" t="s">
        <v>80</v>
      </c>
      <c r="D166" s="64"/>
      <c r="E166" s="64"/>
      <c r="F166" s="64"/>
      <c r="G166" s="59"/>
      <c r="H166" s="59" t="s">
        <v>37</v>
      </c>
      <c r="I166" s="158"/>
      <c r="J166" s="260">
        <f t="shared" si="11"/>
        <v>0</v>
      </c>
    </row>
    <row r="167" spans="1:10" ht="15">
      <c r="A167" s="68" t="s">
        <v>167</v>
      </c>
      <c r="B167" s="59">
        <v>3</v>
      </c>
      <c r="C167" s="405" t="s">
        <v>77</v>
      </c>
      <c r="D167" s="406"/>
      <c r="E167" s="406"/>
      <c r="F167" s="407"/>
      <c r="G167" s="59"/>
      <c r="H167" s="59" t="s">
        <v>15</v>
      </c>
      <c r="I167" s="158"/>
      <c r="J167" s="260">
        <f t="shared" si="11"/>
        <v>0</v>
      </c>
    </row>
    <row r="168" spans="1:10" ht="15.75" thickBot="1">
      <c r="A168" s="83"/>
      <c r="B168" s="78"/>
      <c r="C168" s="84" t="s">
        <v>206</v>
      </c>
      <c r="D168" s="85" t="s">
        <v>187</v>
      </c>
      <c r="E168" s="86"/>
      <c r="F168" s="87"/>
      <c r="G168" s="88"/>
      <c r="H168" s="89"/>
      <c r="I168" s="98"/>
      <c r="J168" s="90">
        <f>SUM(J165:J167)</f>
        <v>0</v>
      </c>
    </row>
    <row r="169" spans="1:10" ht="15.75" thickTop="1">
      <c r="A169" s="66" t="s">
        <v>168</v>
      </c>
      <c r="B169" s="51"/>
      <c r="C169" s="67" t="s">
        <v>169</v>
      </c>
      <c r="D169" s="9"/>
      <c r="E169" s="9"/>
      <c r="F169" s="9"/>
      <c r="G169" s="52"/>
      <c r="H169" s="52"/>
      <c r="I169" s="53"/>
      <c r="J169" s="265"/>
    </row>
    <row r="170" spans="1:10" ht="15">
      <c r="A170" s="62" t="s">
        <v>168</v>
      </c>
      <c r="B170" s="36">
        <v>1</v>
      </c>
      <c r="C170" s="74" t="s">
        <v>170</v>
      </c>
      <c r="D170" s="37"/>
      <c r="E170" s="37"/>
      <c r="F170" s="37"/>
      <c r="G170" s="135"/>
      <c r="H170" s="135"/>
      <c r="I170" s="81"/>
      <c r="J170" s="366"/>
    </row>
    <row r="171" spans="1:10" ht="15">
      <c r="A171" s="62" t="s">
        <v>168</v>
      </c>
      <c r="B171" s="36">
        <v>2</v>
      </c>
      <c r="C171" s="204" t="s">
        <v>171</v>
      </c>
      <c r="D171" s="37"/>
      <c r="E171" s="37"/>
      <c r="F171" s="37"/>
      <c r="G171" s="233"/>
      <c r="H171" s="233"/>
      <c r="I171" s="236"/>
      <c r="J171" s="366"/>
    </row>
    <row r="172" spans="1:10" ht="15">
      <c r="A172" s="62" t="s">
        <v>168</v>
      </c>
      <c r="B172" s="36">
        <v>3</v>
      </c>
      <c r="C172" s="417" t="s">
        <v>67</v>
      </c>
      <c r="D172" s="418"/>
      <c r="E172" s="418"/>
      <c r="F172" s="419"/>
      <c r="G172" s="136"/>
      <c r="H172" s="136"/>
      <c r="I172" s="82"/>
      <c r="J172" s="366"/>
    </row>
    <row r="173" spans="1:10" ht="15">
      <c r="A173" s="62" t="s">
        <v>168</v>
      </c>
      <c r="B173" s="36">
        <v>4</v>
      </c>
      <c r="C173" s="44" t="s">
        <v>172</v>
      </c>
      <c r="D173" s="37"/>
      <c r="E173" s="37"/>
      <c r="F173" s="37"/>
      <c r="G173" s="136"/>
      <c r="H173" s="136"/>
      <c r="I173" s="82"/>
      <c r="J173" s="366"/>
    </row>
    <row r="174" spans="1:10" ht="15">
      <c r="A174" s="62" t="s">
        <v>168</v>
      </c>
      <c r="B174" s="36">
        <v>5</v>
      </c>
      <c r="C174" s="44" t="s">
        <v>173</v>
      </c>
      <c r="D174" s="37"/>
      <c r="E174" s="37"/>
      <c r="F174" s="37"/>
      <c r="G174" s="136"/>
      <c r="H174" s="136"/>
      <c r="I174" s="82"/>
      <c r="J174" s="366"/>
    </row>
    <row r="175" spans="1:10" ht="15">
      <c r="A175" s="62" t="s">
        <v>168</v>
      </c>
      <c r="B175" s="36">
        <v>6</v>
      </c>
      <c r="C175" s="205" t="s">
        <v>174</v>
      </c>
      <c r="D175" s="37"/>
      <c r="E175" s="37"/>
      <c r="F175" s="37"/>
      <c r="G175" s="136"/>
      <c r="H175" s="136"/>
      <c r="I175" s="82"/>
      <c r="J175" s="366"/>
    </row>
    <row r="176" spans="1:10" ht="15">
      <c r="A176" s="62" t="s">
        <v>168</v>
      </c>
      <c r="B176" s="36">
        <v>7</v>
      </c>
      <c r="C176" s="414" t="s">
        <v>175</v>
      </c>
      <c r="D176" s="415"/>
      <c r="E176" s="415"/>
      <c r="F176" s="416"/>
      <c r="G176" s="136"/>
      <c r="H176" s="136"/>
      <c r="I176" s="82"/>
      <c r="J176" s="366"/>
    </row>
    <row r="177" spans="1:10" ht="15">
      <c r="A177" s="62" t="s">
        <v>168</v>
      </c>
      <c r="B177" s="36">
        <v>8</v>
      </c>
      <c r="C177" s="417" t="s">
        <v>176</v>
      </c>
      <c r="D177" s="418"/>
      <c r="E177" s="418"/>
      <c r="F177" s="419"/>
      <c r="G177" s="136"/>
      <c r="H177" s="136"/>
      <c r="I177" s="82"/>
      <c r="J177" s="366"/>
    </row>
    <row r="178" spans="1:10" ht="15">
      <c r="A178" s="62" t="s">
        <v>168</v>
      </c>
      <c r="B178" s="36">
        <v>9</v>
      </c>
      <c r="C178" s="204" t="s">
        <v>177</v>
      </c>
      <c r="D178" s="37"/>
      <c r="E178" s="37"/>
      <c r="F178" s="37"/>
      <c r="G178" s="136"/>
      <c r="H178" s="136"/>
      <c r="I178" s="82"/>
      <c r="J178" s="366"/>
    </row>
    <row r="179" spans="1:10" ht="15">
      <c r="A179" s="62" t="s">
        <v>168</v>
      </c>
      <c r="B179" s="36">
        <v>10</v>
      </c>
      <c r="C179" s="204" t="s">
        <v>178</v>
      </c>
      <c r="D179" s="37"/>
      <c r="E179" s="37"/>
      <c r="F179" s="37"/>
      <c r="G179" s="136"/>
      <c r="H179" s="136"/>
      <c r="I179" s="82"/>
      <c r="J179" s="366"/>
    </row>
    <row r="180" spans="1:10" ht="15">
      <c r="A180" s="62" t="s">
        <v>168</v>
      </c>
      <c r="B180" s="36">
        <v>11</v>
      </c>
      <c r="C180" s="204" t="s">
        <v>179</v>
      </c>
      <c r="D180" s="37"/>
      <c r="E180" s="37"/>
      <c r="F180" s="37"/>
      <c r="G180" s="136"/>
      <c r="H180" s="136"/>
      <c r="I180" s="82"/>
      <c r="J180" s="366"/>
    </row>
    <row r="181" spans="1:10" ht="15">
      <c r="A181" s="62" t="s">
        <v>168</v>
      </c>
      <c r="B181" s="36">
        <v>12</v>
      </c>
      <c r="C181" s="204" t="s">
        <v>180</v>
      </c>
      <c r="D181" s="37"/>
      <c r="E181" s="37"/>
      <c r="F181" s="37"/>
      <c r="G181" s="136"/>
      <c r="H181" s="136"/>
      <c r="I181" s="82"/>
      <c r="J181" s="366"/>
    </row>
    <row r="182" spans="1:10" ht="15">
      <c r="A182" s="62" t="s">
        <v>168</v>
      </c>
      <c r="B182" s="36">
        <v>13</v>
      </c>
      <c r="C182" s="414" t="s">
        <v>72</v>
      </c>
      <c r="D182" s="415"/>
      <c r="E182" s="415"/>
      <c r="F182" s="416"/>
      <c r="G182" s="136"/>
      <c r="H182" s="136"/>
      <c r="I182" s="82"/>
      <c r="J182" s="366"/>
    </row>
    <row r="183" spans="1:10" ht="15">
      <c r="A183" s="62" t="s">
        <v>168</v>
      </c>
      <c r="B183" s="36">
        <v>14</v>
      </c>
      <c r="C183" s="414" t="s">
        <v>181</v>
      </c>
      <c r="D183" s="415"/>
      <c r="E183" s="415"/>
      <c r="F183" s="416"/>
      <c r="G183" s="136"/>
      <c r="H183" s="136"/>
      <c r="I183" s="82"/>
      <c r="J183" s="366"/>
    </row>
    <row r="184" spans="1:10" ht="15">
      <c r="A184" s="62" t="s">
        <v>168</v>
      </c>
      <c r="B184" s="36">
        <v>15</v>
      </c>
      <c r="C184" s="44" t="s">
        <v>182</v>
      </c>
      <c r="D184" s="37"/>
      <c r="E184" s="37"/>
      <c r="F184" s="37"/>
      <c r="G184" s="136"/>
      <c r="H184" s="136"/>
      <c r="I184" s="82"/>
      <c r="J184" s="366"/>
    </row>
    <row r="185" spans="1:10" ht="15.75" thickBot="1">
      <c r="A185" s="75"/>
      <c r="B185" s="76"/>
      <c r="C185" s="420" t="s">
        <v>210</v>
      </c>
      <c r="D185" s="421"/>
      <c r="E185" s="421"/>
      <c r="F185" s="422"/>
      <c r="G185" s="145">
        <v>0.43</v>
      </c>
      <c r="H185" s="140" t="s">
        <v>201</v>
      </c>
      <c r="I185" s="137">
        <f>J63+J85+J106+J130+J140+J158+J163+J168</f>
        <v>850000</v>
      </c>
      <c r="J185" s="272">
        <f>G185*I185</f>
        <v>365500</v>
      </c>
    </row>
    <row r="186" spans="1:10" ht="15">
      <c r="A186" s="99"/>
      <c r="B186" s="78"/>
      <c r="C186" s="79"/>
      <c r="D186" s="79"/>
      <c r="E186" s="79"/>
      <c r="F186" s="79"/>
      <c r="G186" s="78"/>
      <c r="H186" s="78"/>
      <c r="I186" s="80"/>
      <c r="J186" s="273"/>
    </row>
    <row r="187" spans="1:10" ht="15.75" thickBot="1">
      <c r="A187" s="274"/>
      <c r="B187" s="85"/>
      <c r="C187" s="84" t="s">
        <v>191</v>
      </c>
      <c r="D187" s="85" t="s">
        <v>187</v>
      </c>
      <c r="E187" s="86"/>
      <c r="F187" s="87"/>
      <c r="G187" s="84"/>
      <c r="H187" s="84"/>
      <c r="I187" s="84"/>
      <c r="J187" s="90">
        <f>J185</f>
        <v>365500</v>
      </c>
    </row>
    <row r="188" spans="1:10" ht="16.5" thickBot="1" thickTop="1">
      <c r="A188" s="99"/>
      <c r="B188" s="78"/>
      <c r="C188" s="199"/>
      <c r="D188" s="275"/>
      <c r="E188" s="276"/>
      <c r="F188" s="100"/>
      <c r="G188" s="101"/>
      <c r="H188" s="186"/>
      <c r="I188" s="102"/>
      <c r="J188" s="103"/>
    </row>
    <row r="189" spans="1:10" ht="15.75" thickBot="1">
      <c r="A189" s="107"/>
      <c r="B189" s="108"/>
      <c r="C189" s="109" t="s">
        <v>192</v>
      </c>
      <c r="D189" s="109"/>
      <c r="E189" s="109"/>
      <c r="F189" s="109"/>
      <c r="G189" s="110"/>
      <c r="H189" s="108"/>
      <c r="I189" s="111"/>
      <c r="J189" s="112">
        <f>J11+J63+J85+J106+J130+J140+J158+J163+J168+J187</f>
        <v>1215500</v>
      </c>
    </row>
    <row r="190" spans="1:10" ht="15.75" thickBot="1">
      <c r="A190" s="117"/>
      <c r="B190" s="113"/>
      <c r="C190" s="114"/>
      <c r="D190" s="114"/>
      <c r="E190" s="114"/>
      <c r="F190" s="114"/>
      <c r="G190" s="113"/>
      <c r="H190" s="113"/>
      <c r="I190" s="115"/>
      <c r="J190" s="277"/>
    </row>
    <row r="191" spans="1:10" ht="15">
      <c r="A191" s="117"/>
      <c r="B191" s="113"/>
      <c r="C191" s="114"/>
      <c r="D191" s="114"/>
      <c r="E191" s="114"/>
      <c r="F191" s="114"/>
      <c r="G191" s="113"/>
      <c r="H191" s="113"/>
      <c r="I191" s="115"/>
      <c r="J191" s="118"/>
    </row>
    <row r="192" spans="1:10" ht="15">
      <c r="A192" s="119" t="s">
        <v>193</v>
      </c>
      <c r="B192" s="78"/>
      <c r="C192" s="79"/>
      <c r="D192" s="79"/>
      <c r="E192" s="79"/>
      <c r="F192" s="79"/>
      <c r="G192" s="78"/>
      <c r="H192" s="78"/>
      <c r="I192" s="253"/>
      <c r="J192" s="120"/>
    </row>
    <row r="193" spans="1:10" ht="15.75" thickBot="1">
      <c r="A193" s="104"/>
      <c r="B193" s="105"/>
      <c r="C193" s="106"/>
      <c r="D193" s="106"/>
      <c r="E193" s="106"/>
      <c r="F193" s="106"/>
      <c r="G193" s="105"/>
      <c r="H193" s="105"/>
      <c r="I193" s="116"/>
      <c r="J193" s="121"/>
    </row>
    <row r="194" spans="1:10" ht="15">
      <c r="A194" s="117"/>
      <c r="B194" s="113"/>
      <c r="C194" s="114"/>
      <c r="D194" s="114"/>
      <c r="E194" s="114"/>
      <c r="F194" s="114"/>
      <c r="G194" s="423" t="s">
        <v>194</v>
      </c>
      <c r="H194" s="423"/>
      <c r="I194" s="138" t="s">
        <v>195</v>
      </c>
      <c r="J194" s="122" t="s">
        <v>196</v>
      </c>
    </row>
    <row r="195" spans="1:10" ht="15">
      <c r="A195" s="99" t="s">
        <v>238</v>
      </c>
      <c r="B195" s="78"/>
      <c r="C195" s="79" t="s">
        <v>242</v>
      </c>
      <c r="D195" s="79"/>
      <c r="E195" s="79"/>
      <c r="F195" s="79"/>
      <c r="G195" s="245"/>
      <c r="H195" s="247">
        <f>J11</f>
        <v>0</v>
      </c>
      <c r="I195" s="247">
        <f>H195*0.21</f>
        <v>0</v>
      </c>
      <c r="J195" s="120">
        <f>SUM(H195:I195)</f>
        <v>0</v>
      </c>
    </row>
    <row r="196" spans="1:10" ht="15">
      <c r="A196" s="99" t="s">
        <v>138</v>
      </c>
      <c r="B196" s="248"/>
      <c r="C196" s="249" t="s">
        <v>202</v>
      </c>
      <c r="D196" s="79"/>
      <c r="E196" s="79"/>
      <c r="F196" s="79"/>
      <c r="G196" s="247"/>
      <c r="H196" s="247">
        <f>J63</f>
        <v>850000</v>
      </c>
      <c r="I196" s="247">
        <f>H196*0.21</f>
        <v>178500</v>
      </c>
      <c r="J196" s="120">
        <f>SUM(H196:I196)</f>
        <v>1028500</v>
      </c>
    </row>
    <row r="197" spans="1:10" ht="15">
      <c r="A197" s="83" t="s">
        <v>151</v>
      </c>
      <c r="B197" s="248"/>
      <c r="C197" s="249" t="str">
        <f>C64</f>
        <v xml:space="preserve">POLNÍ ZKOUŠKY </v>
      </c>
      <c r="D197" s="79"/>
      <c r="E197" s="79"/>
      <c r="F197" s="79"/>
      <c r="G197" s="247"/>
      <c r="H197" s="247">
        <f>J85</f>
        <v>0</v>
      </c>
      <c r="I197" s="247">
        <f aca="true" t="shared" si="12" ref="I197:I204">H197*0.21</f>
        <v>0</v>
      </c>
      <c r="J197" s="120">
        <f aca="true" t="shared" si="13" ref="J197:J204">SUM(H197:I197)</f>
        <v>0</v>
      </c>
    </row>
    <row r="198" spans="1:10" ht="15">
      <c r="A198" s="99" t="s">
        <v>152</v>
      </c>
      <c r="B198" s="248"/>
      <c r="C198" s="250" t="str">
        <f>C86</f>
        <v>GEOFYZIKÁLNÍ PRÁCE</v>
      </c>
      <c r="D198" s="79"/>
      <c r="E198" s="79"/>
      <c r="F198" s="79"/>
      <c r="G198" s="247"/>
      <c r="H198" s="247">
        <f>J106</f>
        <v>0</v>
      </c>
      <c r="I198" s="247">
        <f t="shared" si="12"/>
        <v>0</v>
      </c>
      <c r="J198" s="120">
        <f t="shared" si="13"/>
        <v>0</v>
      </c>
    </row>
    <row r="199" spans="1:10" ht="15">
      <c r="A199" s="99" t="s">
        <v>155</v>
      </c>
      <c r="B199" s="248"/>
      <c r="C199" s="249" t="str">
        <f>C107</f>
        <v>LABORATORNÍ PRÁCE</v>
      </c>
      <c r="D199" s="79"/>
      <c r="E199" s="79"/>
      <c r="F199" s="79"/>
      <c r="G199" s="247"/>
      <c r="H199" s="247">
        <f>J130</f>
        <v>0</v>
      </c>
      <c r="I199" s="247">
        <f t="shared" si="12"/>
        <v>0</v>
      </c>
      <c r="J199" s="120">
        <f t="shared" si="13"/>
        <v>0</v>
      </c>
    </row>
    <row r="200" spans="1:10" ht="15">
      <c r="A200" s="83" t="s">
        <v>156</v>
      </c>
      <c r="B200" s="248"/>
      <c r="C200" s="249" t="str">
        <f>C131</f>
        <v>GEODETICKÉ PRÁCE</v>
      </c>
      <c r="D200" s="79"/>
      <c r="E200" s="79"/>
      <c r="F200" s="79"/>
      <c r="G200" s="247"/>
      <c r="H200" s="247">
        <f>J140</f>
        <v>0</v>
      </c>
      <c r="I200" s="247">
        <f t="shared" si="12"/>
        <v>0</v>
      </c>
      <c r="J200" s="120">
        <f t="shared" si="13"/>
        <v>0</v>
      </c>
    </row>
    <row r="201" spans="1:10" ht="15">
      <c r="A201" s="99" t="s">
        <v>159</v>
      </c>
      <c r="B201" s="248"/>
      <c r="C201" s="250" t="str">
        <f>C141</f>
        <v>HYDROGEOLOGICKÉ PRÁCE</v>
      </c>
      <c r="D201" s="79"/>
      <c r="E201" s="79"/>
      <c r="F201" s="79"/>
      <c r="G201" s="247"/>
      <c r="H201" s="247">
        <f>J158</f>
        <v>0</v>
      </c>
      <c r="I201" s="247">
        <f t="shared" si="12"/>
        <v>0</v>
      </c>
      <c r="J201" s="120">
        <f t="shared" si="13"/>
        <v>0</v>
      </c>
    </row>
    <row r="202" spans="1:10" ht="15">
      <c r="A202" s="99" t="s">
        <v>166</v>
      </c>
      <c r="B202" s="248"/>
      <c r="C202" s="250" t="str">
        <f>C159</f>
        <v>PEDOLOGICKÝ PRŮZKUM</v>
      </c>
      <c r="D202" s="79"/>
      <c r="E202" s="79"/>
      <c r="F202" s="79"/>
      <c r="G202" s="247"/>
      <c r="H202" s="247">
        <f>J163</f>
        <v>0</v>
      </c>
      <c r="I202" s="247">
        <f t="shared" si="12"/>
        <v>0</v>
      </c>
      <c r="J202" s="120">
        <f t="shared" si="13"/>
        <v>0</v>
      </c>
    </row>
    <row r="203" spans="1:10" ht="15">
      <c r="A203" s="83" t="s">
        <v>167</v>
      </c>
      <c r="B203" s="248"/>
      <c r="C203" s="250" t="str">
        <f>C164</f>
        <v>KOROZNÍ PRŮZKUM</v>
      </c>
      <c r="D203" s="79"/>
      <c r="E203" s="79"/>
      <c r="F203" s="79"/>
      <c r="G203" s="247"/>
      <c r="H203" s="247">
        <f>J168</f>
        <v>0</v>
      </c>
      <c r="I203" s="247">
        <f t="shared" si="12"/>
        <v>0</v>
      </c>
      <c r="J203" s="120">
        <f t="shared" si="13"/>
        <v>0</v>
      </c>
    </row>
    <row r="204" spans="1:10" ht="15">
      <c r="A204" s="123" t="s">
        <v>168</v>
      </c>
      <c r="B204" s="124"/>
      <c r="C204" s="125" t="str">
        <f>C169</f>
        <v>VÝKONY GEOLOGICKÉ SLUŽBY</v>
      </c>
      <c r="D204" s="126"/>
      <c r="E204" s="126"/>
      <c r="F204" s="126"/>
      <c r="G204" s="127"/>
      <c r="H204" s="127">
        <f>J187</f>
        <v>365500</v>
      </c>
      <c r="I204" s="127">
        <f t="shared" si="12"/>
        <v>76755</v>
      </c>
      <c r="J204" s="128">
        <f t="shared" si="13"/>
        <v>442255</v>
      </c>
    </row>
    <row r="205" spans="1:10" ht="15">
      <c r="A205" s="99"/>
      <c r="B205" s="248"/>
      <c r="C205" s="250"/>
      <c r="D205" s="79"/>
      <c r="E205" s="79"/>
      <c r="F205" s="79"/>
      <c r="G205" s="251" t="s">
        <v>197</v>
      </c>
      <c r="H205" s="252">
        <f>SUM(H195:H204)</f>
        <v>1215500</v>
      </c>
      <c r="I205" s="252">
        <f>SUM(I195:I204)</f>
        <v>255255</v>
      </c>
      <c r="J205" s="129">
        <f>SUM(J195:J204)</f>
        <v>1470755</v>
      </c>
    </row>
    <row r="206" spans="1:10" ht="15">
      <c r="A206" s="99"/>
      <c r="B206" s="78"/>
      <c r="C206" s="79"/>
      <c r="D206" s="79"/>
      <c r="E206" s="79"/>
      <c r="F206" s="79"/>
      <c r="G206" s="78"/>
      <c r="H206" s="78"/>
      <c r="I206" s="253"/>
      <c r="J206" s="120"/>
    </row>
    <row r="207" spans="1:10" ht="15">
      <c r="A207" s="99"/>
      <c r="B207" s="78"/>
      <c r="C207" s="79"/>
      <c r="D207" s="79"/>
      <c r="E207" s="79"/>
      <c r="F207" s="5"/>
      <c r="G207" s="130"/>
      <c r="H207" s="131" t="s">
        <v>194</v>
      </c>
      <c r="I207" s="132" t="s">
        <v>198</v>
      </c>
      <c r="J207" s="133">
        <f>SUM(H195:H204)</f>
        <v>1215500</v>
      </c>
    </row>
    <row r="208" spans="1:10" ht="15">
      <c r="A208" s="99"/>
      <c r="B208" s="78"/>
      <c r="C208" s="79" t="s">
        <v>199</v>
      </c>
      <c r="D208" s="79"/>
      <c r="E208" s="79"/>
      <c r="F208" s="5"/>
      <c r="G208" s="78"/>
      <c r="H208" s="77" t="s">
        <v>195</v>
      </c>
      <c r="I208" s="253" t="s">
        <v>198</v>
      </c>
      <c r="J208" s="120">
        <f>SUM(I195:I204)</f>
        <v>255255</v>
      </c>
    </row>
    <row r="209" spans="1:10" ht="15">
      <c r="A209" s="99"/>
      <c r="B209" s="78"/>
      <c r="C209" s="79"/>
      <c r="D209" s="79"/>
      <c r="E209" s="79"/>
      <c r="F209" s="5"/>
      <c r="G209" s="130"/>
      <c r="H209" s="131" t="s">
        <v>200</v>
      </c>
      <c r="I209" s="132" t="s">
        <v>198</v>
      </c>
      <c r="J209" s="133">
        <f>SUM(J207:J208)</f>
        <v>1470755</v>
      </c>
    </row>
    <row r="210" spans="1:10" ht="15">
      <c r="A210" s="99"/>
      <c r="B210" s="78"/>
      <c r="C210" s="79"/>
      <c r="D210" s="79"/>
      <c r="E210" s="79"/>
      <c r="F210" s="79"/>
      <c r="G210" s="251"/>
      <c r="H210" s="254"/>
      <c r="I210" s="246"/>
      <c r="J210" s="134"/>
    </row>
    <row r="211" spans="1:10" ht="15.75" thickBot="1">
      <c r="A211" s="411" t="s">
        <v>207</v>
      </c>
      <c r="B211" s="412"/>
      <c r="C211" s="412"/>
      <c r="D211" s="412"/>
      <c r="E211" s="412"/>
      <c r="F211" s="412"/>
      <c r="G211" s="412"/>
      <c r="H211" s="412"/>
      <c r="I211" s="412"/>
      <c r="J211" s="413"/>
    </row>
  </sheetData>
  <mergeCells count="84">
    <mergeCell ref="C23:F23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143:F143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05:F105"/>
    <mergeCell ref="C127:F127"/>
    <mergeCell ref="C136:F136"/>
    <mergeCell ref="C139:F139"/>
    <mergeCell ref="C142:F142"/>
    <mergeCell ref="C96:F96"/>
    <mergeCell ref="C97:F97"/>
    <mergeCell ref="C98:F98"/>
    <mergeCell ref="C100:F100"/>
    <mergeCell ref="C104:F104"/>
    <mergeCell ref="C122:F122"/>
    <mergeCell ref="A211:J211"/>
    <mergeCell ref="C172:F172"/>
    <mergeCell ref="C176:F176"/>
    <mergeCell ref="C177:F177"/>
    <mergeCell ref="C182:F182"/>
    <mergeCell ref="C183:F183"/>
    <mergeCell ref="C185:F185"/>
    <mergeCell ref="A1:J1"/>
    <mergeCell ref="A2:J2"/>
    <mergeCell ref="G194:H194"/>
    <mergeCell ref="C167:F167"/>
    <mergeCell ref="C146:F146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60:F160"/>
    <mergeCell ref="C162:F162"/>
    <mergeCell ref="C145:F145"/>
  </mergeCells>
  <printOptions/>
  <pageMargins left="0.5118110236220472" right="0.5118110236220472" top="1.0236220472440944" bottom="1.1811023622047245" header="0.31496062992125984" footer="0.31496062992125984"/>
  <pageSetup fitToHeight="0" fitToWidth="1" horizontalDpi="600" verticalDpi="600" orientation="portrait" paperSize="8" scale="82" r:id="rId1"/>
  <headerFooter>
    <oddHeader>&amp;LM.1. Zadání pro IG průzkum&amp;RVlára, Vodní dílo Vlachovice
předprojektová příprava, technické řešení
</oddHeader>
    <oddFooter>&amp;LCopyright © AQUATIS a.s.&amp;C&amp;A&amp;R&amp;P/&amp;N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70" zoomScaleNormal="70" workbookViewId="0" topLeftCell="A1">
      <selection activeCell="J10" sqref="J10"/>
    </sheetView>
  </sheetViews>
  <sheetFormatPr defaultColWidth="9.140625" defaultRowHeight="15"/>
  <cols>
    <col min="6" max="6" width="73.7109375" style="0" customWidth="1"/>
    <col min="7" max="7" width="10.00390625" style="0" customWidth="1"/>
    <col min="8" max="8" width="13.00390625" style="0" customWidth="1"/>
    <col min="9" max="9" width="12.421875" style="0" customWidth="1"/>
    <col min="10" max="10" width="13.140625" style="0" customWidth="1"/>
    <col min="11" max="11" width="12.2812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227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250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6" t="s">
        <v>228</v>
      </c>
      <c r="B7" s="51"/>
      <c r="C7" s="67" t="s">
        <v>230</v>
      </c>
      <c r="D7" s="9"/>
      <c r="E7" s="9"/>
      <c r="F7" s="9"/>
      <c r="G7" s="52"/>
      <c r="H7" s="52"/>
      <c r="I7" s="53"/>
      <c r="J7" s="265"/>
    </row>
    <row r="8" spans="1:10" ht="15">
      <c r="A8" s="62" t="s">
        <v>229</v>
      </c>
      <c r="B8" s="36">
        <v>1</v>
      </c>
      <c r="C8" s="74" t="s">
        <v>231</v>
      </c>
      <c r="D8" s="37"/>
      <c r="E8" s="37"/>
      <c r="F8" s="37"/>
      <c r="G8" s="45">
        <v>1</v>
      </c>
      <c r="H8" s="45" t="s">
        <v>81</v>
      </c>
      <c r="I8" s="188"/>
      <c r="J8" s="260">
        <f aca="true" t="shared" si="0" ref="J8:J12">G8*I8</f>
        <v>0</v>
      </c>
    </row>
    <row r="9" spans="1:10" ht="15">
      <c r="A9" s="278" t="s">
        <v>229</v>
      </c>
      <c r="B9" s="163">
        <v>2</v>
      </c>
      <c r="C9" s="164" t="s">
        <v>232</v>
      </c>
      <c r="D9" s="165"/>
      <c r="E9" s="165"/>
      <c r="F9" s="165"/>
      <c r="G9" s="167">
        <v>1</v>
      </c>
      <c r="H9" s="166" t="s">
        <v>81</v>
      </c>
      <c r="I9" s="189"/>
      <c r="J9" s="260">
        <f t="shared" si="0"/>
        <v>0</v>
      </c>
    </row>
    <row r="10" spans="1:10" ht="15">
      <c r="A10" s="278" t="s">
        <v>229</v>
      </c>
      <c r="B10" s="36">
        <v>3</v>
      </c>
      <c r="C10" s="417" t="s">
        <v>233</v>
      </c>
      <c r="D10" s="418"/>
      <c r="E10" s="418"/>
      <c r="F10" s="419"/>
      <c r="G10" s="190">
        <v>1</v>
      </c>
      <c r="H10" s="190" t="s">
        <v>81</v>
      </c>
      <c r="I10" s="189"/>
      <c r="J10" s="260">
        <f t="shared" si="0"/>
        <v>0</v>
      </c>
    </row>
    <row r="11" spans="1:10" ht="15">
      <c r="A11" s="278" t="s">
        <v>229</v>
      </c>
      <c r="B11" s="36">
        <v>4</v>
      </c>
      <c r="C11" s="414" t="s">
        <v>181</v>
      </c>
      <c r="D11" s="415"/>
      <c r="E11" s="415"/>
      <c r="F11" s="416"/>
      <c r="G11" s="190">
        <v>180</v>
      </c>
      <c r="H11" s="190" t="s">
        <v>241</v>
      </c>
      <c r="I11" s="189"/>
      <c r="J11" s="260">
        <f t="shared" si="0"/>
        <v>0</v>
      </c>
    </row>
    <row r="12" spans="1:11" ht="15">
      <c r="A12" s="278" t="s">
        <v>229</v>
      </c>
      <c r="B12" s="36">
        <v>5</v>
      </c>
      <c r="C12" s="44" t="s">
        <v>182</v>
      </c>
      <c r="D12" s="37"/>
      <c r="E12" s="37"/>
      <c r="F12" s="37"/>
      <c r="G12" s="190">
        <v>270</v>
      </c>
      <c r="H12" s="190" t="s">
        <v>241</v>
      </c>
      <c r="I12" s="189"/>
      <c r="J12" s="260">
        <f t="shared" si="0"/>
        <v>0</v>
      </c>
      <c r="K12" s="141"/>
    </row>
    <row r="13" spans="1:11" ht="15">
      <c r="A13" s="279"/>
      <c r="B13" s="191"/>
      <c r="C13" s="184"/>
      <c r="D13" s="192"/>
      <c r="E13" s="192"/>
      <c r="F13" s="192"/>
      <c r="G13" s="193"/>
      <c r="H13" s="193"/>
      <c r="I13" s="194"/>
      <c r="J13" s="280"/>
      <c r="K13" s="141">
        <f>K12</f>
        <v>0</v>
      </c>
    </row>
    <row r="14" spans="1:10" ht="15">
      <c r="A14" s="281" t="s">
        <v>234</v>
      </c>
      <c r="B14" s="199" t="s">
        <v>235</v>
      </c>
      <c r="C14" s="195"/>
      <c r="D14" s="196"/>
      <c r="E14" s="196"/>
      <c r="F14" s="196"/>
      <c r="G14" s="197"/>
      <c r="H14" s="197"/>
      <c r="I14" s="198"/>
      <c r="J14" s="282"/>
    </row>
    <row r="15" spans="1:10" ht="15">
      <c r="A15" s="281"/>
      <c r="B15" s="199" t="s">
        <v>237</v>
      </c>
      <c r="C15" s="195"/>
      <c r="D15" s="196"/>
      <c r="E15" s="196"/>
      <c r="F15" s="196"/>
      <c r="G15" s="197"/>
      <c r="H15" s="197"/>
      <c r="I15" s="198"/>
      <c r="J15" s="282"/>
    </row>
    <row r="16" spans="1:10" ht="15">
      <c r="A16" s="99"/>
      <c r="B16" s="78"/>
      <c r="C16" s="79"/>
      <c r="D16" s="79"/>
      <c r="E16" s="79"/>
      <c r="F16" s="79"/>
      <c r="G16" s="78"/>
      <c r="H16" s="78"/>
      <c r="I16" s="80"/>
      <c r="J16" s="273"/>
    </row>
    <row r="17" spans="1:10" ht="15.75" thickBot="1">
      <c r="A17" s="274"/>
      <c r="B17" s="85"/>
      <c r="C17" s="84" t="s">
        <v>236</v>
      </c>
      <c r="D17" s="85" t="s">
        <v>187</v>
      </c>
      <c r="E17" s="86"/>
      <c r="F17" s="87"/>
      <c r="G17" s="84"/>
      <c r="H17" s="84"/>
      <c r="I17" s="84"/>
      <c r="J17" s="90">
        <f>SUM(J8:J12)</f>
        <v>0</v>
      </c>
    </row>
    <row r="18" spans="1:10" ht="16.5" thickBot="1" thickTop="1">
      <c r="A18" s="99"/>
      <c r="B18" s="78"/>
      <c r="C18" s="199"/>
      <c r="D18" s="275"/>
      <c r="E18" s="276"/>
      <c r="F18" s="100"/>
      <c r="G18" s="101"/>
      <c r="H18" s="186"/>
      <c r="I18" s="102"/>
      <c r="J18" s="103"/>
    </row>
    <row r="19" spans="1:12" ht="15.75" thickBot="1">
      <c r="A19" s="107"/>
      <c r="B19" s="108"/>
      <c r="C19" s="109" t="s">
        <v>192</v>
      </c>
      <c r="D19" s="109"/>
      <c r="E19" s="109"/>
      <c r="F19" s="109"/>
      <c r="G19" s="110"/>
      <c r="H19" s="108"/>
      <c r="I19" s="111"/>
      <c r="J19" s="112">
        <f>J17</f>
        <v>0</v>
      </c>
      <c r="L19" s="143"/>
    </row>
    <row r="20" spans="1:12" ht="15.75" thickBot="1">
      <c r="A20" s="117"/>
      <c r="B20" s="113"/>
      <c r="C20" s="114"/>
      <c r="D20" s="114"/>
      <c r="E20" s="114"/>
      <c r="F20" s="114"/>
      <c r="G20" s="113"/>
      <c r="H20" s="113"/>
      <c r="I20" s="115"/>
      <c r="J20" s="277"/>
      <c r="L20" s="142"/>
    </row>
    <row r="21" spans="1:10" ht="15">
      <c r="A21" s="117"/>
      <c r="B21" s="113"/>
      <c r="C21" s="114"/>
      <c r="D21" s="114"/>
      <c r="E21" s="114"/>
      <c r="F21" s="114"/>
      <c r="G21" s="113"/>
      <c r="H21" s="113"/>
      <c r="I21" s="115"/>
      <c r="J21" s="118"/>
    </row>
    <row r="22" spans="1:10" ht="15">
      <c r="A22" s="119" t="s">
        <v>193</v>
      </c>
      <c r="B22" s="78"/>
      <c r="C22" s="79"/>
      <c r="D22" s="79"/>
      <c r="E22" s="79"/>
      <c r="F22" s="79"/>
      <c r="G22" s="78"/>
      <c r="H22" s="78"/>
      <c r="I22" s="253"/>
      <c r="J22" s="120"/>
    </row>
    <row r="23" spans="1:10" ht="15.75" thickBot="1">
      <c r="A23" s="104"/>
      <c r="B23" s="105"/>
      <c r="C23" s="106"/>
      <c r="D23" s="106"/>
      <c r="E23" s="106"/>
      <c r="F23" s="106"/>
      <c r="G23" s="105"/>
      <c r="H23" s="105"/>
      <c r="I23" s="116"/>
      <c r="J23" s="121"/>
    </row>
    <row r="24" spans="1:10" ht="15">
      <c r="A24" s="117"/>
      <c r="B24" s="113"/>
      <c r="C24" s="114"/>
      <c r="D24" s="114"/>
      <c r="E24" s="114"/>
      <c r="F24" s="114"/>
      <c r="G24" s="423" t="s">
        <v>194</v>
      </c>
      <c r="H24" s="423"/>
      <c r="I24" s="138" t="s">
        <v>195</v>
      </c>
      <c r="J24" s="122" t="s">
        <v>196</v>
      </c>
    </row>
    <row r="25" spans="1:10" ht="15">
      <c r="A25" s="123" t="s">
        <v>229</v>
      </c>
      <c r="B25" s="124"/>
      <c r="C25" s="125" t="str">
        <f>C7</f>
        <v xml:space="preserve"> TERÉNNÍ PRÁCE - HUTNÍCÍ POKUS</v>
      </c>
      <c r="D25" s="126"/>
      <c r="E25" s="126"/>
      <c r="F25" s="126"/>
      <c r="G25" s="127"/>
      <c r="H25" s="127">
        <f>J17</f>
        <v>0</v>
      </c>
      <c r="I25" s="127">
        <f aca="true" t="shared" si="1" ref="I25">H25*0.21</f>
        <v>0</v>
      </c>
      <c r="J25" s="128">
        <f aca="true" t="shared" si="2" ref="J25">SUM(H25:I25)</f>
        <v>0</v>
      </c>
    </row>
    <row r="26" spans="1:10" ht="15">
      <c r="A26" s="99"/>
      <c r="B26" s="248"/>
      <c r="C26" s="250"/>
      <c r="D26" s="79"/>
      <c r="E26" s="79"/>
      <c r="F26" s="79"/>
      <c r="G26" s="251" t="s">
        <v>197</v>
      </c>
      <c r="H26" s="252">
        <f>SUM(H25:H25)</f>
        <v>0</v>
      </c>
      <c r="I26" s="252">
        <f>SUM(I25:I25)</f>
        <v>0</v>
      </c>
      <c r="J26" s="129">
        <f>SUM(J25:J25)</f>
        <v>0</v>
      </c>
    </row>
    <row r="27" spans="1:10" ht="15">
      <c r="A27" s="99"/>
      <c r="B27" s="78"/>
      <c r="C27" s="79"/>
      <c r="D27" s="79"/>
      <c r="E27" s="79"/>
      <c r="F27" s="79"/>
      <c r="G27" s="78"/>
      <c r="H27" s="78"/>
      <c r="I27" s="253"/>
      <c r="J27" s="120"/>
    </row>
    <row r="28" spans="1:10" ht="15">
      <c r="A28" s="99"/>
      <c r="B28" s="78"/>
      <c r="C28" s="79"/>
      <c r="D28" s="79"/>
      <c r="E28" s="79"/>
      <c r="F28" s="5"/>
      <c r="G28" s="130"/>
      <c r="H28" s="131" t="s">
        <v>194</v>
      </c>
      <c r="I28" s="132" t="s">
        <v>198</v>
      </c>
      <c r="J28" s="133">
        <f>SUM(H25:H25)</f>
        <v>0</v>
      </c>
    </row>
    <row r="29" spans="1:10" ht="15">
      <c r="A29" s="99"/>
      <c r="B29" s="78"/>
      <c r="C29" s="79" t="s">
        <v>199</v>
      </c>
      <c r="D29" s="79"/>
      <c r="E29" s="79"/>
      <c r="F29" s="5"/>
      <c r="G29" s="78"/>
      <c r="H29" s="77" t="s">
        <v>195</v>
      </c>
      <c r="I29" s="253" t="s">
        <v>198</v>
      </c>
      <c r="J29" s="120">
        <f>SUM(I25:I25)</f>
        <v>0</v>
      </c>
    </row>
    <row r="30" spans="1:10" ht="15">
      <c r="A30" s="99"/>
      <c r="B30" s="78"/>
      <c r="C30" s="79"/>
      <c r="D30" s="79"/>
      <c r="E30" s="79"/>
      <c r="F30" s="5"/>
      <c r="G30" s="130"/>
      <c r="H30" s="131" t="s">
        <v>200</v>
      </c>
      <c r="I30" s="132" t="s">
        <v>198</v>
      </c>
      <c r="J30" s="133">
        <f>SUM(J28:J29)</f>
        <v>0</v>
      </c>
    </row>
    <row r="31" spans="1:10" ht="15">
      <c r="A31" s="99"/>
      <c r="B31" s="78"/>
      <c r="C31" s="79"/>
      <c r="D31" s="79"/>
      <c r="E31" s="79"/>
      <c r="F31" s="79"/>
      <c r="G31" s="251"/>
      <c r="H31" s="254"/>
      <c r="I31" s="246"/>
      <c r="J31" s="134"/>
    </row>
    <row r="32" spans="1:10" ht="15.75" thickBot="1">
      <c r="A32" s="411"/>
      <c r="B32" s="412"/>
      <c r="C32" s="412"/>
      <c r="D32" s="412"/>
      <c r="E32" s="412"/>
      <c r="F32" s="412"/>
      <c r="G32" s="412"/>
      <c r="H32" s="412"/>
      <c r="I32" s="412"/>
      <c r="J32" s="413"/>
    </row>
    <row r="35" ht="15">
      <c r="B35" s="168"/>
    </row>
    <row r="36" ht="15">
      <c r="B36" s="168"/>
    </row>
  </sheetData>
  <mergeCells count="13">
    <mergeCell ref="G24:H24"/>
    <mergeCell ref="A32:J32"/>
    <mergeCell ref="C11:F11"/>
    <mergeCell ref="A1:J1"/>
    <mergeCell ref="A2:J2"/>
    <mergeCell ref="A3:J3"/>
    <mergeCell ref="A6:D6"/>
    <mergeCell ref="C10:F10"/>
    <mergeCell ref="A4:F5"/>
    <mergeCell ref="G5:G6"/>
    <mergeCell ref="H5:H6"/>
    <mergeCell ref="I5:I6"/>
    <mergeCell ref="J5:J6"/>
  </mergeCells>
  <printOptions/>
  <pageMargins left="0.5118110236220472" right="0.5118110236220472" top="1.1023622047244095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5"/>
  <sheetViews>
    <sheetView zoomScaleSheetLayoutView="100" workbookViewId="0" topLeftCell="A147">
      <selection activeCell="J166" sqref="J166"/>
    </sheetView>
  </sheetViews>
  <sheetFormatPr defaultColWidth="9.140625" defaultRowHeight="15"/>
  <cols>
    <col min="6" max="6" width="76.28125" style="0" customWidth="1"/>
    <col min="7" max="7" width="9.8515625" style="0" customWidth="1"/>
    <col min="8" max="8" width="13.00390625" style="0" customWidth="1"/>
    <col min="9" max="9" width="12.8515625" style="0" customWidth="1"/>
    <col min="10" max="10" width="15.2812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221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249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60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201"/>
      <c r="E9" s="227"/>
      <c r="F9" s="227"/>
      <c r="G9" s="25">
        <v>240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20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0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139"/>
      <c r="H14" s="25" t="s">
        <v>114</v>
      </c>
      <c r="I14" s="92"/>
      <c r="J14" s="260">
        <f aca="true" t="shared" si="1" ref="J14:J37">G14*I14</f>
        <v>0</v>
      </c>
    </row>
    <row r="15" spans="1:10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139"/>
      <c r="H15" s="25" t="s">
        <v>114</v>
      </c>
      <c r="I15" s="92"/>
      <c r="J15" s="260">
        <f t="shared" si="1"/>
        <v>0</v>
      </c>
    </row>
    <row r="16" spans="1:10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139">
        <v>300</v>
      </c>
      <c r="H16" s="25" t="s">
        <v>114</v>
      </c>
      <c r="I16" s="92"/>
      <c r="J16" s="260">
        <f t="shared" si="1"/>
        <v>0</v>
      </c>
    </row>
    <row r="17" spans="1:10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139">
        <v>100</v>
      </c>
      <c r="H17" s="25" t="s">
        <v>114</v>
      </c>
      <c r="I17" s="92"/>
      <c r="J17" s="260">
        <f t="shared" si="1"/>
        <v>0</v>
      </c>
    </row>
    <row r="18" spans="1:10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139"/>
      <c r="H18" s="25" t="s">
        <v>114</v>
      </c>
      <c r="I18" s="92"/>
      <c r="J18" s="260">
        <f t="shared" si="1"/>
        <v>0</v>
      </c>
    </row>
    <row r="19" spans="1:10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139"/>
      <c r="H19" s="25" t="s">
        <v>114</v>
      </c>
      <c r="I19" s="92"/>
      <c r="J19" s="260">
        <f t="shared" si="1"/>
        <v>0</v>
      </c>
    </row>
    <row r="20" spans="1:10" ht="15">
      <c r="A20" s="21" t="s">
        <v>139</v>
      </c>
      <c r="B20" s="22">
        <v>7</v>
      </c>
      <c r="C20" s="446" t="s">
        <v>115</v>
      </c>
      <c r="D20" s="446"/>
      <c r="E20" s="446"/>
      <c r="F20" s="446"/>
      <c r="G20" s="139">
        <v>120</v>
      </c>
      <c r="H20" s="25" t="s">
        <v>114</v>
      </c>
      <c r="I20" s="92"/>
      <c r="J20" s="260">
        <f t="shared" si="1"/>
        <v>0</v>
      </c>
    </row>
    <row r="21" spans="1:10" ht="15">
      <c r="A21" s="21" t="s">
        <v>139</v>
      </c>
      <c r="B21" s="22">
        <v>8</v>
      </c>
      <c r="C21" s="446" t="s">
        <v>116</v>
      </c>
      <c r="D21" s="446"/>
      <c r="E21" s="446"/>
      <c r="F21" s="446"/>
      <c r="G21" s="139"/>
      <c r="H21" s="25" t="s">
        <v>114</v>
      </c>
      <c r="I21" s="92"/>
      <c r="J21" s="260">
        <f t="shared" si="1"/>
        <v>0</v>
      </c>
    </row>
    <row r="22" spans="1:10" ht="15">
      <c r="A22" s="21" t="s">
        <v>139</v>
      </c>
      <c r="B22" s="22">
        <v>9</v>
      </c>
      <c r="C22" s="446" t="s">
        <v>117</v>
      </c>
      <c r="D22" s="446"/>
      <c r="E22" s="446"/>
      <c r="F22" s="446"/>
      <c r="G22" s="139"/>
      <c r="H22" s="25" t="s">
        <v>114</v>
      </c>
      <c r="I22" s="92"/>
      <c r="J22" s="260">
        <f t="shared" si="1"/>
        <v>0</v>
      </c>
    </row>
    <row r="23" spans="1:10" ht="15">
      <c r="A23" s="21" t="s">
        <v>139</v>
      </c>
      <c r="B23" s="22">
        <v>10</v>
      </c>
      <c r="C23" s="446" t="s">
        <v>118</v>
      </c>
      <c r="D23" s="446"/>
      <c r="E23" s="446"/>
      <c r="F23" s="446"/>
      <c r="G23" s="139"/>
      <c r="H23" s="25" t="s">
        <v>114</v>
      </c>
      <c r="I23" s="92"/>
      <c r="J23" s="260">
        <f t="shared" si="1"/>
        <v>0</v>
      </c>
    </row>
    <row r="24" spans="1:10" ht="27.75" customHeight="1">
      <c r="A24" s="159" t="s">
        <v>139</v>
      </c>
      <c r="B24" s="160">
        <v>11</v>
      </c>
      <c r="C24" s="457" t="s">
        <v>119</v>
      </c>
      <c r="D24" s="457"/>
      <c r="E24" s="457"/>
      <c r="F24" s="457"/>
      <c r="G24" s="177">
        <v>120</v>
      </c>
      <c r="H24" s="161" t="s">
        <v>114</v>
      </c>
      <c r="I24" s="162"/>
      <c r="J24" s="260">
        <f t="shared" si="1"/>
        <v>0</v>
      </c>
    </row>
    <row r="25" spans="1:10" ht="26.25" customHeight="1">
      <c r="A25" s="159" t="s">
        <v>139</v>
      </c>
      <c r="B25" s="160">
        <v>12</v>
      </c>
      <c r="C25" s="457" t="s">
        <v>120</v>
      </c>
      <c r="D25" s="457"/>
      <c r="E25" s="457"/>
      <c r="F25" s="457"/>
      <c r="G25" s="177">
        <v>120</v>
      </c>
      <c r="H25" s="161" t="s">
        <v>114</v>
      </c>
      <c r="I25" s="162"/>
      <c r="J25" s="260">
        <f t="shared" si="1"/>
        <v>0</v>
      </c>
    </row>
    <row r="26" spans="1:10" ht="15">
      <c r="A26" s="21" t="s">
        <v>139</v>
      </c>
      <c r="B26" s="22">
        <v>13</v>
      </c>
      <c r="C26" s="446" t="s">
        <v>121</v>
      </c>
      <c r="D26" s="446"/>
      <c r="E26" s="446"/>
      <c r="F26" s="446"/>
      <c r="G26" s="139"/>
      <c r="H26" s="25" t="s">
        <v>114</v>
      </c>
      <c r="I26" s="92"/>
      <c r="J26" s="260">
        <f t="shared" si="1"/>
        <v>0</v>
      </c>
    </row>
    <row r="27" spans="1:10" ht="15">
      <c r="A27" s="21" t="s">
        <v>139</v>
      </c>
      <c r="B27" s="22">
        <v>14</v>
      </c>
      <c r="C27" s="446" t="s">
        <v>122</v>
      </c>
      <c r="D27" s="446"/>
      <c r="E27" s="446"/>
      <c r="F27" s="446"/>
      <c r="G27" s="139"/>
      <c r="H27" s="25" t="s">
        <v>114</v>
      </c>
      <c r="I27" s="92"/>
      <c r="J27" s="260">
        <f t="shared" si="1"/>
        <v>0</v>
      </c>
    </row>
    <row r="28" spans="1:10" ht="15">
      <c r="A28" s="21" t="s">
        <v>139</v>
      </c>
      <c r="B28" s="22">
        <v>15</v>
      </c>
      <c r="C28" s="446" t="s">
        <v>141</v>
      </c>
      <c r="D28" s="446"/>
      <c r="E28" s="446"/>
      <c r="F28" s="446"/>
      <c r="G28" s="139">
        <v>120</v>
      </c>
      <c r="H28" s="25" t="s">
        <v>114</v>
      </c>
      <c r="I28" s="92"/>
      <c r="J28" s="260">
        <f t="shared" si="1"/>
        <v>0</v>
      </c>
    </row>
    <row r="29" spans="1:10" ht="30" customHeight="1">
      <c r="A29" s="159" t="s">
        <v>139</v>
      </c>
      <c r="B29" s="160">
        <v>16</v>
      </c>
      <c r="C29" s="453" t="s">
        <v>142</v>
      </c>
      <c r="D29" s="453"/>
      <c r="E29" s="453"/>
      <c r="F29" s="453"/>
      <c r="G29" s="177">
        <v>120</v>
      </c>
      <c r="H29" s="161" t="s">
        <v>114</v>
      </c>
      <c r="I29" s="162"/>
      <c r="J29" s="260">
        <f t="shared" si="1"/>
        <v>0</v>
      </c>
    </row>
    <row r="30" spans="1:10" ht="15">
      <c r="A30" s="21" t="s">
        <v>139</v>
      </c>
      <c r="B30" s="22">
        <v>17</v>
      </c>
      <c r="C30" s="26" t="s">
        <v>86</v>
      </c>
      <c r="D30" s="27"/>
      <c r="E30" s="27"/>
      <c r="F30" s="27"/>
      <c r="G30" s="25"/>
      <c r="H30" s="25" t="s">
        <v>114</v>
      </c>
      <c r="I30" s="92"/>
      <c r="J30" s="260">
        <f t="shared" si="1"/>
        <v>0</v>
      </c>
    </row>
    <row r="31" spans="1:10" ht="15">
      <c r="A31" s="21" t="s">
        <v>139</v>
      </c>
      <c r="B31" s="22">
        <v>18</v>
      </c>
      <c r="C31" s="446" t="s">
        <v>143</v>
      </c>
      <c r="D31" s="446"/>
      <c r="E31" s="446"/>
      <c r="F31" s="446"/>
      <c r="G31" s="25"/>
      <c r="H31" s="25" t="s">
        <v>114</v>
      </c>
      <c r="I31" s="92"/>
      <c r="J31" s="260">
        <f t="shared" si="1"/>
        <v>0</v>
      </c>
    </row>
    <row r="32" spans="1:10" ht="15">
      <c r="A32" s="21" t="s">
        <v>139</v>
      </c>
      <c r="B32" s="22">
        <v>19</v>
      </c>
      <c r="C32" s="446" t="s">
        <v>144</v>
      </c>
      <c r="D32" s="446"/>
      <c r="E32" s="446"/>
      <c r="F32" s="446"/>
      <c r="G32" s="25"/>
      <c r="H32" s="25" t="s">
        <v>114</v>
      </c>
      <c r="I32" s="92"/>
      <c r="J32" s="260">
        <f t="shared" si="1"/>
        <v>0</v>
      </c>
    </row>
    <row r="33" spans="1:10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25"/>
      <c r="H33" s="25" t="s">
        <v>111</v>
      </c>
      <c r="I33" s="92"/>
      <c r="J33" s="260">
        <f t="shared" si="1"/>
        <v>0</v>
      </c>
    </row>
    <row r="34" spans="1:10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178">
        <v>240</v>
      </c>
      <c r="H34" s="32" t="s">
        <v>114</v>
      </c>
      <c r="I34" s="92"/>
      <c r="J34" s="260">
        <f t="shared" si="1"/>
        <v>0</v>
      </c>
    </row>
    <row r="35" spans="1:10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178">
        <v>240</v>
      </c>
      <c r="H35" s="32" t="s">
        <v>114</v>
      </c>
      <c r="I35" s="92"/>
      <c r="J35" s="260">
        <f t="shared" si="1"/>
        <v>0</v>
      </c>
    </row>
    <row r="36" spans="1:10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139">
        <v>30</v>
      </c>
      <c r="H36" s="25" t="s">
        <v>111</v>
      </c>
      <c r="I36" s="92"/>
      <c r="J36" s="260">
        <f t="shared" si="1"/>
        <v>0</v>
      </c>
    </row>
    <row r="37" spans="1:10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139"/>
      <c r="H37" s="25" t="s">
        <v>114</v>
      </c>
      <c r="I37" s="92"/>
      <c r="J37" s="260">
        <f t="shared" si="1"/>
        <v>0</v>
      </c>
    </row>
    <row r="38" spans="1:10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</row>
    <row r="39" spans="1:10" ht="15">
      <c r="A39" s="35" t="s">
        <v>147</v>
      </c>
      <c r="B39" s="36">
        <v>1</v>
      </c>
      <c r="C39" s="205" t="s">
        <v>5</v>
      </c>
      <c r="D39" s="37"/>
      <c r="E39" s="37"/>
      <c r="F39" s="37"/>
      <c r="G39" s="40">
        <v>20</v>
      </c>
      <c r="H39" s="38" t="s">
        <v>124</v>
      </c>
      <c r="I39" s="93"/>
      <c r="J39" s="260">
        <f aca="true" t="shared" si="2" ref="J39:J41">G39*I39</f>
        <v>0</v>
      </c>
    </row>
    <row r="40" spans="1:10" ht="15">
      <c r="A40" s="35" t="s">
        <v>147</v>
      </c>
      <c r="B40" s="36">
        <v>2</v>
      </c>
      <c r="C40" s="205" t="s">
        <v>6</v>
      </c>
      <c r="D40" s="37"/>
      <c r="E40" s="37"/>
      <c r="F40" s="37"/>
      <c r="G40" s="40">
        <v>10</v>
      </c>
      <c r="H40" s="38" t="s">
        <v>124</v>
      </c>
      <c r="I40" s="93"/>
      <c r="J40" s="260">
        <f t="shared" si="2"/>
        <v>0</v>
      </c>
    </row>
    <row r="41" spans="1:10" ht="15">
      <c r="A41" s="35" t="s">
        <v>147</v>
      </c>
      <c r="B41" s="36">
        <v>3</v>
      </c>
      <c r="C41" s="417" t="s">
        <v>7</v>
      </c>
      <c r="D41" s="418"/>
      <c r="E41" s="418"/>
      <c r="F41" s="419"/>
      <c r="G41" s="40">
        <v>8</v>
      </c>
      <c r="H41" s="40" t="s">
        <v>124</v>
      </c>
      <c r="I41" s="93"/>
      <c r="J41" s="260">
        <f t="shared" si="2"/>
        <v>0</v>
      </c>
    </row>
    <row r="42" spans="1:10" ht="15">
      <c r="A42" s="35" t="s">
        <v>147</v>
      </c>
      <c r="B42" s="36">
        <v>4</v>
      </c>
      <c r="C42" s="41" t="s">
        <v>125</v>
      </c>
      <c r="D42" s="42"/>
      <c r="E42" s="42"/>
      <c r="F42" s="42"/>
      <c r="G42" s="43">
        <v>1</v>
      </c>
      <c r="H42" s="43" t="s">
        <v>81</v>
      </c>
      <c r="I42" s="94">
        <v>500000</v>
      </c>
      <c r="J42" s="263">
        <f aca="true" t="shared" si="3" ref="J42:J52">G42*I42</f>
        <v>500000</v>
      </c>
    </row>
    <row r="43" spans="1:10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40">
        <v>240</v>
      </c>
      <c r="H43" s="38" t="s">
        <v>114</v>
      </c>
      <c r="I43" s="93"/>
      <c r="J43" s="260">
        <f t="shared" si="3"/>
        <v>0</v>
      </c>
    </row>
    <row r="44" spans="1:10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40">
        <v>8</v>
      </c>
      <c r="H44" s="38" t="s">
        <v>111</v>
      </c>
      <c r="I44" s="93"/>
      <c r="J44" s="260">
        <f t="shared" si="3"/>
        <v>0</v>
      </c>
    </row>
    <row r="45" spans="1:10" ht="15">
      <c r="A45" s="35" t="s">
        <v>147</v>
      </c>
      <c r="B45" s="36">
        <v>7</v>
      </c>
      <c r="C45" s="204" t="s">
        <v>88</v>
      </c>
      <c r="D45" s="39"/>
      <c r="E45" s="39"/>
      <c r="F45" s="39"/>
      <c r="G45" s="40">
        <v>80</v>
      </c>
      <c r="H45" s="40" t="s">
        <v>112</v>
      </c>
      <c r="I45" s="93"/>
      <c r="J45" s="260">
        <f t="shared" si="3"/>
        <v>0</v>
      </c>
    </row>
    <row r="46" spans="1:10" ht="15">
      <c r="A46" s="35" t="s">
        <v>147</v>
      </c>
      <c r="B46" s="36">
        <v>8</v>
      </c>
      <c r="C46" s="205" t="s">
        <v>10</v>
      </c>
      <c r="D46" s="37"/>
      <c r="E46" s="37"/>
      <c r="F46" s="37"/>
      <c r="G46" s="40"/>
      <c r="H46" s="38" t="s">
        <v>113</v>
      </c>
      <c r="I46" s="93"/>
      <c r="J46" s="260">
        <f t="shared" si="3"/>
        <v>0</v>
      </c>
    </row>
    <row r="47" spans="1:10" ht="15">
      <c r="A47" s="35" t="s">
        <v>147</v>
      </c>
      <c r="B47" s="36">
        <v>9</v>
      </c>
      <c r="C47" s="205" t="s">
        <v>11</v>
      </c>
      <c r="D47" s="37"/>
      <c r="E47" s="37"/>
      <c r="F47" s="37"/>
      <c r="G47" s="40">
        <v>400</v>
      </c>
      <c r="H47" s="38" t="s">
        <v>113</v>
      </c>
      <c r="I47" s="93"/>
      <c r="J47" s="260">
        <f t="shared" si="3"/>
        <v>0</v>
      </c>
    </row>
    <row r="48" spans="1:10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40">
        <v>580</v>
      </c>
      <c r="H48" s="38" t="s">
        <v>113</v>
      </c>
      <c r="I48" s="93"/>
      <c r="J48" s="260">
        <f t="shared" si="3"/>
        <v>0</v>
      </c>
    </row>
    <row r="49" spans="1:10" ht="15">
      <c r="A49" s="35" t="s">
        <v>147</v>
      </c>
      <c r="B49" s="36">
        <v>11</v>
      </c>
      <c r="C49" s="205" t="s">
        <v>13</v>
      </c>
      <c r="D49" s="37"/>
      <c r="E49" s="37"/>
      <c r="F49" s="37"/>
      <c r="G49" s="40">
        <v>60</v>
      </c>
      <c r="H49" s="38" t="s">
        <v>113</v>
      </c>
      <c r="I49" s="93"/>
      <c r="J49" s="260">
        <f t="shared" si="3"/>
        <v>0</v>
      </c>
    </row>
    <row r="50" spans="1:10" ht="15">
      <c r="A50" s="35" t="s">
        <v>147</v>
      </c>
      <c r="B50" s="36">
        <v>12</v>
      </c>
      <c r="C50" s="205" t="s">
        <v>14</v>
      </c>
      <c r="D50" s="37"/>
      <c r="E50" s="37"/>
      <c r="F50" s="37"/>
      <c r="G50" s="45">
        <v>500</v>
      </c>
      <c r="H50" s="45" t="s">
        <v>15</v>
      </c>
      <c r="I50" s="95"/>
      <c r="J50" s="260">
        <f t="shared" si="3"/>
        <v>0</v>
      </c>
    </row>
    <row r="51" spans="1:10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</row>
    <row r="52" spans="1:10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43">
        <v>1</v>
      </c>
      <c r="H52" s="43" t="s">
        <v>81</v>
      </c>
      <c r="I52" s="94">
        <v>350000</v>
      </c>
      <c r="J52" s="264">
        <f t="shared" si="3"/>
        <v>350000</v>
      </c>
    </row>
    <row r="53" spans="1:10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</row>
    <row r="54" spans="1:10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45">
        <v>30</v>
      </c>
      <c r="H54" s="45" t="s">
        <v>111</v>
      </c>
      <c r="I54" s="93"/>
      <c r="J54" s="260">
        <f aca="true" t="shared" si="4" ref="J54:J62">G54*I54</f>
        <v>0</v>
      </c>
    </row>
    <row r="55" spans="1:10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59">
        <v>10</v>
      </c>
      <c r="H55" s="59" t="s">
        <v>111</v>
      </c>
      <c r="I55" s="93"/>
      <c r="J55" s="260">
        <f t="shared" si="4"/>
        <v>0</v>
      </c>
    </row>
    <row r="56" spans="1:10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59">
        <v>20</v>
      </c>
      <c r="H56" s="59" t="s">
        <v>111</v>
      </c>
      <c r="I56" s="93"/>
      <c r="J56" s="260">
        <f t="shared" si="4"/>
        <v>0</v>
      </c>
    </row>
    <row r="57" spans="1:10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45">
        <v>16</v>
      </c>
      <c r="H57" s="45" t="s">
        <v>111</v>
      </c>
      <c r="I57" s="93"/>
      <c r="J57" s="260">
        <f t="shared" si="4"/>
        <v>0</v>
      </c>
    </row>
    <row r="58" spans="1:10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45"/>
      <c r="H58" s="45" t="s">
        <v>111</v>
      </c>
      <c r="I58" s="93"/>
      <c r="J58" s="260">
        <f t="shared" si="4"/>
        <v>0</v>
      </c>
    </row>
    <row r="59" spans="1:10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45">
        <v>16</v>
      </c>
      <c r="H59" s="45" t="s">
        <v>111</v>
      </c>
      <c r="I59" s="93"/>
      <c r="J59" s="260">
        <f t="shared" si="4"/>
        <v>0</v>
      </c>
    </row>
    <row r="60" spans="1:10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59">
        <v>8</v>
      </c>
      <c r="H60" s="59" t="s">
        <v>111</v>
      </c>
      <c r="I60" s="93"/>
      <c r="J60" s="260">
        <f t="shared" si="4"/>
        <v>0</v>
      </c>
    </row>
    <row r="61" spans="1:10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59"/>
      <c r="H61" s="59" t="s">
        <v>111</v>
      </c>
      <c r="I61" s="93"/>
      <c r="J61" s="260">
        <f t="shared" si="4"/>
        <v>0</v>
      </c>
    </row>
    <row r="62" spans="1:10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59">
        <v>500</v>
      </c>
      <c r="H62" s="59" t="s">
        <v>15</v>
      </c>
      <c r="I62" s="93"/>
      <c r="J62" s="260">
        <f t="shared" si="4"/>
        <v>0</v>
      </c>
    </row>
    <row r="63" spans="1:10" ht="15.75" thickBot="1">
      <c r="A63" s="83"/>
      <c r="B63" s="78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850000</v>
      </c>
    </row>
    <row r="64" spans="1:10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</row>
    <row r="65" spans="1:10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45">
        <v>24</v>
      </c>
      <c r="H65" s="36" t="s">
        <v>128</v>
      </c>
      <c r="I65" s="95"/>
      <c r="J65" s="260">
        <f aca="true" t="shared" si="5" ref="J65:J84">G65*I65</f>
        <v>0</v>
      </c>
    </row>
    <row r="66" spans="1:10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45">
        <v>500</v>
      </c>
      <c r="H66" s="36" t="s">
        <v>15</v>
      </c>
      <c r="I66" s="95"/>
      <c r="J66" s="260">
        <f t="shared" si="5"/>
        <v>0</v>
      </c>
    </row>
    <row r="67" spans="1:10" ht="15">
      <c r="A67" s="62" t="s">
        <v>151</v>
      </c>
      <c r="B67" s="36">
        <v>3</v>
      </c>
      <c r="C67" s="205" t="s">
        <v>26</v>
      </c>
      <c r="D67" s="146"/>
      <c r="E67" s="146"/>
      <c r="F67" s="146"/>
      <c r="G67" s="45">
        <v>8</v>
      </c>
      <c r="H67" s="36" t="s">
        <v>128</v>
      </c>
      <c r="I67" s="95"/>
      <c r="J67" s="260">
        <f t="shared" si="5"/>
        <v>0</v>
      </c>
    </row>
    <row r="68" spans="1:10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59"/>
      <c r="H68" s="48" t="s">
        <v>114</v>
      </c>
      <c r="I68" s="97"/>
      <c r="J68" s="260">
        <f t="shared" si="5"/>
        <v>0</v>
      </c>
    </row>
    <row r="69" spans="1:10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59"/>
      <c r="H69" s="48" t="s">
        <v>15</v>
      </c>
      <c r="I69" s="97"/>
      <c r="J69" s="260">
        <f t="shared" si="5"/>
        <v>0</v>
      </c>
    </row>
    <row r="70" spans="1:10" ht="15">
      <c r="A70" s="65" t="s">
        <v>151</v>
      </c>
      <c r="B70" s="36">
        <v>6</v>
      </c>
      <c r="C70" s="205" t="s">
        <v>29</v>
      </c>
      <c r="D70" s="147"/>
      <c r="E70" s="147"/>
      <c r="F70" s="147"/>
      <c r="G70" s="59"/>
      <c r="H70" s="59" t="s">
        <v>128</v>
      </c>
      <c r="I70" s="96"/>
      <c r="J70" s="260">
        <f t="shared" si="5"/>
        <v>0</v>
      </c>
    </row>
    <row r="71" spans="1:10" ht="15">
      <c r="A71" s="62" t="s">
        <v>151</v>
      </c>
      <c r="B71" s="36">
        <v>7</v>
      </c>
      <c r="C71" s="429" t="s">
        <v>91</v>
      </c>
      <c r="D71" s="430"/>
      <c r="E71" s="430"/>
      <c r="F71" s="431"/>
      <c r="G71" s="59">
        <v>60</v>
      </c>
      <c r="H71" s="59" t="s">
        <v>114</v>
      </c>
      <c r="I71" s="97"/>
      <c r="J71" s="260">
        <f t="shared" si="5"/>
        <v>0</v>
      </c>
    </row>
    <row r="72" spans="1:10" ht="15">
      <c r="A72" s="62" t="s">
        <v>151</v>
      </c>
      <c r="B72" s="36">
        <v>8</v>
      </c>
      <c r="C72" s="46" t="s">
        <v>92</v>
      </c>
      <c r="D72" s="46"/>
      <c r="E72" s="70"/>
      <c r="F72" s="46"/>
      <c r="G72" s="59"/>
      <c r="H72" s="59" t="s">
        <v>114</v>
      </c>
      <c r="I72" s="97"/>
      <c r="J72" s="260">
        <f t="shared" si="5"/>
        <v>0</v>
      </c>
    </row>
    <row r="73" spans="1:10" ht="15">
      <c r="A73" s="63" t="s">
        <v>151</v>
      </c>
      <c r="B73" s="36">
        <v>9</v>
      </c>
      <c r="C73" s="429" t="s">
        <v>28</v>
      </c>
      <c r="D73" s="430"/>
      <c r="E73" s="430"/>
      <c r="F73" s="431"/>
      <c r="G73" s="59">
        <v>500</v>
      </c>
      <c r="H73" s="59" t="s">
        <v>15</v>
      </c>
      <c r="I73" s="95"/>
      <c r="J73" s="260">
        <f t="shared" si="5"/>
        <v>0</v>
      </c>
    </row>
    <row r="74" spans="1:10" ht="15">
      <c r="A74" s="65" t="s">
        <v>151</v>
      </c>
      <c r="B74" s="36">
        <v>10</v>
      </c>
      <c r="C74" s="205" t="s">
        <v>29</v>
      </c>
      <c r="D74" s="147"/>
      <c r="E74" s="147"/>
      <c r="F74" s="147"/>
      <c r="G74" s="59">
        <v>8</v>
      </c>
      <c r="H74" s="59" t="s">
        <v>128</v>
      </c>
      <c r="I74" s="96"/>
      <c r="J74" s="260">
        <f t="shared" si="5"/>
        <v>0</v>
      </c>
    </row>
    <row r="75" spans="1:10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59"/>
      <c r="H75" s="59" t="s">
        <v>111</v>
      </c>
      <c r="I75" s="96"/>
      <c r="J75" s="260">
        <f t="shared" si="5"/>
        <v>0</v>
      </c>
    </row>
    <row r="76" spans="1:10" ht="15">
      <c r="A76" s="63" t="s">
        <v>151</v>
      </c>
      <c r="B76" s="36">
        <v>12</v>
      </c>
      <c r="C76" s="205" t="s">
        <v>94</v>
      </c>
      <c r="D76" s="147"/>
      <c r="E76" s="147"/>
      <c r="F76" s="147"/>
      <c r="G76" s="59"/>
      <c r="H76" s="59" t="s">
        <v>15</v>
      </c>
      <c r="I76" s="96"/>
      <c r="J76" s="260">
        <f t="shared" si="5"/>
        <v>0</v>
      </c>
    </row>
    <row r="77" spans="1:10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59"/>
      <c r="H77" s="59" t="s">
        <v>111</v>
      </c>
      <c r="I77" s="96"/>
      <c r="J77" s="260">
        <f t="shared" si="5"/>
        <v>0</v>
      </c>
    </row>
    <row r="78" spans="1:10" ht="15">
      <c r="A78" s="63" t="s">
        <v>151</v>
      </c>
      <c r="B78" s="36">
        <v>14</v>
      </c>
      <c r="C78" s="205" t="s">
        <v>96</v>
      </c>
      <c r="D78" s="147"/>
      <c r="E78" s="147"/>
      <c r="F78" s="147"/>
      <c r="G78" s="59"/>
      <c r="H78" s="59" t="s">
        <v>15</v>
      </c>
      <c r="I78" s="96"/>
      <c r="J78" s="260">
        <f t="shared" si="5"/>
        <v>0</v>
      </c>
    </row>
    <row r="79" spans="1:10" ht="15">
      <c r="A79" s="65" t="s">
        <v>151</v>
      </c>
      <c r="B79" s="36">
        <v>15</v>
      </c>
      <c r="C79" s="414" t="s">
        <v>30</v>
      </c>
      <c r="D79" s="415"/>
      <c r="E79" s="415"/>
      <c r="F79" s="416"/>
      <c r="G79" s="59"/>
      <c r="H79" s="59" t="s">
        <v>128</v>
      </c>
      <c r="I79" s="96"/>
      <c r="J79" s="260">
        <f t="shared" si="5"/>
        <v>0</v>
      </c>
    </row>
    <row r="80" spans="1:10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59"/>
      <c r="H80" s="59" t="s">
        <v>113</v>
      </c>
      <c r="I80" s="316"/>
      <c r="J80" s="260">
        <f t="shared" si="5"/>
        <v>0</v>
      </c>
    </row>
    <row r="81" spans="1:10" ht="15">
      <c r="A81" s="35" t="s">
        <v>151</v>
      </c>
      <c r="B81" s="36">
        <v>17</v>
      </c>
      <c r="C81" s="417" t="s">
        <v>129</v>
      </c>
      <c r="D81" s="418"/>
      <c r="E81" s="418"/>
      <c r="F81" s="419"/>
      <c r="G81" s="59">
        <v>0</v>
      </c>
      <c r="H81" s="59" t="s">
        <v>111</v>
      </c>
      <c r="I81" s="96"/>
      <c r="J81" s="260">
        <f t="shared" si="5"/>
        <v>0</v>
      </c>
    </row>
    <row r="82" spans="1:10" ht="15">
      <c r="A82" s="35" t="s">
        <v>151</v>
      </c>
      <c r="B82" s="36">
        <v>18</v>
      </c>
      <c r="C82" s="417" t="s">
        <v>130</v>
      </c>
      <c r="D82" s="418"/>
      <c r="E82" s="418"/>
      <c r="F82" s="419"/>
      <c r="G82" s="59">
        <v>0</v>
      </c>
      <c r="H82" s="59" t="s">
        <v>111</v>
      </c>
      <c r="I82" s="96"/>
      <c r="J82" s="260">
        <f t="shared" si="5"/>
        <v>0</v>
      </c>
    </row>
    <row r="83" spans="1:10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59">
        <v>0</v>
      </c>
      <c r="H83" s="59" t="s">
        <v>15</v>
      </c>
      <c r="I83" s="96"/>
      <c r="J83" s="260">
        <f t="shared" si="5"/>
        <v>0</v>
      </c>
    </row>
    <row r="84" spans="1:10" ht="15">
      <c r="A84" s="63" t="s">
        <v>151</v>
      </c>
      <c r="B84" s="36">
        <v>20</v>
      </c>
      <c r="C84" s="44" t="s">
        <v>32</v>
      </c>
      <c r="D84" s="44"/>
      <c r="E84" s="37"/>
      <c r="F84" s="37"/>
      <c r="G84" s="45">
        <v>200</v>
      </c>
      <c r="H84" s="45" t="s">
        <v>112</v>
      </c>
      <c r="I84" s="93"/>
      <c r="J84" s="260">
        <f t="shared" si="5"/>
        <v>0</v>
      </c>
    </row>
    <row r="85" spans="1:10" ht="15.75" thickBot="1">
      <c r="A85" s="83"/>
      <c r="B85" s="78"/>
      <c r="C85" s="84" t="s">
        <v>188</v>
      </c>
      <c r="D85" s="85" t="s">
        <v>187</v>
      </c>
      <c r="E85" s="86"/>
      <c r="F85" s="87"/>
      <c r="G85" s="88"/>
      <c r="H85" s="89"/>
      <c r="I85" s="98"/>
      <c r="J85" s="157">
        <f>SUM(J65:J84)</f>
        <v>0</v>
      </c>
    </row>
    <row r="86" spans="1:10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</row>
    <row r="87" spans="1:10" ht="15">
      <c r="A87" s="62" t="s">
        <v>152</v>
      </c>
      <c r="B87" s="36">
        <v>1</v>
      </c>
      <c r="C87" s="414" t="s">
        <v>34</v>
      </c>
      <c r="D87" s="415"/>
      <c r="E87" s="415"/>
      <c r="F87" s="416"/>
      <c r="G87" s="45">
        <v>100</v>
      </c>
      <c r="H87" s="36" t="s">
        <v>112</v>
      </c>
      <c r="I87" s="93"/>
      <c r="J87" s="260">
        <f aca="true" t="shared" si="6" ref="J87:J105">G87*I87</f>
        <v>0</v>
      </c>
    </row>
    <row r="88" spans="1:10" ht="15">
      <c r="A88" s="62" t="s">
        <v>152</v>
      </c>
      <c r="B88" s="45">
        <v>2</v>
      </c>
      <c r="C88" s="204" t="s">
        <v>35</v>
      </c>
      <c r="D88" s="204"/>
      <c r="E88" s="204"/>
      <c r="F88" s="204"/>
      <c r="G88" s="45">
        <v>3500</v>
      </c>
      <c r="H88" s="45" t="s">
        <v>113</v>
      </c>
      <c r="I88" s="95"/>
      <c r="J88" s="260">
        <f t="shared" si="6"/>
        <v>0</v>
      </c>
    </row>
    <row r="89" spans="1:10" ht="15">
      <c r="A89" s="68" t="s">
        <v>152</v>
      </c>
      <c r="B89" s="45">
        <v>3</v>
      </c>
      <c r="C89" s="204" t="s">
        <v>153</v>
      </c>
      <c r="D89" s="204"/>
      <c r="E89" s="204"/>
      <c r="F89" s="204"/>
      <c r="G89" s="91"/>
      <c r="H89" s="45" t="s">
        <v>113</v>
      </c>
      <c r="I89" s="95"/>
      <c r="J89" s="260">
        <f t="shared" si="6"/>
        <v>0</v>
      </c>
    </row>
    <row r="90" spans="1:10" ht="15">
      <c r="A90" s="68" t="s">
        <v>152</v>
      </c>
      <c r="B90" s="45">
        <v>4</v>
      </c>
      <c r="C90" s="204" t="s">
        <v>36</v>
      </c>
      <c r="D90" s="204"/>
      <c r="E90" s="204"/>
      <c r="F90" s="204"/>
      <c r="G90" s="45">
        <v>14</v>
      </c>
      <c r="H90" s="45" t="s">
        <v>37</v>
      </c>
      <c r="I90" s="95"/>
      <c r="J90" s="260">
        <f t="shared" si="6"/>
        <v>0</v>
      </c>
    </row>
    <row r="91" spans="1:10" ht="15">
      <c r="A91" s="68" t="s">
        <v>152</v>
      </c>
      <c r="B91" s="45">
        <v>5</v>
      </c>
      <c r="C91" s="204" t="s">
        <v>97</v>
      </c>
      <c r="D91" s="204"/>
      <c r="E91" s="204"/>
      <c r="F91" s="204"/>
      <c r="G91" s="45"/>
      <c r="H91" s="45" t="s">
        <v>37</v>
      </c>
      <c r="I91" s="95"/>
      <c r="J91" s="260">
        <f t="shared" si="6"/>
        <v>0</v>
      </c>
    </row>
    <row r="92" spans="1:10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>
        <v>14</v>
      </c>
      <c r="H92" s="45" t="s">
        <v>37</v>
      </c>
      <c r="I92" s="95"/>
      <c r="J92" s="260">
        <f t="shared" si="6"/>
        <v>0</v>
      </c>
    </row>
    <row r="93" spans="1:10" ht="15">
      <c r="A93" s="68" t="s">
        <v>152</v>
      </c>
      <c r="B93" s="45">
        <v>7</v>
      </c>
      <c r="C93" s="204" t="s">
        <v>99</v>
      </c>
      <c r="D93" s="204"/>
      <c r="E93" s="204"/>
      <c r="F93" s="204"/>
      <c r="G93" s="45">
        <v>3500</v>
      </c>
      <c r="H93" s="45" t="s">
        <v>113</v>
      </c>
      <c r="I93" s="95"/>
      <c r="J93" s="260">
        <f t="shared" si="6"/>
        <v>0</v>
      </c>
    </row>
    <row r="94" spans="1:10" ht="15">
      <c r="A94" s="68" t="s">
        <v>152</v>
      </c>
      <c r="B94" s="45">
        <v>8</v>
      </c>
      <c r="C94" s="204" t="s">
        <v>154</v>
      </c>
      <c r="D94" s="204"/>
      <c r="E94" s="204"/>
      <c r="F94" s="204"/>
      <c r="G94" s="45"/>
      <c r="H94" s="45" t="s">
        <v>37</v>
      </c>
      <c r="I94" s="92"/>
      <c r="J94" s="260">
        <f t="shared" si="6"/>
        <v>0</v>
      </c>
    </row>
    <row r="95" spans="1:10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</row>
    <row r="96" spans="1:10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</row>
    <row r="97" spans="1:10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</row>
    <row r="98" spans="1:10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</row>
    <row r="99" spans="1:10" ht="15">
      <c r="A99" s="62" t="s">
        <v>152</v>
      </c>
      <c r="B99" s="36">
        <v>13</v>
      </c>
      <c r="C99" s="204" t="s">
        <v>132</v>
      </c>
      <c r="D99" s="205"/>
      <c r="E99" s="205"/>
      <c r="F99" s="205"/>
      <c r="G99" s="36"/>
      <c r="H99" s="36" t="s">
        <v>113</v>
      </c>
      <c r="I99" s="95"/>
      <c r="J99" s="260">
        <f t="shared" si="6"/>
        <v>0</v>
      </c>
    </row>
    <row r="100" spans="1:10" ht="15">
      <c r="A100" s="62" t="s">
        <v>152</v>
      </c>
      <c r="B100" s="45">
        <v>14</v>
      </c>
      <c r="C100" s="414" t="s">
        <v>40</v>
      </c>
      <c r="D100" s="415"/>
      <c r="E100" s="415"/>
      <c r="F100" s="416"/>
      <c r="G100" s="36">
        <v>3500</v>
      </c>
      <c r="H100" s="36" t="s">
        <v>113</v>
      </c>
      <c r="I100" s="95"/>
      <c r="J100" s="260">
        <f t="shared" si="6"/>
        <v>0</v>
      </c>
    </row>
    <row r="101" spans="1:10" ht="15">
      <c r="A101" s="62" t="s">
        <v>152</v>
      </c>
      <c r="B101" s="36">
        <v>15</v>
      </c>
      <c r="C101" s="205" t="s">
        <v>41</v>
      </c>
      <c r="D101" s="205"/>
      <c r="E101" s="205"/>
      <c r="F101" s="205"/>
      <c r="G101" s="45">
        <v>1200</v>
      </c>
      <c r="H101" s="36" t="s">
        <v>15</v>
      </c>
      <c r="I101" s="95"/>
      <c r="J101" s="260">
        <f t="shared" si="6"/>
        <v>0</v>
      </c>
    </row>
    <row r="102" spans="1:10" ht="15">
      <c r="A102" s="62" t="s">
        <v>152</v>
      </c>
      <c r="B102" s="45">
        <v>16</v>
      </c>
      <c r="C102" s="205" t="s">
        <v>102</v>
      </c>
      <c r="D102" s="205"/>
      <c r="E102" s="205"/>
      <c r="F102" s="205"/>
      <c r="G102" s="45"/>
      <c r="H102" s="36" t="s">
        <v>113</v>
      </c>
      <c r="I102" s="95"/>
      <c r="J102" s="260">
        <f t="shared" si="6"/>
        <v>0</v>
      </c>
    </row>
    <row r="103" spans="1:10" ht="15">
      <c r="A103" s="62" t="s">
        <v>152</v>
      </c>
      <c r="B103" s="36">
        <v>17</v>
      </c>
      <c r="C103" s="205" t="s">
        <v>103</v>
      </c>
      <c r="D103" s="205"/>
      <c r="E103" s="205"/>
      <c r="F103" s="205"/>
      <c r="G103" s="45">
        <v>240</v>
      </c>
      <c r="H103" s="36" t="s">
        <v>113</v>
      </c>
      <c r="I103" s="95"/>
      <c r="J103" s="260">
        <f t="shared" si="6"/>
        <v>0</v>
      </c>
    </row>
    <row r="104" spans="1:10" ht="15">
      <c r="A104" s="62" t="s">
        <v>152</v>
      </c>
      <c r="B104" s="45">
        <v>18</v>
      </c>
      <c r="C104" s="414" t="s">
        <v>42</v>
      </c>
      <c r="D104" s="415"/>
      <c r="E104" s="415"/>
      <c r="F104" s="416"/>
      <c r="G104" s="45">
        <v>400</v>
      </c>
      <c r="H104" s="36" t="s">
        <v>15</v>
      </c>
      <c r="I104" s="95"/>
      <c r="J104" s="260">
        <f t="shared" si="6"/>
        <v>0</v>
      </c>
    </row>
    <row r="105" spans="1:10" ht="15">
      <c r="A105" s="62" t="s">
        <v>152</v>
      </c>
      <c r="B105" s="36">
        <v>19</v>
      </c>
      <c r="C105" s="429" t="s">
        <v>43</v>
      </c>
      <c r="D105" s="430"/>
      <c r="E105" s="430"/>
      <c r="F105" s="431"/>
      <c r="G105" s="59">
        <v>120</v>
      </c>
      <c r="H105" s="48" t="s">
        <v>112</v>
      </c>
      <c r="I105" s="95"/>
      <c r="J105" s="260">
        <f t="shared" si="6"/>
        <v>0</v>
      </c>
    </row>
    <row r="106" spans="1:10" ht="15.75" thickBot="1">
      <c r="A106" s="83"/>
      <c r="B106" s="78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157">
        <f>SUM(J87:J105)</f>
        <v>0</v>
      </c>
    </row>
    <row r="107" spans="1:10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</row>
    <row r="108" spans="1:10" ht="15">
      <c r="A108" s="69" t="s">
        <v>155</v>
      </c>
      <c r="B108" s="45">
        <v>1</v>
      </c>
      <c r="C108" s="204" t="s">
        <v>45</v>
      </c>
      <c r="D108" s="39"/>
      <c r="E108" s="39"/>
      <c r="F108" s="39"/>
      <c r="G108" s="45">
        <v>60</v>
      </c>
      <c r="H108" s="45" t="s">
        <v>128</v>
      </c>
      <c r="I108" s="93"/>
      <c r="J108" s="260">
        <f aca="true" t="shared" si="7" ref="J108:J128">G108*I108</f>
        <v>0</v>
      </c>
    </row>
    <row r="109" spans="1:10" ht="15">
      <c r="A109" s="69" t="s">
        <v>155</v>
      </c>
      <c r="B109" s="45">
        <v>2</v>
      </c>
      <c r="C109" s="204" t="s">
        <v>46</v>
      </c>
      <c r="D109" s="39"/>
      <c r="E109" s="39"/>
      <c r="F109" s="39"/>
      <c r="G109" s="45">
        <v>32</v>
      </c>
      <c r="H109" s="45" t="s">
        <v>128</v>
      </c>
      <c r="I109" s="93"/>
      <c r="J109" s="260">
        <f t="shared" si="7"/>
        <v>0</v>
      </c>
    </row>
    <row r="110" spans="1:10" ht="15">
      <c r="A110" s="69" t="s">
        <v>155</v>
      </c>
      <c r="B110" s="45">
        <v>3</v>
      </c>
      <c r="C110" s="204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</row>
    <row r="111" spans="1:10" ht="15">
      <c r="A111" s="69" t="s">
        <v>155</v>
      </c>
      <c r="B111" s="45">
        <v>4</v>
      </c>
      <c r="C111" s="204" t="s">
        <v>48</v>
      </c>
      <c r="D111" s="39"/>
      <c r="E111" s="39"/>
      <c r="F111" s="39"/>
      <c r="G111" s="45">
        <v>12</v>
      </c>
      <c r="H111" s="45" t="s">
        <v>128</v>
      </c>
      <c r="I111" s="93"/>
      <c r="J111" s="260">
        <f t="shared" si="7"/>
        <v>0</v>
      </c>
    </row>
    <row r="112" spans="1:10" ht="15">
      <c r="A112" s="69" t="s">
        <v>155</v>
      </c>
      <c r="B112" s="45">
        <v>5</v>
      </c>
      <c r="C112" s="204" t="s">
        <v>104</v>
      </c>
      <c r="D112" s="39"/>
      <c r="E112" s="39"/>
      <c r="F112" s="39"/>
      <c r="G112" s="45"/>
      <c r="H112" s="45" t="s">
        <v>128</v>
      </c>
      <c r="I112" s="93"/>
      <c r="J112" s="260">
        <f t="shared" si="7"/>
        <v>0</v>
      </c>
    </row>
    <row r="113" spans="1:10" ht="15">
      <c r="A113" s="69" t="s">
        <v>155</v>
      </c>
      <c r="B113" s="45">
        <v>6</v>
      </c>
      <c r="C113" s="204" t="s">
        <v>49</v>
      </c>
      <c r="D113" s="39"/>
      <c r="E113" s="39"/>
      <c r="F113" s="39"/>
      <c r="G113" s="45">
        <v>26</v>
      </c>
      <c r="H113" s="45" t="s">
        <v>128</v>
      </c>
      <c r="I113" s="93"/>
      <c r="J113" s="260">
        <f t="shared" si="7"/>
        <v>0</v>
      </c>
    </row>
    <row r="114" spans="1:10" ht="15">
      <c r="A114" s="69" t="s">
        <v>155</v>
      </c>
      <c r="B114" s="45">
        <v>7</v>
      </c>
      <c r="C114" s="204" t="s">
        <v>50</v>
      </c>
      <c r="D114" s="39"/>
      <c r="E114" s="39"/>
      <c r="F114" s="39"/>
      <c r="G114" s="45">
        <v>10</v>
      </c>
      <c r="H114" s="45" t="s">
        <v>128</v>
      </c>
      <c r="I114" s="93"/>
      <c r="J114" s="260">
        <f t="shared" si="7"/>
        <v>0</v>
      </c>
    </row>
    <row r="115" spans="1:10" ht="15">
      <c r="A115" s="69" t="s">
        <v>155</v>
      </c>
      <c r="B115" s="45">
        <v>8</v>
      </c>
      <c r="C115" s="204" t="s">
        <v>51</v>
      </c>
      <c r="D115" s="39"/>
      <c r="E115" s="39"/>
      <c r="F115" s="39"/>
      <c r="G115" s="45">
        <v>10</v>
      </c>
      <c r="H115" s="45" t="s">
        <v>128</v>
      </c>
      <c r="I115" s="93"/>
      <c r="J115" s="260">
        <f t="shared" si="7"/>
        <v>0</v>
      </c>
    </row>
    <row r="116" spans="1:10" ht="15">
      <c r="A116" s="69" t="s">
        <v>155</v>
      </c>
      <c r="B116" s="45">
        <v>9</v>
      </c>
      <c r="C116" s="204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</row>
    <row r="117" spans="1:10" ht="15">
      <c r="A117" s="69" t="s">
        <v>155</v>
      </c>
      <c r="B117" s="45">
        <v>10</v>
      </c>
      <c r="C117" s="204" t="s">
        <v>53</v>
      </c>
      <c r="D117" s="39"/>
      <c r="E117" s="39"/>
      <c r="F117" s="39"/>
      <c r="G117" s="45">
        <v>20</v>
      </c>
      <c r="H117" s="45" t="s">
        <v>128</v>
      </c>
      <c r="I117" s="93"/>
      <c r="J117" s="260">
        <f t="shared" si="7"/>
        <v>0</v>
      </c>
    </row>
    <row r="118" spans="1:10" ht="15">
      <c r="A118" s="69" t="s">
        <v>155</v>
      </c>
      <c r="B118" s="45">
        <v>11</v>
      </c>
      <c r="C118" s="204" t="s">
        <v>105</v>
      </c>
      <c r="D118" s="39"/>
      <c r="E118" s="39"/>
      <c r="F118" s="39"/>
      <c r="G118" s="45">
        <v>20</v>
      </c>
      <c r="H118" s="45" t="s">
        <v>128</v>
      </c>
      <c r="I118" s="93"/>
      <c r="J118" s="260">
        <f t="shared" si="7"/>
        <v>0</v>
      </c>
    </row>
    <row r="119" spans="1:10" ht="15">
      <c r="A119" s="69" t="s">
        <v>155</v>
      </c>
      <c r="B119" s="45">
        <v>12</v>
      </c>
      <c r="C119" s="204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</row>
    <row r="120" spans="1:10" ht="15">
      <c r="A120" s="69" t="s">
        <v>155</v>
      </c>
      <c r="B120" s="45">
        <v>13</v>
      </c>
      <c r="C120" s="204" t="s">
        <v>133</v>
      </c>
      <c r="D120" s="39"/>
      <c r="E120" s="39"/>
      <c r="F120" s="39"/>
      <c r="G120" s="45"/>
      <c r="H120" s="45" t="s">
        <v>128</v>
      </c>
      <c r="I120" s="93"/>
      <c r="J120" s="260">
        <f t="shared" si="7"/>
        <v>0</v>
      </c>
    </row>
    <row r="121" spans="1:10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</row>
    <row r="122" spans="1:10" ht="15">
      <c r="A122" s="69" t="s">
        <v>155</v>
      </c>
      <c r="B122" s="45">
        <v>15</v>
      </c>
      <c r="C122" s="204" t="s">
        <v>54</v>
      </c>
      <c r="D122" s="39"/>
      <c r="E122" s="39"/>
      <c r="F122" s="39"/>
      <c r="G122" s="45">
        <v>8</v>
      </c>
      <c r="H122" s="45" t="s">
        <v>128</v>
      </c>
      <c r="I122" s="93"/>
      <c r="J122" s="260">
        <f t="shared" si="7"/>
        <v>0</v>
      </c>
    </row>
    <row r="123" spans="1:10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/>
      <c r="H123" s="59" t="s">
        <v>128</v>
      </c>
      <c r="I123" s="97"/>
      <c r="J123" s="260">
        <f t="shared" si="7"/>
        <v>0</v>
      </c>
    </row>
    <row r="124" spans="1:10" ht="15">
      <c r="A124" s="69" t="s">
        <v>155</v>
      </c>
      <c r="B124" s="45">
        <v>17</v>
      </c>
      <c r="C124" s="204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</row>
    <row r="125" spans="1:10" ht="15">
      <c r="A125" s="69" t="s">
        <v>155</v>
      </c>
      <c r="B125" s="45">
        <v>18</v>
      </c>
      <c r="C125" s="204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</row>
    <row r="126" spans="1:10" ht="15">
      <c r="A126" s="69" t="s">
        <v>155</v>
      </c>
      <c r="B126" s="45">
        <v>19</v>
      </c>
      <c r="C126" s="499" t="s">
        <v>57</v>
      </c>
      <c r="D126" s="499"/>
      <c r="E126" s="499"/>
      <c r="F126" s="499"/>
      <c r="G126" s="45">
        <v>6</v>
      </c>
      <c r="H126" s="45" t="s">
        <v>128</v>
      </c>
      <c r="I126" s="93"/>
      <c r="J126" s="260">
        <f t="shared" si="7"/>
        <v>0</v>
      </c>
    </row>
    <row r="127" spans="1:10" ht="15">
      <c r="A127" s="69" t="s">
        <v>155</v>
      </c>
      <c r="B127" s="45">
        <v>20</v>
      </c>
      <c r="C127" s="204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</row>
    <row r="128" spans="1:10" ht="15">
      <c r="A128" s="69" t="s">
        <v>155</v>
      </c>
      <c r="B128" s="45">
        <v>21</v>
      </c>
      <c r="C128" s="204" t="s">
        <v>109</v>
      </c>
      <c r="D128" s="39"/>
      <c r="E128" s="39"/>
      <c r="F128" s="39"/>
      <c r="G128" s="59">
        <v>200</v>
      </c>
      <c r="H128" s="59" t="s">
        <v>112</v>
      </c>
      <c r="I128" s="93"/>
      <c r="J128" s="260">
        <f t="shared" si="7"/>
        <v>0</v>
      </c>
    </row>
    <row r="129" spans="1:10" ht="15.75" thickBot="1">
      <c r="A129" s="83"/>
      <c r="B129" s="78"/>
      <c r="C129" s="84" t="s">
        <v>190</v>
      </c>
      <c r="D129" s="85" t="s">
        <v>187</v>
      </c>
      <c r="E129" s="86"/>
      <c r="F129" s="87"/>
      <c r="G129" s="88"/>
      <c r="H129" s="89"/>
      <c r="I129" s="98"/>
      <c r="J129" s="157">
        <f>SUM(J108:J128)</f>
        <v>0</v>
      </c>
    </row>
    <row r="130" spans="1:10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</row>
    <row r="131" spans="1:10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59">
        <v>68</v>
      </c>
      <c r="H131" s="48" t="s">
        <v>111</v>
      </c>
      <c r="I131" s="97"/>
      <c r="J131" s="260">
        <f aca="true" t="shared" si="8" ref="J131:J138">G131*I131</f>
        <v>0</v>
      </c>
    </row>
    <row r="132" spans="1:10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59">
        <v>68</v>
      </c>
      <c r="H132" s="48" t="s">
        <v>111</v>
      </c>
      <c r="I132" s="97"/>
      <c r="J132" s="260">
        <f t="shared" si="8"/>
        <v>0</v>
      </c>
    </row>
    <row r="133" spans="1:10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59">
        <v>10</v>
      </c>
      <c r="H133" s="59" t="s">
        <v>111</v>
      </c>
      <c r="I133" s="96"/>
      <c r="J133" s="260">
        <f t="shared" si="8"/>
        <v>0</v>
      </c>
    </row>
    <row r="134" spans="1:10" ht="15">
      <c r="A134" s="62" t="s">
        <v>156</v>
      </c>
      <c r="B134" s="48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</row>
    <row r="135" spans="1:10" ht="15">
      <c r="A135" s="62" t="s">
        <v>156</v>
      </c>
      <c r="B135" s="48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</row>
    <row r="136" spans="1:10" ht="15">
      <c r="A136" s="62" t="s">
        <v>156</v>
      </c>
      <c r="B136" s="48">
        <v>6</v>
      </c>
      <c r="C136" s="70" t="s">
        <v>63</v>
      </c>
      <c r="D136" s="64"/>
      <c r="E136" s="64"/>
      <c r="F136" s="64"/>
      <c r="G136" s="59">
        <v>1200</v>
      </c>
      <c r="H136" s="59" t="s">
        <v>15</v>
      </c>
      <c r="I136" s="96"/>
      <c r="J136" s="260">
        <f t="shared" si="8"/>
        <v>0</v>
      </c>
    </row>
    <row r="137" spans="1:10" ht="15">
      <c r="A137" s="62" t="s">
        <v>156</v>
      </c>
      <c r="B137" s="48">
        <v>7</v>
      </c>
      <c r="C137" s="70" t="s">
        <v>64</v>
      </c>
      <c r="D137" s="64"/>
      <c r="E137" s="64"/>
      <c r="F137" s="64"/>
      <c r="G137" s="59">
        <v>68</v>
      </c>
      <c r="H137" s="59" t="s">
        <v>111</v>
      </c>
      <c r="I137" s="96"/>
      <c r="J137" s="260">
        <f t="shared" si="8"/>
        <v>0</v>
      </c>
    </row>
    <row r="138" spans="1:10" ht="15">
      <c r="A138" s="62" t="s">
        <v>156</v>
      </c>
      <c r="B138" s="48">
        <v>8</v>
      </c>
      <c r="C138" s="405" t="s">
        <v>134</v>
      </c>
      <c r="D138" s="406"/>
      <c r="E138" s="406"/>
      <c r="F138" s="407"/>
      <c r="G138" s="59">
        <v>68</v>
      </c>
      <c r="H138" s="59" t="s">
        <v>111</v>
      </c>
      <c r="I138" s="96"/>
      <c r="J138" s="260">
        <f t="shared" si="8"/>
        <v>0</v>
      </c>
    </row>
    <row r="139" spans="1:10" ht="15.75" thickBot="1">
      <c r="A139" s="83"/>
      <c r="B139" s="78"/>
      <c r="C139" s="84" t="s">
        <v>203</v>
      </c>
      <c r="D139" s="85" t="s">
        <v>187</v>
      </c>
      <c r="E139" s="86"/>
      <c r="F139" s="87"/>
      <c r="G139" s="88"/>
      <c r="H139" s="89"/>
      <c r="I139" s="98"/>
      <c r="J139" s="157">
        <f>SUM(J131:J138)</f>
        <v>0</v>
      </c>
    </row>
    <row r="140" spans="1:10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</row>
    <row r="141" spans="1:10" ht="15">
      <c r="A141" s="63" t="s">
        <v>159</v>
      </c>
      <c r="B141" s="72">
        <v>1</v>
      </c>
      <c r="C141" s="435" t="s">
        <v>66</v>
      </c>
      <c r="D141" s="436"/>
      <c r="E141" s="436"/>
      <c r="F141" s="436"/>
      <c r="G141" s="73">
        <v>100</v>
      </c>
      <c r="H141" s="72" t="s">
        <v>112</v>
      </c>
      <c r="I141" s="93"/>
      <c r="J141" s="260">
        <f aca="true" t="shared" si="9" ref="J141:J156">G141*I141</f>
        <v>0</v>
      </c>
    </row>
    <row r="142" spans="1:10" ht="15">
      <c r="A142" s="63" t="s">
        <v>159</v>
      </c>
      <c r="B142" s="72">
        <v>2</v>
      </c>
      <c r="C142" s="403" t="s">
        <v>67</v>
      </c>
      <c r="D142" s="404"/>
      <c r="E142" s="404"/>
      <c r="F142" s="404"/>
      <c r="G142" s="73">
        <v>50</v>
      </c>
      <c r="H142" s="72" t="s">
        <v>112</v>
      </c>
      <c r="I142" s="93"/>
      <c r="J142" s="260">
        <f t="shared" si="9"/>
        <v>0</v>
      </c>
    </row>
    <row r="143" spans="1:10" ht="15">
      <c r="A143" s="63" t="s">
        <v>159</v>
      </c>
      <c r="B143" s="72">
        <v>3</v>
      </c>
      <c r="C143" s="202" t="s">
        <v>68</v>
      </c>
      <c r="D143" s="203"/>
      <c r="E143" s="203"/>
      <c r="F143" s="203"/>
      <c r="G143" s="73">
        <v>100</v>
      </c>
      <c r="H143" s="72" t="s">
        <v>112</v>
      </c>
      <c r="I143" s="93"/>
      <c r="J143" s="260">
        <f t="shared" si="9"/>
        <v>0</v>
      </c>
    </row>
    <row r="144" spans="1:10" ht="15">
      <c r="A144" s="63" t="s">
        <v>159</v>
      </c>
      <c r="B144" s="72">
        <v>4</v>
      </c>
      <c r="C144" s="435" t="s">
        <v>160</v>
      </c>
      <c r="D144" s="436"/>
      <c r="E144" s="436"/>
      <c r="F144" s="436"/>
      <c r="G144" s="73">
        <v>8</v>
      </c>
      <c r="H144" s="72" t="s">
        <v>128</v>
      </c>
      <c r="I144" s="93"/>
      <c r="J144" s="260">
        <f t="shared" si="9"/>
        <v>0</v>
      </c>
    </row>
    <row r="145" spans="1:10" ht="15">
      <c r="A145" s="63" t="s">
        <v>159</v>
      </c>
      <c r="B145" s="72">
        <v>5</v>
      </c>
      <c r="C145" s="426" t="s">
        <v>110</v>
      </c>
      <c r="D145" s="427"/>
      <c r="E145" s="427"/>
      <c r="F145" s="428"/>
      <c r="G145" s="186"/>
      <c r="H145" s="73" t="s">
        <v>128</v>
      </c>
      <c r="I145" s="266"/>
      <c r="J145" s="260">
        <f t="shared" si="9"/>
        <v>0</v>
      </c>
    </row>
    <row r="146" spans="1:10" ht="15">
      <c r="A146" s="63" t="s">
        <v>159</v>
      </c>
      <c r="B146" s="72">
        <v>6</v>
      </c>
      <c r="C146" s="202" t="s">
        <v>161</v>
      </c>
      <c r="D146" s="203"/>
      <c r="E146" s="203"/>
      <c r="F146" s="203"/>
      <c r="G146" s="73"/>
      <c r="H146" s="73" t="s">
        <v>128</v>
      </c>
      <c r="I146" s="93"/>
      <c r="J146" s="260">
        <f t="shared" si="9"/>
        <v>0</v>
      </c>
    </row>
    <row r="147" spans="1:10" ht="15">
      <c r="A147" s="63" t="s">
        <v>159</v>
      </c>
      <c r="B147" s="72">
        <v>7</v>
      </c>
      <c r="C147" s="202" t="s">
        <v>162</v>
      </c>
      <c r="D147" s="203"/>
      <c r="E147" s="203"/>
      <c r="F147" s="203"/>
      <c r="G147" s="73"/>
      <c r="H147" s="73" t="s">
        <v>114</v>
      </c>
      <c r="I147" s="93"/>
      <c r="J147" s="260">
        <f t="shared" si="9"/>
        <v>0</v>
      </c>
    </row>
    <row r="148" spans="1:10" ht="15">
      <c r="A148" s="63" t="s">
        <v>159</v>
      </c>
      <c r="B148" s="72">
        <v>8</v>
      </c>
      <c r="C148" s="202" t="s">
        <v>163</v>
      </c>
      <c r="D148" s="203"/>
      <c r="E148" s="203"/>
      <c r="F148" s="203"/>
      <c r="G148" s="73"/>
      <c r="H148" s="73" t="s">
        <v>111</v>
      </c>
      <c r="I148" s="93"/>
      <c r="J148" s="260">
        <f t="shared" si="9"/>
        <v>0</v>
      </c>
    </row>
    <row r="149" spans="1:10" ht="15">
      <c r="A149" s="63" t="s">
        <v>159</v>
      </c>
      <c r="B149" s="72">
        <v>9</v>
      </c>
      <c r="C149" s="403" t="s">
        <v>69</v>
      </c>
      <c r="D149" s="404"/>
      <c r="E149" s="404"/>
      <c r="F149" s="404"/>
      <c r="G149" s="73">
        <v>120</v>
      </c>
      <c r="H149" s="73" t="s">
        <v>111</v>
      </c>
      <c r="I149" s="93"/>
      <c r="J149" s="260">
        <f t="shared" si="9"/>
        <v>0</v>
      </c>
    </row>
    <row r="150" spans="1:10" ht="15">
      <c r="A150" s="63" t="s">
        <v>159</v>
      </c>
      <c r="B150" s="72">
        <v>10</v>
      </c>
      <c r="C150" s="403" t="s">
        <v>70</v>
      </c>
      <c r="D150" s="404"/>
      <c r="E150" s="404"/>
      <c r="F150" s="404"/>
      <c r="G150" s="73"/>
      <c r="H150" s="73" t="s">
        <v>111</v>
      </c>
      <c r="I150" s="93"/>
      <c r="J150" s="260">
        <f t="shared" si="9"/>
        <v>0</v>
      </c>
    </row>
    <row r="151" spans="1:10" ht="15">
      <c r="A151" s="63" t="s">
        <v>159</v>
      </c>
      <c r="B151" s="72">
        <v>11</v>
      </c>
      <c r="C151" s="403" t="s">
        <v>164</v>
      </c>
      <c r="D151" s="404"/>
      <c r="E151" s="404"/>
      <c r="F151" s="404"/>
      <c r="G151" s="72"/>
      <c r="H151" s="72" t="s">
        <v>111</v>
      </c>
      <c r="I151" s="93"/>
      <c r="J151" s="260">
        <f t="shared" si="9"/>
        <v>0</v>
      </c>
    </row>
    <row r="152" spans="1:10" ht="15">
      <c r="A152" s="63" t="s">
        <v>159</v>
      </c>
      <c r="B152" s="72">
        <v>12</v>
      </c>
      <c r="C152" s="403" t="s">
        <v>165</v>
      </c>
      <c r="D152" s="404"/>
      <c r="E152" s="404"/>
      <c r="F152" s="404"/>
      <c r="G152" s="72"/>
      <c r="H152" s="72" t="s">
        <v>111</v>
      </c>
      <c r="I152" s="93"/>
      <c r="J152" s="260">
        <f t="shared" si="9"/>
        <v>0</v>
      </c>
    </row>
    <row r="153" spans="1:10" ht="15">
      <c r="A153" s="63" t="s">
        <v>159</v>
      </c>
      <c r="B153" s="72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9"/>
        <v>0</v>
      </c>
    </row>
    <row r="154" spans="1:10" ht="15">
      <c r="A154" s="63" t="s">
        <v>159</v>
      </c>
      <c r="B154" s="72">
        <v>14</v>
      </c>
      <c r="C154" s="403" t="s">
        <v>72</v>
      </c>
      <c r="D154" s="404"/>
      <c r="E154" s="404"/>
      <c r="F154" s="404"/>
      <c r="G154" s="45">
        <v>1800</v>
      </c>
      <c r="H154" s="45" t="s">
        <v>15</v>
      </c>
      <c r="I154" s="93"/>
      <c r="J154" s="260">
        <f t="shared" si="9"/>
        <v>0</v>
      </c>
    </row>
    <row r="155" spans="1:10" ht="15">
      <c r="A155" s="63" t="s">
        <v>159</v>
      </c>
      <c r="B155" s="72">
        <v>15</v>
      </c>
      <c r="C155" s="403" t="s">
        <v>73</v>
      </c>
      <c r="D155" s="404"/>
      <c r="E155" s="404"/>
      <c r="F155" s="404"/>
      <c r="G155" s="45">
        <v>1</v>
      </c>
      <c r="H155" s="45" t="s">
        <v>136</v>
      </c>
      <c r="I155" s="93"/>
      <c r="J155" s="260">
        <f t="shared" si="9"/>
        <v>0</v>
      </c>
    </row>
    <row r="156" spans="1:10" ht="15">
      <c r="A156" s="63" t="s">
        <v>159</v>
      </c>
      <c r="B156" s="72">
        <v>16</v>
      </c>
      <c r="C156" s="403" t="s">
        <v>43</v>
      </c>
      <c r="D156" s="404"/>
      <c r="E156" s="404"/>
      <c r="F156" s="404"/>
      <c r="G156" s="59">
        <v>120</v>
      </c>
      <c r="H156" s="48" t="s">
        <v>112</v>
      </c>
      <c r="I156" s="93"/>
      <c r="J156" s="260">
        <f t="shared" si="9"/>
        <v>0</v>
      </c>
    </row>
    <row r="157" spans="1:10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157">
        <f>SUM(J141:J156)</f>
        <v>0</v>
      </c>
    </row>
    <row r="158" spans="1:10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</row>
    <row r="159" spans="1:10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0" ref="J159:J161">G159*I159</f>
        <v>0</v>
      </c>
    </row>
    <row r="160" spans="1:10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0"/>
        <v>0</v>
      </c>
    </row>
    <row r="161" spans="1:10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0"/>
        <v>0</v>
      </c>
    </row>
    <row r="162" spans="1:10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157">
        <f>SUM(J159:J161)</f>
        <v>0</v>
      </c>
    </row>
    <row r="163" spans="1:10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</row>
    <row r="164" spans="1:10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/>
      <c r="H164" s="59" t="s">
        <v>37</v>
      </c>
      <c r="I164" s="158"/>
      <c r="J164" s="260">
        <f aca="true" t="shared" si="11" ref="J164:J166">G164*I164</f>
        <v>0</v>
      </c>
    </row>
    <row r="165" spans="1:10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/>
      <c r="H165" s="59" t="s">
        <v>37</v>
      </c>
      <c r="I165" s="158"/>
      <c r="J165" s="260">
        <f t="shared" si="11"/>
        <v>0</v>
      </c>
    </row>
    <row r="166" spans="1:10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/>
      <c r="H166" s="59" t="s">
        <v>15</v>
      </c>
      <c r="I166" s="158"/>
      <c r="J166" s="260">
        <f t="shared" si="11"/>
        <v>0</v>
      </c>
    </row>
    <row r="167" spans="1:10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90">
        <f>SUM(J164:J166)</f>
        <v>0</v>
      </c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135"/>
      <c r="H169" s="135"/>
      <c r="I169" s="81"/>
      <c r="J169" s="366"/>
    </row>
    <row r="170" spans="1:10" ht="15">
      <c r="A170" s="241" t="s">
        <v>168</v>
      </c>
      <c r="B170" s="242">
        <v>2</v>
      </c>
      <c r="C170" s="243" t="s">
        <v>171</v>
      </c>
      <c r="D170" s="244"/>
      <c r="E170" s="244"/>
      <c r="F170" s="244"/>
      <c r="G170" s="233"/>
      <c r="H170" s="233"/>
      <c r="I170" s="236"/>
      <c r="J170" s="366"/>
    </row>
    <row r="171" spans="1:10" ht="15">
      <c r="A171" s="62" t="s">
        <v>168</v>
      </c>
      <c r="B171" s="36">
        <v>3</v>
      </c>
      <c r="C171" s="417" t="s">
        <v>67</v>
      </c>
      <c r="D171" s="418"/>
      <c r="E171" s="418"/>
      <c r="F171" s="419"/>
      <c r="G171" s="136"/>
      <c r="H171" s="136"/>
      <c r="I171" s="82"/>
      <c r="J171" s="366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136"/>
      <c r="H172" s="136"/>
      <c r="I172" s="82"/>
      <c r="J172" s="366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136"/>
      <c r="H173" s="136"/>
      <c r="I173" s="82"/>
      <c r="J173" s="366"/>
    </row>
    <row r="174" spans="1:10" ht="15">
      <c r="A174" s="62" t="s">
        <v>168</v>
      </c>
      <c r="B174" s="36">
        <v>6</v>
      </c>
      <c r="C174" s="205" t="s">
        <v>174</v>
      </c>
      <c r="D174" s="37"/>
      <c r="E174" s="37"/>
      <c r="F174" s="37"/>
      <c r="G174" s="136"/>
      <c r="H174" s="136"/>
      <c r="I174" s="82"/>
      <c r="J174" s="366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136"/>
      <c r="H175" s="136"/>
      <c r="I175" s="82"/>
      <c r="J175" s="366"/>
    </row>
    <row r="176" spans="1:10" ht="15">
      <c r="A176" s="62" t="s">
        <v>168</v>
      </c>
      <c r="B176" s="36">
        <v>8</v>
      </c>
      <c r="C176" s="417" t="s">
        <v>176</v>
      </c>
      <c r="D176" s="418"/>
      <c r="E176" s="418"/>
      <c r="F176" s="419"/>
      <c r="G176" s="136"/>
      <c r="H176" s="136"/>
      <c r="I176" s="82"/>
      <c r="J176" s="366"/>
    </row>
    <row r="177" spans="1:10" ht="15">
      <c r="A177" s="62" t="s">
        <v>168</v>
      </c>
      <c r="B177" s="36">
        <v>9</v>
      </c>
      <c r="C177" s="204" t="s">
        <v>177</v>
      </c>
      <c r="D177" s="37"/>
      <c r="E177" s="37"/>
      <c r="F177" s="37"/>
      <c r="G177" s="136"/>
      <c r="H177" s="136"/>
      <c r="I177" s="82"/>
      <c r="J177" s="366"/>
    </row>
    <row r="178" spans="1:10" ht="15">
      <c r="A178" s="62" t="s">
        <v>168</v>
      </c>
      <c r="B178" s="36">
        <v>10</v>
      </c>
      <c r="C178" s="204" t="s">
        <v>178</v>
      </c>
      <c r="D178" s="37"/>
      <c r="E178" s="37"/>
      <c r="F178" s="37"/>
      <c r="G178" s="136"/>
      <c r="H178" s="136"/>
      <c r="I178" s="82"/>
      <c r="J178" s="366"/>
    </row>
    <row r="179" spans="1:10" ht="15">
      <c r="A179" s="62" t="s">
        <v>168</v>
      </c>
      <c r="B179" s="36">
        <v>11</v>
      </c>
      <c r="C179" s="204" t="s">
        <v>179</v>
      </c>
      <c r="D179" s="37"/>
      <c r="E179" s="37"/>
      <c r="F179" s="37"/>
      <c r="G179" s="136"/>
      <c r="H179" s="136"/>
      <c r="I179" s="82"/>
      <c r="J179" s="366"/>
    </row>
    <row r="180" spans="1:10" ht="15">
      <c r="A180" s="62" t="s">
        <v>168</v>
      </c>
      <c r="B180" s="36">
        <v>12</v>
      </c>
      <c r="C180" s="204" t="s">
        <v>180</v>
      </c>
      <c r="D180" s="37"/>
      <c r="E180" s="37"/>
      <c r="F180" s="37"/>
      <c r="G180" s="136"/>
      <c r="H180" s="136"/>
      <c r="I180" s="82"/>
      <c r="J180" s="366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136"/>
      <c r="H181" s="136"/>
      <c r="I181" s="82"/>
      <c r="J181" s="366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136"/>
      <c r="H182" s="136"/>
      <c r="I182" s="82"/>
      <c r="J182" s="366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136"/>
      <c r="H183" s="136"/>
      <c r="I183" s="82"/>
      <c r="J183" s="366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145">
        <v>0.43</v>
      </c>
      <c r="H184" s="140" t="s">
        <v>201</v>
      </c>
      <c r="I184" s="137">
        <f>J63+J85+J106+J129+J139+J157+J162+J167</f>
        <v>850000</v>
      </c>
      <c r="J184" s="272">
        <f>G184*I184</f>
        <v>365500</v>
      </c>
    </row>
    <row r="185" spans="1:10" ht="15">
      <c r="A185" s="99"/>
      <c r="B185" s="78"/>
      <c r="C185" s="79"/>
      <c r="D185" s="79"/>
      <c r="E185" s="79"/>
      <c r="F185" s="79"/>
      <c r="G185" s="78"/>
      <c r="H185" s="78"/>
      <c r="I185" s="80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365500</v>
      </c>
    </row>
    <row r="187" spans="1:10" ht="16.5" thickBot="1" thickTop="1">
      <c r="A187" s="99"/>
      <c r="B187" s="78"/>
      <c r="C187" s="199"/>
      <c r="D187" s="275"/>
      <c r="E187" s="276"/>
      <c r="F187" s="100"/>
      <c r="G187" s="101"/>
      <c r="H187" s="186"/>
      <c r="I187" s="102"/>
      <c r="J187" s="103"/>
    </row>
    <row r="188" spans="1:10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1215500</v>
      </c>
    </row>
    <row r="189" spans="1:10" ht="15.75" thickBot="1">
      <c r="A189" s="117"/>
      <c r="B189" s="113"/>
      <c r="C189" s="114"/>
      <c r="D189" s="114"/>
      <c r="E189" s="114"/>
      <c r="F189" s="114"/>
      <c r="G189" s="113"/>
      <c r="H189" s="113"/>
      <c r="I189" s="115">
        <f>J63+J90+J111+J134+J144+J162+J167+J172</f>
        <v>850000</v>
      </c>
      <c r="J189" s="277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78"/>
      <c r="C191" s="79"/>
      <c r="D191" s="79"/>
      <c r="E191" s="79"/>
      <c r="F191" s="79"/>
      <c r="G191" s="78"/>
      <c r="H191" s="78"/>
      <c r="I191" s="253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 t="s">
        <v>238</v>
      </c>
      <c r="B194" s="78"/>
      <c r="C194" s="79" t="s">
        <v>242</v>
      </c>
      <c r="D194" s="79"/>
      <c r="E194" s="79"/>
      <c r="F194" s="79"/>
      <c r="G194" s="245"/>
      <c r="H194" s="247">
        <f>J11</f>
        <v>0</v>
      </c>
      <c r="I194" s="247">
        <f>H194*0.21</f>
        <v>0</v>
      </c>
      <c r="J194" s="120">
        <f>SUM(H194:I194)</f>
        <v>0</v>
      </c>
    </row>
    <row r="195" spans="1:10" ht="15">
      <c r="A195" s="99" t="s">
        <v>138</v>
      </c>
      <c r="B195" s="248"/>
      <c r="C195" s="249" t="s">
        <v>202</v>
      </c>
      <c r="D195" s="79"/>
      <c r="E195" s="79"/>
      <c r="F195" s="79"/>
      <c r="G195" s="247"/>
      <c r="H195" s="247">
        <f>J63</f>
        <v>850000</v>
      </c>
      <c r="I195" s="247">
        <f>H195*0.21</f>
        <v>178500</v>
      </c>
      <c r="J195" s="120">
        <f>SUM(H195:I195)</f>
        <v>1028500</v>
      </c>
    </row>
    <row r="196" spans="1:10" ht="15">
      <c r="A196" s="83" t="s">
        <v>151</v>
      </c>
      <c r="B196" s="248"/>
      <c r="C196" s="249" t="str">
        <f>C64</f>
        <v xml:space="preserve">POLNÍ ZKOUŠKY </v>
      </c>
      <c r="D196" s="79"/>
      <c r="E196" s="79"/>
      <c r="F196" s="79"/>
      <c r="G196" s="247"/>
      <c r="H196" s="247">
        <f>J85</f>
        <v>0</v>
      </c>
      <c r="I196" s="247">
        <f aca="true" t="shared" si="12" ref="I196:I203">H196*0.21</f>
        <v>0</v>
      </c>
      <c r="J196" s="120">
        <f aca="true" t="shared" si="13" ref="J196:J203">SUM(H196:I196)</f>
        <v>0</v>
      </c>
    </row>
    <row r="197" spans="1:10" ht="15">
      <c r="A197" s="99" t="s">
        <v>152</v>
      </c>
      <c r="B197" s="248"/>
      <c r="C197" s="250" t="str">
        <f>C86</f>
        <v>GEOFYZIKÁLNÍ PRÁCE</v>
      </c>
      <c r="D197" s="79"/>
      <c r="E197" s="79"/>
      <c r="F197" s="79"/>
      <c r="G197" s="247"/>
      <c r="H197" s="247">
        <f>J106</f>
        <v>0</v>
      </c>
      <c r="I197" s="247">
        <f t="shared" si="12"/>
        <v>0</v>
      </c>
      <c r="J197" s="120">
        <f t="shared" si="13"/>
        <v>0</v>
      </c>
    </row>
    <row r="198" spans="1:10" ht="15">
      <c r="A198" s="99" t="s">
        <v>155</v>
      </c>
      <c r="B198" s="248"/>
      <c r="C198" s="249" t="str">
        <f>C107</f>
        <v>LABORATORNÍ PRÁCE</v>
      </c>
      <c r="D198" s="79"/>
      <c r="E198" s="79"/>
      <c r="F198" s="79"/>
      <c r="G198" s="247"/>
      <c r="H198" s="247">
        <f>J129</f>
        <v>0</v>
      </c>
      <c r="I198" s="247">
        <f t="shared" si="12"/>
        <v>0</v>
      </c>
      <c r="J198" s="120">
        <f t="shared" si="13"/>
        <v>0</v>
      </c>
    </row>
    <row r="199" spans="1:10" ht="15">
      <c r="A199" s="83" t="s">
        <v>156</v>
      </c>
      <c r="B199" s="248"/>
      <c r="C199" s="249" t="str">
        <f>C130</f>
        <v>GEODETICKÉ PRÁCE</v>
      </c>
      <c r="D199" s="79"/>
      <c r="E199" s="79"/>
      <c r="F199" s="79"/>
      <c r="G199" s="247"/>
      <c r="H199" s="247">
        <f>J139</f>
        <v>0</v>
      </c>
      <c r="I199" s="247">
        <f t="shared" si="12"/>
        <v>0</v>
      </c>
      <c r="J199" s="120">
        <f t="shared" si="13"/>
        <v>0</v>
      </c>
    </row>
    <row r="200" spans="1:10" ht="15">
      <c r="A200" s="99" t="s">
        <v>159</v>
      </c>
      <c r="B200" s="248"/>
      <c r="C200" s="250" t="str">
        <f>C140</f>
        <v>HYDROGEOLOGICKÉ PRÁCE</v>
      </c>
      <c r="D200" s="79"/>
      <c r="E200" s="79"/>
      <c r="F200" s="79"/>
      <c r="G200" s="247"/>
      <c r="H200" s="247">
        <f>J157</f>
        <v>0</v>
      </c>
      <c r="I200" s="247">
        <f t="shared" si="12"/>
        <v>0</v>
      </c>
      <c r="J200" s="120">
        <f t="shared" si="13"/>
        <v>0</v>
      </c>
    </row>
    <row r="201" spans="1:10" ht="15">
      <c r="A201" s="99" t="s">
        <v>166</v>
      </c>
      <c r="B201" s="248"/>
      <c r="C201" s="250" t="str">
        <f>C158</f>
        <v>PEDOLOGICKÝ PRŮZKUM</v>
      </c>
      <c r="D201" s="79"/>
      <c r="E201" s="79"/>
      <c r="F201" s="79"/>
      <c r="G201" s="247"/>
      <c r="H201" s="247">
        <f>J162</f>
        <v>0</v>
      </c>
      <c r="I201" s="247">
        <f t="shared" si="12"/>
        <v>0</v>
      </c>
      <c r="J201" s="120">
        <f t="shared" si="13"/>
        <v>0</v>
      </c>
    </row>
    <row r="202" spans="1:10" ht="15">
      <c r="A202" s="83" t="s">
        <v>167</v>
      </c>
      <c r="B202" s="248"/>
      <c r="C202" s="250" t="str">
        <f>C163</f>
        <v>KOROZNÍ PRŮZKUM</v>
      </c>
      <c r="D202" s="79"/>
      <c r="E202" s="79"/>
      <c r="F202" s="79"/>
      <c r="G202" s="247"/>
      <c r="H202" s="247">
        <f>J167</f>
        <v>0</v>
      </c>
      <c r="I202" s="247">
        <f t="shared" si="12"/>
        <v>0</v>
      </c>
      <c r="J202" s="120">
        <f t="shared" si="13"/>
        <v>0</v>
      </c>
    </row>
    <row r="203" spans="1:10" ht="15">
      <c r="A203" s="123" t="s">
        <v>168</v>
      </c>
      <c r="B203" s="124"/>
      <c r="C203" s="125" t="str">
        <f>C168</f>
        <v>VÝKONY GEOLOGICKÉ SLUŽBY</v>
      </c>
      <c r="D203" s="126"/>
      <c r="E203" s="126"/>
      <c r="F203" s="126"/>
      <c r="G203" s="127"/>
      <c r="H203" s="127">
        <f>J186</f>
        <v>365500</v>
      </c>
      <c r="I203" s="127">
        <f t="shared" si="12"/>
        <v>76755</v>
      </c>
      <c r="J203" s="128">
        <f t="shared" si="13"/>
        <v>442255</v>
      </c>
    </row>
    <row r="204" spans="1:10" ht="15">
      <c r="A204" s="99"/>
      <c r="B204" s="248"/>
      <c r="C204" s="250"/>
      <c r="D204" s="79"/>
      <c r="E204" s="79"/>
      <c r="F204" s="79"/>
      <c r="G204" s="251" t="s">
        <v>197</v>
      </c>
      <c r="H204" s="252">
        <f>SUM(H194:H203)</f>
        <v>1215500</v>
      </c>
      <c r="I204" s="252">
        <f>SUM(I194:I203)</f>
        <v>255255</v>
      </c>
      <c r="J204" s="129">
        <f>SUM(J194:J203)</f>
        <v>1470755</v>
      </c>
    </row>
    <row r="205" spans="1:10" ht="15">
      <c r="A205" s="99"/>
      <c r="B205" s="78"/>
      <c r="C205" s="79"/>
      <c r="D205" s="79"/>
      <c r="E205" s="79"/>
      <c r="F205" s="79"/>
      <c r="G205" s="78"/>
      <c r="H205" s="78"/>
      <c r="I205" s="253"/>
      <c r="J205" s="120"/>
    </row>
    <row r="206" spans="1:10" ht="15">
      <c r="A206" s="99"/>
      <c r="B206" s="78"/>
      <c r="C206" s="79"/>
      <c r="D206" s="79"/>
      <c r="E206" s="79"/>
      <c r="F206" s="5"/>
      <c r="G206" s="130"/>
      <c r="H206" s="131" t="s">
        <v>194</v>
      </c>
      <c r="I206" s="132" t="s">
        <v>198</v>
      </c>
      <c r="J206" s="133">
        <f>SUM(H194:H203)</f>
        <v>1215500</v>
      </c>
    </row>
    <row r="207" spans="1:10" ht="15">
      <c r="A207" s="99"/>
      <c r="B207" s="78"/>
      <c r="C207" s="79" t="s">
        <v>199</v>
      </c>
      <c r="D207" s="79"/>
      <c r="E207" s="79"/>
      <c r="F207" s="5"/>
      <c r="G207" s="78"/>
      <c r="H207" s="77" t="s">
        <v>195</v>
      </c>
      <c r="I207" s="253" t="s">
        <v>198</v>
      </c>
      <c r="J207" s="120">
        <f>SUM(I194:I203)</f>
        <v>255255</v>
      </c>
    </row>
    <row r="208" spans="1:10" ht="15">
      <c r="A208" s="99"/>
      <c r="B208" s="78"/>
      <c r="C208" s="79"/>
      <c r="D208" s="79"/>
      <c r="E208" s="79"/>
      <c r="F208" s="5"/>
      <c r="G208" s="130"/>
      <c r="H208" s="131" t="s">
        <v>200</v>
      </c>
      <c r="I208" s="132" t="s">
        <v>198</v>
      </c>
      <c r="J208" s="133">
        <f>SUM(J206:J207)</f>
        <v>1470755</v>
      </c>
    </row>
    <row r="209" spans="1:10" ht="15">
      <c r="A209" s="99"/>
      <c r="B209" s="78"/>
      <c r="C209" s="79"/>
      <c r="D209" s="79"/>
      <c r="E209" s="79"/>
      <c r="F209" s="79"/>
      <c r="G209" s="251"/>
      <c r="H209" s="254"/>
      <c r="I209" s="246"/>
      <c r="J209" s="134"/>
    </row>
    <row r="210" spans="1:10" ht="15">
      <c r="A210" s="496" t="s">
        <v>207</v>
      </c>
      <c r="B210" s="497"/>
      <c r="C210" s="497"/>
      <c r="D210" s="497"/>
      <c r="E210" s="497"/>
      <c r="F210" s="497"/>
      <c r="G210" s="497"/>
      <c r="H210" s="497"/>
      <c r="I210" s="497"/>
      <c r="J210" s="498"/>
    </row>
    <row r="211" spans="1:10" ht="15.75" thickBot="1">
      <c r="A211" s="255"/>
      <c r="B211" s="256"/>
      <c r="C211" s="256"/>
      <c r="D211" s="256"/>
      <c r="E211" s="256"/>
      <c r="F211" s="256"/>
      <c r="G211" s="256"/>
      <c r="H211" s="256"/>
      <c r="I211" s="256"/>
      <c r="J211" s="257"/>
    </row>
    <row r="213" spans="2:6" ht="15">
      <c r="B213" s="168"/>
      <c r="C213" s="168"/>
      <c r="D213" s="168"/>
      <c r="E213" s="168"/>
      <c r="F213" s="168"/>
    </row>
    <row r="214" spans="2:6" ht="15">
      <c r="B214" s="168"/>
      <c r="C214" s="168"/>
      <c r="D214" s="168"/>
      <c r="E214" s="168"/>
      <c r="F214" s="168"/>
    </row>
    <row r="215" spans="2:6" ht="15">
      <c r="B215" s="168"/>
      <c r="C215" s="168"/>
      <c r="D215" s="168"/>
      <c r="E215" s="168"/>
      <c r="F215" s="168"/>
    </row>
  </sheetData>
  <mergeCells count="83">
    <mergeCell ref="C23:F23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142:F142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05:F105"/>
    <mergeCell ref="C126:F126"/>
    <mergeCell ref="C135:F135"/>
    <mergeCell ref="C138:F138"/>
    <mergeCell ref="C141:F141"/>
    <mergeCell ref="C96:F96"/>
    <mergeCell ref="C97:F97"/>
    <mergeCell ref="C98:F98"/>
    <mergeCell ref="C100:F100"/>
    <mergeCell ref="C104:F104"/>
    <mergeCell ref="A210:J210"/>
    <mergeCell ref="C171:F171"/>
    <mergeCell ref="C175:F175"/>
    <mergeCell ref="C176:F176"/>
    <mergeCell ref="C181:F181"/>
    <mergeCell ref="C182:F182"/>
    <mergeCell ref="C184:F184"/>
    <mergeCell ref="A1:J1"/>
    <mergeCell ref="A2:J2"/>
    <mergeCell ref="G193:H193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C144:F144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78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workbookViewId="0" topLeftCell="A138">
      <selection activeCell="J183" sqref="J183"/>
    </sheetView>
  </sheetViews>
  <sheetFormatPr defaultColWidth="9.140625" defaultRowHeight="15"/>
  <cols>
    <col min="5" max="5" width="12.421875" style="0" customWidth="1"/>
    <col min="6" max="6" width="73.7109375" style="0" customWidth="1"/>
    <col min="7" max="7" width="10.00390625" style="0" customWidth="1"/>
    <col min="8" max="8" width="13.00390625" style="0" customWidth="1"/>
    <col min="9" max="9" width="12.421875" style="0" customWidth="1"/>
    <col min="10" max="10" width="13.14062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74" t="s">
        <v>217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4.6" customHeight="1" thickBot="1">
      <c r="A3" s="474" t="s">
        <v>224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7.45" customHeight="1">
      <c r="A4" s="459" t="s">
        <v>251</v>
      </c>
      <c r="B4" s="460"/>
      <c r="C4" s="460"/>
      <c r="D4" s="460"/>
      <c r="E4" s="460"/>
      <c r="F4" s="461"/>
      <c r="G4" s="1"/>
      <c r="H4" s="2"/>
      <c r="I4" s="3"/>
      <c r="J4" s="258"/>
    </row>
    <row r="5" spans="1:10" ht="15">
      <c r="A5" s="462"/>
      <c r="B5" s="463"/>
      <c r="C5" s="463"/>
      <c r="D5" s="463"/>
      <c r="E5" s="463"/>
      <c r="F5" s="464"/>
      <c r="G5" s="465" t="s">
        <v>183</v>
      </c>
      <c r="H5" s="465" t="s">
        <v>0</v>
      </c>
      <c r="I5" s="467" t="s">
        <v>185</v>
      </c>
      <c r="J5" s="469" t="s">
        <v>184</v>
      </c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468"/>
      <c r="J6" s="470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208" t="s">
        <v>170</v>
      </c>
      <c r="D8" s="209"/>
      <c r="E8" s="209"/>
      <c r="F8" s="209"/>
      <c r="G8" s="25">
        <v>15</v>
      </c>
      <c r="H8" s="25" t="s">
        <v>241</v>
      </c>
      <c r="I8" s="92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201"/>
      <c r="E9" s="227"/>
      <c r="F9" s="227"/>
      <c r="G9" s="25">
        <v>15</v>
      </c>
      <c r="H9" s="25" t="s">
        <v>241</v>
      </c>
      <c r="I9" s="92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201"/>
      <c r="E10" s="227"/>
      <c r="F10" s="227"/>
      <c r="G10" s="25">
        <v>30</v>
      </c>
      <c r="H10" s="25" t="s">
        <v>241</v>
      </c>
      <c r="I10" s="92"/>
      <c r="J10" s="260">
        <f t="shared" si="0"/>
        <v>0</v>
      </c>
    </row>
    <row r="11" spans="1:10" ht="15.75" thickBot="1">
      <c r="A11" s="83"/>
      <c r="B11" s="78"/>
      <c r="C11" s="221" t="s">
        <v>240</v>
      </c>
      <c r="D11" s="222" t="s">
        <v>187</v>
      </c>
      <c r="E11" s="223"/>
      <c r="F11" s="224"/>
      <c r="G11" s="228"/>
      <c r="H11" s="229"/>
      <c r="I11" s="98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327" t="s">
        <v>215</v>
      </c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8" t="s">
        <v>139</v>
      </c>
      <c r="B14" s="29">
        <v>1</v>
      </c>
      <c r="C14" s="26" t="s">
        <v>82</v>
      </c>
      <c r="D14" s="27"/>
      <c r="E14" s="27"/>
      <c r="F14" s="27"/>
      <c r="G14" s="139">
        <v>0</v>
      </c>
      <c r="H14" s="139" t="s">
        <v>114</v>
      </c>
      <c r="I14" s="92"/>
      <c r="J14" s="260">
        <f aca="true" t="shared" si="1" ref="J14:J37">G14*I14</f>
        <v>0</v>
      </c>
      <c r="L14" s="141"/>
    </row>
    <row r="15" spans="1:12" ht="15">
      <c r="A15" s="28" t="s">
        <v>139</v>
      </c>
      <c r="B15" s="29">
        <v>2</v>
      </c>
      <c r="C15" s="26" t="s">
        <v>83</v>
      </c>
      <c r="D15" s="27"/>
      <c r="E15" s="27"/>
      <c r="F15" s="27"/>
      <c r="G15" s="139">
        <v>0</v>
      </c>
      <c r="H15" s="139" t="s">
        <v>114</v>
      </c>
      <c r="I15" s="92"/>
      <c r="J15" s="260">
        <f t="shared" si="1"/>
        <v>0</v>
      </c>
      <c r="L15" s="141"/>
    </row>
    <row r="16" spans="1:12" ht="15">
      <c r="A16" s="28" t="s">
        <v>139</v>
      </c>
      <c r="B16" s="29">
        <v>3</v>
      </c>
      <c r="C16" s="504" t="s">
        <v>84</v>
      </c>
      <c r="D16" s="505"/>
      <c r="E16" s="505"/>
      <c r="F16" s="506"/>
      <c r="G16" s="139">
        <v>0</v>
      </c>
      <c r="H16" s="139" t="s">
        <v>114</v>
      </c>
      <c r="I16" s="92"/>
      <c r="J16" s="260">
        <f t="shared" si="1"/>
        <v>0</v>
      </c>
      <c r="L16" s="141"/>
    </row>
    <row r="17" spans="1:12" ht="15">
      <c r="A17" s="28" t="s">
        <v>139</v>
      </c>
      <c r="B17" s="29">
        <v>4</v>
      </c>
      <c r="C17" s="504" t="s">
        <v>85</v>
      </c>
      <c r="D17" s="505"/>
      <c r="E17" s="505"/>
      <c r="F17" s="506"/>
      <c r="G17" s="139">
        <v>0</v>
      </c>
      <c r="H17" s="139" t="s">
        <v>114</v>
      </c>
      <c r="I17" s="92"/>
      <c r="J17" s="260">
        <f t="shared" si="1"/>
        <v>0</v>
      </c>
      <c r="L17" s="141"/>
    </row>
    <row r="18" spans="1:12" ht="15">
      <c r="A18" s="28" t="s">
        <v>139</v>
      </c>
      <c r="B18" s="29">
        <v>5</v>
      </c>
      <c r="C18" s="26" t="s">
        <v>2</v>
      </c>
      <c r="D18" s="27"/>
      <c r="E18" s="27"/>
      <c r="F18" s="27"/>
      <c r="G18" s="139">
        <v>0</v>
      </c>
      <c r="H18" s="139" t="s">
        <v>114</v>
      </c>
      <c r="I18" s="92"/>
      <c r="J18" s="260">
        <f t="shared" si="1"/>
        <v>0</v>
      </c>
      <c r="L18" s="141"/>
    </row>
    <row r="19" spans="1:12" ht="15">
      <c r="A19" s="28" t="s">
        <v>139</v>
      </c>
      <c r="B19" s="29">
        <v>6</v>
      </c>
      <c r="C19" s="26" t="s">
        <v>3</v>
      </c>
      <c r="D19" s="27"/>
      <c r="E19" s="27"/>
      <c r="F19" s="27"/>
      <c r="G19" s="139"/>
      <c r="H19" s="139" t="s">
        <v>114</v>
      </c>
      <c r="I19" s="92"/>
      <c r="J19" s="260">
        <f t="shared" si="1"/>
        <v>0</v>
      </c>
      <c r="L19" s="141"/>
    </row>
    <row r="20" spans="1:12" ht="15">
      <c r="A20" s="28" t="s">
        <v>139</v>
      </c>
      <c r="B20" s="29">
        <v>7</v>
      </c>
      <c r="C20" s="446" t="s">
        <v>115</v>
      </c>
      <c r="D20" s="446"/>
      <c r="E20" s="446"/>
      <c r="F20" s="446"/>
      <c r="G20" s="139">
        <v>0</v>
      </c>
      <c r="H20" s="139" t="s">
        <v>114</v>
      </c>
      <c r="I20" s="92"/>
      <c r="J20" s="260">
        <f t="shared" si="1"/>
        <v>0</v>
      </c>
      <c r="L20" s="141"/>
    </row>
    <row r="21" spans="1:12" ht="15">
      <c r="A21" s="28" t="s">
        <v>139</v>
      </c>
      <c r="B21" s="29">
        <v>8</v>
      </c>
      <c r="C21" s="446" t="s">
        <v>116</v>
      </c>
      <c r="D21" s="446"/>
      <c r="E21" s="446"/>
      <c r="F21" s="446"/>
      <c r="G21" s="139"/>
      <c r="H21" s="139" t="s">
        <v>114</v>
      </c>
      <c r="I21" s="92"/>
      <c r="J21" s="260">
        <f t="shared" si="1"/>
        <v>0</v>
      </c>
      <c r="L21" s="141"/>
    </row>
    <row r="22" spans="1:12" ht="15">
      <c r="A22" s="28" t="s">
        <v>139</v>
      </c>
      <c r="B22" s="29">
        <v>9</v>
      </c>
      <c r="C22" s="446" t="s">
        <v>117</v>
      </c>
      <c r="D22" s="446"/>
      <c r="E22" s="446"/>
      <c r="F22" s="446"/>
      <c r="G22" s="139"/>
      <c r="H22" s="139" t="s">
        <v>114</v>
      </c>
      <c r="I22" s="92"/>
      <c r="J22" s="260">
        <f t="shared" si="1"/>
        <v>0</v>
      </c>
      <c r="L22" s="141"/>
    </row>
    <row r="23" spans="1:12" ht="15">
      <c r="A23" s="28" t="s">
        <v>139</v>
      </c>
      <c r="B23" s="29">
        <v>10</v>
      </c>
      <c r="C23" s="446" t="s">
        <v>118</v>
      </c>
      <c r="D23" s="446"/>
      <c r="E23" s="446"/>
      <c r="F23" s="446"/>
      <c r="G23" s="139"/>
      <c r="H23" s="139" t="s">
        <v>114</v>
      </c>
      <c r="I23" s="92"/>
      <c r="J23" s="260">
        <f t="shared" si="1"/>
        <v>0</v>
      </c>
      <c r="L23" s="141"/>
    </row>
    <row r="24" spans="1:12" ht="27.75" customHeight="1">
      <c r="A24" s="175" t="s">
        <v>139</v>
      </c>
      <c r="B24" s="176">
        <v>11</v>
      </c>
      <c r="C24" s="457" t="s">
        <v>119</v>
      </c>
      <c r="D24" s="457"/>
      <c r="E24" s="457"/>
      <c r="F24" s="457"/>
      <c r="G24" s="177">
        <v>0</v>
      </c>
      <c r="H24" s="177" t="s">
        <v>114</v>
      </c>
      <c r="I24" s="162"/>
      <c r="J24" s="260">
        <f t="shared" si="1"/>
        <v>0</v>
      </c>
      <c r="L24" s="141"/>
    </row>
    <row r="25" spans="1:12" ht="26.25" customHeight="1">
      <c r="A25" s="175" t="s">
        <v>139</v>
      </c>
      <c r="B25" s="176">
        <v>12</v>
      </c>
      <c r="C25" s="457" t="s">
        <v>120</v>
      </c>
      <c r="D25" s="457"/>
      <c r="E25" s="457"/>
      <c r="F25" s="457"/>
      <c r="G25" s="177"/>
      <c r="H25" s="177" t="s">
        <v>114</v>
      </c>
      <c r="I25" s="162"/>
      <c r="J25" s="260">
        <f t="shared" si="1"/>
        <v>0</v>
      </c>
      <c r="L25" s="141"/>
    </row>
    <row r="26" spans="1:12" ht="15">
      <c r="A26" s="28" t="s">
        <v>139</v>
      </c>
      <c r="B26" s="29">
        <v>13</v>
      </c>
      <c r="C26" s="446" t="s">
        <v>121</v>
      </c>
      <c r="D26" s="446"/>
      <c r="E26" s="446"/>
      <c r="F26" s="446"/>
      <c r="G26" s="139"/>
      <c r="H26" s="139" t="s">
        <v>114</v>
      </c>
      <c r="I26" s="92"/>
      <c r="J26" s="260">
        <f t="shared" si="1"/>
        <v>0</v>
      </c>
      <c r="L26" s="141"/>
    </row>
    <row r="27" spans="1:12" ht="15">
      <c r="A27" s="28" t="s">
        <v>139</v>
      </c>
      <c r="B27" s="29">
        <v>14</v>
      </c>
      <c r="C27" s="446" t="s">
        <v>122</v>
      </c>
      <c r="D27" s="446"/>
      <c r="E27" s="446"/>
      <c r="F27" s="446"/>
      <c r="G27" s="139"/>
      <c r="H27" s="139" t="s">
        <v>114</v>
      </c>
      <c r="I27" s="92"/>
      <c r="J27" s="260">
        <f t="shared" si="1"/>
        <v>0</v>
      </c>
      <c r="L27" s="141"/>
    </row>
    <row r="28" spans="1:12" ht="15">
      <c r="A28" s="28" t="s">
        <v>139</v>
      </c>
      <c r="B28" s="29">
        <v>15</v>
      </c>
      <c r="C28" s="446" t="s">
        <v>141</v>
      </c>
      <c r="D28" s="446"/>
      <c r="E28" s="446"/>
      <c r="F28" s="446"/>
      <c r="G28" s="139">
        <v>0</v>
      </c>
      <c r="H28" s="139" t="s">
        <v>114</v>
      </c>
      <c r="I28" s="92"/>
      <c r="J28" s="260">
        <f t="shared" si="1"/>
        <v>0</v>
      </c>
      <c r="L28" s="141"/>
    </row>
    <row r="29" spans="1:12" ht="30" customHeight="1">
      <c r="A29" s="28" t="s">
        <v>139</v>
      </c>
      <c r="B29" s="29">
        <v>16</v>
      </c>
      <c r="C29" s="495" t="s">
        <v>142</v>
      </c>
      <c r="D29" s="495"/>
      <c r="E29" s="495"/>
      <c r="F29" s="495"/>
      <c r="G29" s="139">
        <v>0</v>
      </c>
      <c r="H29" s="139" t="s">
        <v>114</v>
      </c>
      <c r="I29" s="92"/>
      <c r="J29" s="260">
        <f t="shared" si="1"/>
        <v>0</v>
      </c>
      <c r="L29" s="141"/>
    </row>
    <row r="30" spans="1:12" ht="15">
      <c r="A30" s="28" t="s">
        <v>139</v>
      </c>
      <c r="B30" s="29">
        <v>17</v>
      </c>
      <c r="C30" s="26" t="s">
        <v>86</v>
      </c>
      <c r="D30" s="27"/>
      <c r="E30" s="27"/>
      <c r="F30" s="27"/>
      <c r="G30" s="139"/>
      <c r="H30" s="139" t="s">
        <v>114</v>
      </c>
      <c r="I30" s="92"/>
      <c r="J30" s="260">
        <f t="shared" si="1"/>
        <v>0</v>
      </c>
      <c r="L30" s="141"/>
    </row>
    <row r="31" spans="1:12" ht="15">
      <c r="A31" s="28" t="s">
        <v>139</v>
      </c>
      <c r="B31" s="29">
        <v>18</v>
      </c>
      <c r="C31" s="446" t="s">
        <v>143</v>
      </c>
      <c r="D31" s="446"/>
      <c r="E31" s="446"/>
      <c r="F31" s="446"/>
      <c r="G31" s="139"/>
      <c r="H31" s="139" t="s">
        <v>114</v>
      </c>
      <c r="I31" s="92"/>
      <c r="J31" s="260">
        <f t="shared" si="1"/>
        <v>0</v>
      </c>
      <c r="L31" s="141"/>
    </row>
    <row r="32" spans="1:12" ht="15">
      <c r="A32" s="28" t="s">
        <v>139</v>
      </c>
      <c r="B32" s="29">
        <v>19</v>
      </c>
      <c r="C32" s="446" t="s">
        <v>144</v>
      </c>
      <c r="D32" s="446"/>
      <c r="E32" s="446"/>
      <c r="F32" s="446"/>
      <c r="G32" s="139"/>
      <c r="H32" s="139" t="s">
        <v>114</v>
      </c>
      <c r="I32" s="92"/>
      <c r="J32" s="260">
        <f t="shared" si="1"/>
        <v>0</v>
      </c>
      <c r="L32" s="141"/>
    </row>
    <row r="33" spans="1:12" ht="15">
      <c r="A33" s="28" t="s">
        <v>139</v>
      </c>
      <c r="B33" s="29">
        <v>20</v>
      </c>
      <c r="C33" s="446" t="s">
        <v>123</v>
      </c>
      <c r="D33" s="446"/>
      <c r="E33" s="446"/>
      <c r="F33" s="446"/>
      <c r="G33" s="139"/>
      <c r="H33" s="139" t="s">
        <v>111</v>
      </c>
      <c r="I33" s="92"/>
      <c r="J33" s="260">
        <f t="shared" si="1"/>
        <v>0</v>
      </c>
      <c r="L33" s="141"/>
    </row>
    <row r="34" spans="1:12" ht="15">
      <c r="A34" s="28" t="s">
        <v>139</v>
      </c>
      <c r="B34" s="29">
        <v>21</v>
      </c>
      <c r="C34" s="501" t="s">
        <v>145</v>
      </c>
      <c r="D34" s="502"/>
      <c r="E34" s="502"/>
      <c r="F34" s="503"/>
      <c r="G34" s="178"/>
      <c r="H34" s="178" t="s">
        <v>114</v>
      </c>
      <c r="I34" s="92"/>
      <c r="J34" s="260">
        <f t="shared" si="1"/>
        <v>0</v>
      </c>
      <c r="L34" s="141"/>
    </row>
    <row r="35" spans="1:12" ht="15">
      <c r="A35" s="28" t="s">
        <v>139</v>
      </c>
      <c r="B35" s="29">
        <v>22</v>
      </c>
      <c r="C35" s="179" t="s">
        <v>146</v>
      </c>
      <c r="D35" s="180"/>
      <c r="E35" s="180"/>
      <c r="F35" s="180"/>
      <c r="G35" s="178"/>
      <c r="H35" s="178" t="s">
        <v>114</v>
      </c>
      <c r="I35" s="92"/>
      <c r="J35" s="260">
        <f t="shared" si="1"/>
        <v>0</v>
      </c>
      <c r="L35" s="141"/>
    </row>
    <row r="36" spans="1:12" ht="15">
      <c r="A36" s="28" t="s">
        <v>139</v>
      </c>
      <c r="B36" s="29">
        <v>23</v>
      </c>
      <c r="C36" s="26" t="s">
        <v>4</v>
      </c>
      <c r="D36" s="27"/>
      <c r="E36" s="27"/>
      <c r="F36" s="27"/>
      <c r="G36" s="139">
        <v>0</v>
      </c>
      <c r="H36" s="139" t="s">
        <v>111</v>
      </c>
      <c r="I36" s="92"/>
      <c r="J36" s="260">
        <f t="shared" si="1"/>
        <v>0</v>
      </c>
      <c r="L36" s="141"/>
    </row>
    <row r="37" spans="1:12" ht="15">
      <c r="A37" s="28" t="s">
        <v>139</v>
      </c>
      <c r="B37" s="29">
        <v>24</v>
      </c>
      <c r="C37" s="26" t="s">
        <v>87</v>
      </c>
      <c r="D37" s="27"/>
      <c r="E37" s="27"/>
      <c r="F37" s="27"/>
      <c r="G37" s="139"/>
      <c r="H37" s="139" t="s">
        <v>114</v>
      </c>
      <c r="I37" s="92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170" t="s">
        <v>147</v>
      </c>
      <c r="B39" s="45">
        <v>1</v>
      </c>
      <c r="C39" s="204" t="s">
        <v>5</v>
      </c>
      <c r="D39" s="39"/>
      <c r="E39" s="39"/>
      <c r="F39" s="39"/>
      <c r="G39" s="40">
        <v>0</v>
      </c>
      <c r="H39" s="40" t="s">
        <v>124</v>
      </c>
      <c r="I39" s="93"/>
      <c r="J39" s="260">
        <f aca="true" t="shared" si="2" ref="J39:J41">G39*I39</f>
        <v>0</v>
      </c>
      <c r="L39" s="141"/>
    </row>
    <row r="40" spans="1:12" ht="15">
      <c r="A40" s="170" t="s">
        <v>147</v>
      </c>
      <c r="B40" s="45">
        <v>2</v>
      </c>
      <c r="C40" s="204" t="s">
        <v>6</v>
      </c>
      <c r="D40" s="39"/>
      <c r="E40" s="39"/>
      <c r="F40" s="39"/>
      <c r="G40" s="40">
        <v>0</v>
      </c>
      <c r="H40" s="40" t="s">
        <v>124</v>
      </c>
      <c r="I40" s="93"/>
      <c r="J40" s="260">
        <f t="shared" si="2"/>
        <v>0</v>
      </c>
      <c r="L40" s="141"/>
    </row>
    <row r="41" spans="1:12" ht="15">
      <c r="A41" s="170" t="s">
        <v>147</v>
      </c>
      <c r="B41" s="45">
        <v>3</v>
      </c>
      <c r="C41" s="417" t="s">
        <v>7</v>
      </c>
      <c r="D41" s="418"/>
      <c r="E41" s="418"/>
      <c r="F41" s="419"/>
      <c r="G41" s="40">
        <v>0</v>
      </c>
      <c r="H41" s="40" t="s">
        <v>124</v>
      </c>
      <c r="I41" s="93"/>
      <c r="J41" s="260">
        <f t="shared" si="2"/>
        <v>0</v>
      </c>
      <c r="L41" s="141"/>
    </row>
    <row r="42" spans="1:12" ht="15">
      <c r="A42" s="170" t="s">
        <v>147</v>
      </c>
      <c r="B42" s="45">
        <v>4</v>
      </c>
      <c r="C42" s="41" t="s">
        <v>125</v>
      </c>
      <c r="D42" s="42"/>
      <c r="E42" s="42"/>
      <c r="F42" s="42"/>
      <c r="G42" s="43">
        <v>0</v>
      </c>
      <c r="H42" s="43" t="s">
        <v>81</v>
      </c>
      <c r="I42" s="94">
        <v>0</v>
      </c>
      <c r="J42" s="263">
        <v>0</v>
      </c>
      <c r="L42" s="141"/>
    </row>
    <row r="43" spans="1:12" ht="15">
      <c r="A43" s="170" t="s">
        <v>147</v>
      </c>
      <c r="B43" s="45">
        <v>5</v>
      </c>
      <c r="C43" s="437" t="s">
        <v>8</v>
      </c>
      <c r="D43" s="438"/>
      <c r="E43" s="438"/>
      <c r="F43" s="439"/>
      <c r="G43" s="40">
        <v>0</v>
      </c>
      <c r="H43" s="40" t="s">
        <v>114</v>
      </c>
      <c r="I43" s="93"/>
      <c r="J43" s="260">
        <f aca="true" t="shared" si="3" ref="J43:J51">G43*I43</f>
        <v>0</v>
      </c>
      <c r="L43" s="141"/>
    </row>
    <row r="44" spans="1:12" ht="15">
      <c r="A44" s="170" t="s">
        <v>147</v>
      </c>
      <c r="B44" s="45">
        <v>6</v>
      </c>
      <c r="C44" s="417" t="s">
        <v>9</v>
      </c>
      <c r="D44" s="418"/>
      <c r="E44" s="418"/>
      <c r="F44" s="419"/>
      <c r="G44" s="40"/>
      <c r="H44" s="40" t="s">
        <v>111</v>
      </c>
      <c r="I44" s="93"/>
      <c r="J44" s="260">
        <f t="shared" si="3"/>
        <v>0</v>
      </c>
      <c r="L44" s="141"/>
    </row>
    <row r="45" spans="1:12" ht="15">
      <c r="A45" s="170" t="s">
        <v>147</v>
      </c>
      <c r="B45" s="45">
        <v>7</v>
      </c>
      <c r="C45" s="204" t="s">
        <v>88</v>
      </c>
      <c r="D45" s="39"/>
      <c r="E45" s="39"/>
      <c r="F45" s="39"/>
      <c r="G45" s="40">
        <v>0</v>
      </c>
      <c r="H45" s="40" t="s">
        <v>112</v>
      </c>
      <c r="I45" s="93"/>
      <c r="J45" s="260">
        <f t="shared" si="3"/>
        <v>0</v>
      </c>
      <c r="L45" s="141"/>
    </row>
    <row r="46" spans="1:12" ht="15">
      <c r="A46" s="170" t="s">
        <v>147</v>
      </c>
      <c r="B46" s="45">
        <v>8</v>
      </c>
      <c r="C46" s="204" t="s">
        <v>10</v>
      </c>
      <c r="D46" s="39"/>
      <c r="E46" s="39"/>
      <c r="F46" s="39"/>
      <c r="G46" s="40">
        <v>0</v>
      </c>
      <c r="H46" s="40" t="s">
        <v>113</v>
      </c>
      <c r="I46" s="93"/>
      <c r="J46" s="260">
        <f t="shared" si="3"/>
        <v>0</v>
      </c>
      <c r="L46" s="141"/>
    </row>
    <row r="47" spans="1:12" ht="15">
      <c r="A47" s="170" t="s">
        <v>147</v>
      </c>
      <c r="B47" s="45">
        <v>9</v>
      </c>
      <c r="C47" s="204" t="s">
        <v>11</v>
      </c>
      <c r="D47" s="39"/>
      <c r="E47" s="39"/>
      <c r="F47" s="39"/>
      <c r="G47" s="40"/>
      <c r="H47" s="40" t="s">
        <v>113</v>
      </c>
      <c r="I47" s="93"/>
      <c r="J47" s="260">
        <f t="shared" si="3"/>
        <v>0</v>
      </c>
      <c r="L47" s="141"/>
    </row>
    <row r="48" spans="1:12" ht="15">
      <c r="A48" s="170" t="s">
        <v>147</v>
      </c>
      <c r="B48" s="45">
        <v>10</v>
      </c>
      <c r="C48" s="417" t="s">
        <v>12</v>
      </c>
      <c r="D48" s="418"/>
      <c r="E48" s="418"/>
      <c r="F48" s="419"/>
      <c r="G48" s="40">
        <v>0</v>
      </c>
      <c r="H48" s="40" t="s">
        <v>113</v>
      </c>
      <c r="I48" s="93"/>
      <c r="J48" s="260">
        <f t="shared" si="3"/>
        <v>0</v>
      </c>
      <c r="L48" s="141"/>
    </row>
    <row r="49" spans="1:12" ht="15">
      <c r="A49" s="170" t="s">
        <v>147</v>
      </c>
      <c r="B49" s="45">
        <v>11</v>
      </c>
      <c r="C49" s="204" t="s">
        <v>13</v>
      </c>
      <c r="D49" s="39"/>
      <c r="E49" s="39"/>
      <c r="F49" s="39"/>
      <c r="G49" s="40">
        <v>0</v>
      </c>
      <c r="H49" s="40" t="s">
        <v>113</v>
      </c>
      <c r="I49" s="93"/>
      <c r="J49" s="260">
        <f t="shared" si="3"/>
        <v>0</v>
      </c>
      <c r="L49" s="141"/>
    </row>
    <row r="50" spans="1:12" ht="15">
      <c r="A50" s="170" t="s">
        <v>147</v>
      </c>
      <c r="B50" s="45">
        <v>12</v>
      </c>
      <c r="C50" s="204" t="s">
        <v>14</v>
      </c>
      <c r="D50" s="39"/>
      <c r="E50" s="39"/>
      <c r="F50" s="39"/>
      <c r="G50" s="45"/>
      <c r="H50" s="45" t="s">
        <v>15</v>
      </c>
      <c r="I50" s="95"/>
      <c r="J50" s="260">
        <f t="shared" si="3"/>
        <v>0</v>
      </c>
      <c r="L50" s="141"/>
    </row>
    <row r="51" spans="1:12" ht="15">
      <c r="A51" s="170" t="s">
        <v>147</v>
      </c>
      <c r="B51" s="45">
        <v>13</v>
      </c>
      <c r="C51" s="405" t="s">
        <v>126</v>
      </c>
      <c r="D51" s="406"/>
      <c r="E51" s="406"/>
      <c r="F51" s="407"/>
      <c r="G51" s="59"/>
      <c r="H51" s="59" t="s">
        <v>111</v>
      </c>
      <c r="I51" s="96"/>
      <c r="J51" s="260">
        <f t="shared" si="3"/>
        <v>0</v>
      </c>
      <c r="L51" s="141"/>
    </row>
    <row r="52" spans="1:12" ht="15">
      <c r="A52" s="170" t="s">
        <v>147</v>
      </c>
      <c r="B52" s="45">
        <v>14</v>
      </c>
      <c r="C52" s="41" t="s">
        <v>127</v>
      </c>
      <c r="D52" s="42"/>
      <c r="E52" s="42"/>
      <c r="F52" s="42"/>
      <c r="G52" s="43">
        <v>0</v>
      </c>
      <c r="H52" s="43" t="s">
        <v>81</v>
      </c>
      <c r="I52" s="94">
        <v>0</v>
      </c>
      <c r="J52" s="264">
        <v>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170" t="s">
        <v>149</v>
      </c>
      <c r="B54" s="45">
        <v>1</v>
      </c>
      <c r="C54" s="74" t="s">
        <v>16</v>
      </c>
      <c r="D54" s="171"/>
      <c r="E54" s="171"/>
      <c r="F54" s="172"/>
      <c r="G54" s="45">
        <v>0</v>
      </c>
      <c r="H54" s="45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170" t="s">
        <v>149</v>
      </c>
      <c r="B55" s="45">
        <v>2</v>
      </c>
      <c r="C55" s="71" t="s">
        <v>17</v>
      </c>
      <c r="D55" s="173"/>
      <c r="E55" s="173"/>
      <c r="F55" s="174"/>
      <c r="G55" s="59">
        <v>0</v>
      </c>
      <c r="H55" s="59" t="s">
        <v>111</v>
      </c>
      <c r="I55" s="93"/>
      <c r="J55" s="260">
        <f t="shared" si="4"/>
        <v>0</v>
      </c>
      <c r="L55" s="141"/>
    </row>
    <row r="56" spans="1:12" ht="15">
      <c r="A56" s="170" t="s">
        <v>149</v>
      </c>
      <c r="B56" s="45">
        <v>3</v>
      </c>
      <c r="C56" s="71" t="s">
        <v>89</v>
      </c>
      <c r="D56" s="173"/>
      <c r="E56" s="173"/>
      <c r="F56" s="174"/>
      <c r="G56" s="59"/>
      <c r="H56" s="59" t="s">
        <v>111</v>
      </c>
      <c r="I56" s="93"/>
      <c r="J56" s="260">
        <f t="shared" si="4"/>
        <v>0</v>
      </c>
      <c r="L56" s="141"/>
    </row>
    <row r="57" spans="1:12" ht="15">
      <c r="A57" s="170" t="s">
        <v>149</v>
      </c>
      <c r="B57" s="45">
        <v>4</v>
      </c>
      <c r="C57" s="74" t="s">
        <v>18</v>
      </c>
      <c r="D57" s="171"/>
      <c r="E57" s="171"/>
      <c r="F57" s="172"/>
      <c r="G57" s="45">
        <v>0</v>
      </c>
      <c r="H57" s="45" t="s">
        <v>111</v>
      </c>
      <c r="I57" s="93"/>
      <c r="J57" s="260">
        <f t="shared" si="4"/>
        <v>0</v>
      </c>
      <c r="L57" s="141"/>
    </row>
    <row r="58" spans="1:12" ht="15">
      <c r="A58" s="170" t="s">
        <v>149</v>
      </c>
      <c r="B58" s="45">
        <v>5</v>
      </c>
      <c r="C58" s="74" t="s">
        <v>19</v>
      </c>
      <c r="D58" s="171"/>
      <c r="E58" s="171"/>
      <c r="F58" s="172"/>
      <c r="G58" s="45"/>
      <c r="H58" s="45" t="s">
        <v>111</v>
      </c>
      <c r="I58" s="93"/>
      <c r="J58" s="260">
        <f t="shared" si="4"/>
        <v>0</v>
      </c>
      <c r="L58" s="141"/>
    </row>
    <row r="59" spans="1:12" ht="15">
      <c r="A59" s="170" t="s">
        <v>149</v>
      </c>
      <c r="B59" s="45">
        <v>6</v>
      </c>
      <c r="C59" s="74" t="s">
        <v>20</v>
      </c>
      <c r="D59" s="171"/>
      <c r="E59" s="171"/>
      <c r="F59" s="172"/>
      <c r="G59" s="45">
        <v>0</v>
      </c>
      <c r="H59" s="45" t="s">
        <v>111</v>
      </c>
      <c r="I59" s="93"/>
      <c r="J59" s="260">
        <f t="shared" si="4"/>
        <v>0</v>
      </c>
      <c r="L59" s="141"/>
    </row>
    <row r="60" spans="1:12" ht="15">
      <c r="A60" s="170" t="s">
        <v>149</v>
      </c>
      <c r="B60" s="45">
        <v>7</v>
      </c>
      <c r="C60" s="405" t="s">
        <v>21</v>
      </c>
      <c r="D60" s="406"/>
      <c r="E60" s="406"/>
      <c r="F60" s="407"/>
      <c r="G60" s="59">
        <v>0</v>
      </c>
      <c r="H60" s="59" t="s">
        <v>111</v>
      </c>
      <c r="I60" s="93"/>
      <c r="J60" s="260">
        <f t="shared" si="4"/>
        <v>0</v>
      </c>
      <c r="L60" s="141"/>
    </row>
    <row r="61" spans="1:12" ht="15">
      <c r="A61" s="170" t="s">
        <v>149</v>
      </c>
      <c r="B61" s="45">
        <v>8</v>
      </c>
      <c r="C61" s="70" t="s">
        <v>90</v>
      </c>
      <c r="D61" s="173"/>
      <c r="E61" s="173"/>
      <c r="F61" s="174"/>
      <c r="G61" s="59"/>
      <c r="H61" s="59" t="s">
        <v>111</v>
      </c>
      <c r="I61" s="93"/>
      <c r="J61" s="260">
        <f t="shared" si="4"/>
        <v>0</v>
      </c>
      <c r="L61" s="141"/>
    </row>
    <row r="62" spans="1:12" ht="15">
      <c r="A62" s="170" t="s">
        <v>149</v>
      </c>
      <c r="B62" s="45">
        <v>9</v>
      </c>
      <c r="C62" s="405" t="s">
        <v>22</v>
      </c>
      <c r="D62" s="406"/>
      <c r="E62" s="406"/>
      <c r="F62" s="407"/>
      <c r="G62" s="59"/>
      <c r="H62" s="59" t="s">
        <v>15</v>
      </c>
      <c r="I62" s="93"/>
      <c r="J62" s="260">
        <f t="shared" si="4"/>
        <v>0</v>
      </c>
      <c r="L62" s="141"/>
    </row>
    <row r="63" spans="1:12" ht="15.75" thickBot="1">
      <c r="A63" s="150"/>
      <c r="B63" s="267"/>
      <c r="C63" s="151" t="s">
        <v>186</v>
      </c>
      <c r="D63" s="152" t="s">
        <v>187</v>
      </c>
      <c r="E63" s="153"/>
      <c r="F63" s="154"/>
      <c r="G63" s="155"/>
      <c r="H63" s="156"/>
      <c r="I63" s="98"/>
      <c r="J63" s="157">
        <f>SUM(J14:J62)</f>
        <v>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8" t="s">
        <v>151</v>
      </c>
      <c r="B65" s="45">
        <v>1</v>
      </c>
      <c r="C65" s="437" t="s">
        <v>24</v>
      </c>
      <c r="D65" s="438"/>
      <c r="E65" s="438"/>
      <c r="F65" s="439"/>
      <c r="G65" s="45">
        <v>0</v>
      </c>
      <c r="H65" s="45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8" t="s">
        <v>151</v>
      </c>
      <c r="B66" s="45">
        <v>2</v>
      </c>
      <c r="C66" s="417" t="s">
        <v>25</v>
      </c>
      <c r="D66" s="418"/>
      <c r="E66" s="418"/>
      <c r="F66" s="419"/>
      <c r="G66" s="45"/>
      <c r="H66" s="45" t="s">
        <v>15</v>
      </c>
      <c r="I66" s="95"/>
      <c r="J66" s="260">
        <f t="shared" si="5"/>
        <v>0</v>
      </c>
      <c r="L66" s="141"/>
    </row>
    <row r="67" spans="1:12" ht="15">
      <c r="A67" s="68" t="s">
        <v>151</v>
      </c>
      <c r="B67" s="45">
        <v>3</v>
      </c>
      <c r="C67" s="204" t="s">
        <v>26</v>
      </c>
      <c r="D67" s="169"/>
      <c r="E67" s="169"/>
      <c r="F67" s="169"/>
      <c r="G67" s="45">
        <v>0</v>
      </c>
      <c r="H67" s="45" t="s">
        <v>128</v>
      </c>
      <c r="I67" s="95"/>
      <c r="J67" s="260">
        <f t="shared" si="5"/>
        <v>0</v>
      </c>
      <c r="L67" s="141"/>
    </row>
    <row r="68" spans="1:12" ht="15">
      <c r="A68" s="65" t="s">
        <v>151</v>
      </c>
      <c r="B68" s="45">
        <v>4</v>
      </c>
      <c r="C68" s="405" t="s">
        <v>27</v>
      </c>
      <c r="D68" s="406"/>
      <c r="E68" s="406"/>
      <c r="F68" s="407"/>
      <c r="G68" s="59">
        <v>0</v>
      </c>
      <c r="H68" s="59" t="s">
        <v>114</v>
      </c>
      <c r="I68" s="97"/>
      <c r="J68" s="260">
        <f t="shared" si="5"/>
        <v>0</v>
      </c>
      <c r="L68" s="141"/>
    </row>
    <row r="69" spans="1:12" ht="15">
      <c r="A69" s="65" t="s">
        <v>151</v>
      </c>
      <c r="B69" s="45">
        <v>5</v>
      </c>
      <c r="C69" s="405" t="s">
        <v>28</v>
      </c>
      <c r="D69" s="406"/>
      <c r="E69" s="406"/>
      <c r="F69" s="407"/>
      <c r="G69" s="59">
        <v>0</v>
      </c>
      <c r="H69" s="59" t="s">
        <v>15</v>
      </c>
      <c r="I69" s="97"/>
      <c r="J69" s="260">
        <f t="shared" si="5"/>
        <v>0</v>
      </c>
      <c r="L69" s="141"/>
    </row>
    <row r="70" spans="1:12" ht="15">
      <c r="A70" s="65" t="s">
        <v>151</v>
      </c>
      <c r="B70" s="45">
        <v>6</v>
      </c>
      <c r="C70" s="204" t="s">
        <v>29</v>
      </c>
      <c r="D70" s="147"/>
      <c r="E70" s="147"/>
      <c r="F70" s="147"/>
      <c r="G70" s="59">
        <v>0</v>
      </c>
      <c r="H70" s="59" t="s">
        <v>128</v>
      </c>
      <c r="I70" s="96"/>
      <c r="J70" s="260">
        <f t="shared" si="5"/>
        <v>0</v>
      </c>
      <c r="L70" s="141"/>
    </row>
    <row r="71" spans="1:12" ht="15">
      <c r="A71" s="68" t="s">
        <v>151</v>
      </c>
      <c r="B71" s="45">
        <v>7</v>
      </c>
      <c r="C71" s="405" t="s">
        <v>91</v>
      </c>
      <c r="D71" s="406"/>
      <c r="E71" s="406"/>
      <c r="F71" s="407"/>
      <c r="G71" s="59">
        <v>0</v>
      </c>
      <c r="H71" s="59" t="s">
        <v>114</v>
      </c>
      <c r="I71" s="97"/>
      <c r="J71" s="260">
        <f t="shared" si="5"/>
        <v>0</v>
      </c>
      <c r="L71" s="141"/>
    </row>
    <row r="72" spans="1:12" ht="15">
      <c r="A72" s="68" t="s">
        <v>151</v>
      </c>
      <c r="B72" s="45">
        <v>8</v>
      </c>
      <c r="C72" s="70" t="s">
        <v>92</v>
      </c>
      <c r="D72" s="70"/>
      <c r="E72" s="70"/>
      <c r="F72" s="70"/>
      <c r="G72" s="59">
        <v>0</v>
      </c>
      <c r="H72" s="59" t="s">
        <v>114</v>
      </c>
      <c r="I72" s="97"/>
      <c r="J72" s="260">
        <f t="shared" si="5"/>
        <v>0</v>
      </c>
      <c r="L72" s="141"/>
    </row>
    <row r="73" spans="1:12" ht="15">
      <c r="A73" s="65" t="s">
        <v>151</v>
      </c>
      <c r="B73" s="45">
        <v>9</v>
      </c>
      <c r="C73" s="405" t="s">
        <v>28</v>
      </c>
      <c r="D73" s="406"/>
      <c r="E73" s="406"/>
      <c r="F73" s="407"/>
      <c r="G73" s="59">
        <v>0</v>
      </c>
      <c r="H73" s="59" t="s">
        <v>15</v>
      </c>
      <c r="I73" s="97"/>
      <c r="J73" s="260">
        <f t="shared" si="5"/>
        <v>0</v>
      </c>
      <c r="L73" s="141"/>
    </row>
    <row r="74" spans="1:12" ht="15">
      <c r="A74" s="65" t="s">
        <v>151</v>
      </c>
      <c r="B74" s="45">
        <v>10</v>
      </c>
      <c r="C74" s="204" t="s">
        <v>29</v>
      </c>
      <c r="D74" s="147"/>
      <c r="E74" s="147"/>
      <c r="F74" s="147"/>
      <c r="G74" s="59">
        <v>0</v>
      </c>
      <c r="H74" s="59" t="s">
        <v>128</v>
      </c>
      <c r="I74" s="96"/>
      <c r="J74" s="260">
        <f t="shared" si="5"/>
        <v>0</v>
      </c>
      <c r="L74" s="141"/>
    </row>
    <row r="75" spans="1:12" ht="15">
      <c r="A75" s="65" t="s">
        <v>151</v>
      </c>
      <c r="B75" s="45">
        <v>11</v>
      </c>
      <c r="C75" s="417" t="s">
        <v>93</v>
      </c>
      <c r="D75" s="418"/>
      <c r="E75" s="418"/>
      <c r="F75" s="419"/>
      <c r="G75" s="59">
        <v>0</v>
      </c>
      <c r="H75" s="59" t="s">
        <v>111</v>
      </c>
      <c r="I75" s="96"/>
      <c r="J75" s="260">
        <f t="shared" si="5"/>
        <v>0</v>
      </c>
      <c r="L75" s="141"/>
    </row>
    <row r="76" spans="1:12" ht="15">
      <c r="A76" s="65" t="s">
        <v>151</v>
      </c>
      <c r="B76" s="45">
        <v>12</v>
      </c>
      <c r="C76" s="204" t="s">
        <v>94</v>
      </c>
      <c r="D76" s="147"/>
      <c r="E76" s="147"/>
      <c r="F76" s="147"/>
      <c r="G76" s="59">
        <v>0</v>
      </c>
      <c r="H76" s="59" t="s">
        <v>15</v>
      </c>
      <c r="I76" s="96"/>
      <c r="J76" s="260">
        <f t="shared" si="5"/>
        <v>0</v>
      </c>
      <c r="L76" s="141"/>
    </row>
    <row r="77" spans="1:12" ht="15">
      <c r="A77" s="65" t="s">
        <v>151</v>
      </c>
      <c r="B77" s="45">
        <v>13</v>
      </c>
      <c r="C77" s="417" t="s">
        <v>95</v>
      </c>
      <c r="D77" s="418"/>
      <c r="E77" s="418"/>
      <c r="F77" s="419"/>
      <c r="G77" s="59">
        <v>0</v>
      </c>
      <c r="H77" s="59" t="s">
        <v>111</v>
      </c>
      <c r="I77" s="96"/>
      <c r="J77" s="260">
        <f t="shared" si="5"/>
        <v>0</v>
      </c>
      <c r="L77" s="141"/>
    </row>
    <row r="78" spans="1:12" ht="15">
      <c r="A78" s="65" t="s">
        <v>151</v>
      </c>
      <c r="B78" s="45">
        <v>14</v>
      </c>
      <c r="C78" s="204" t="s">
        <v>96</v>
      </c>
      <c r="D78" s="147"/>
      <c r="E78" s="147"/>
      <c r="F78" s="147"/>
      <c r="G78" s="59">
        <v>0</v>
      </c>
      <c r="H78" s="59" t="s">
        <v>15</v>
      </c>
      <c r="I78" s="96"/>
      <c r="J78" s="260">
        <f t="shared" si="5"/>
        <v>0</v>
      </c>
      <c r="L78" s="141"/>
    </row>
    <row r="79" spans="1:12" ht="15">
      <c r="A79" s="65" t="s">
        <v>151</v>
      </c>
      <c r="B79" s="45">
        <v>15</v>
      </c>
      <c r="C79" s="417" t="s">
        <v>30</v>
      </c>
      <c r="D79" s="418"/>
      <c r="E79" s="418"/>
      <c r="F79" s="419"/>
      <c r="G79" s="59">
        <v>0</v>
      </c>
      <c r="H79" s="59" t="s">
        <v>128</v>
      </c>
      <c r="I79" s="96"/>
      <c r="J79" s="260">
        <f t="shared" si="5"/>
        <v>0</v>
      </c>
      <c r="L79" s="141"/>
    </row>
    <row r="80" spans="1:12" ht="15">
      <c r="A80" s="68" t="s">
        <v>151</v>
      </c>
      <c r="B80" s="45">
        <v>16</v>
      </c>
      <c r="C80" s="417" t="s">
        <v>31</v>
      </c>
      <c r="D80" s="418"/>
      <c r="E80" s="418"/>
      <c r="F80" s="419"/>
      <c r="G80" s="59">
        <v>0</v>
      </c>
      <c r="H80" s="59" t="s">
        <v>113</v>
      </c>
      <c r="I80" s="96"/>
      <c r="J80" s="260">
        <f t="shared" si="5"/>
        <v>0</v>
      </c>
      <c r="L80" s="141"/>
    </row>
    <row r="81" spans="1:12" ht="15">
      <c r="A81" s="170" t="s">
        <v>151</v>
      </c>
      <c r="B81" s="45">
        <v>17</v>
      </c>
      <c r="C81" s="417" t="s">
        <v>129</v>
      </c>
      <c r="D81" s="418"/>
      <c r="E81" s="418"/>
      <c r="F81" s="419"/>
      <c r="G81" s="59">
        <v>0</v>
      </c>
      <c r="H81" s="59" t="s">
        <v>111</v>
      </c>
      <c r="I81" s="96"/>
      <c r="J81" s="260">
        <f t="shared" si="5"/>
        <v>0</v>
      </c>
      <c r="L81" s="141"/>
    </row>
    <row r="82" spans="1:12" ht="15">
      <c r="A82" s="170" t="s">
        <v>151</v>
      </c>
      <c r="B82" s="45">
        <v>18</v>
      </c>
      <c r="C82" s="417" t="s">
        <v>130</v>
      </c>
      <c r="D82" s="418"/>
      <c r="E82" s="418"/>
      <c r="F82" s="419"/>
      <c r="G82" s="59">
        <v>0</v>
      </c>
      <c r="H82" s="59" t="s">
        <v>111</v>
      </c>
      <c r="I82" s="96"/>
      <c r="J82" s="260">
        <f t="shared" si="5"/>
        <v>0</v>
      </c>
      <c r="L82" s="141"/>
    </row>
    <row r="83" spans="1:12" ht="15">
      <c r="A83" s="170" t="s">
        <v>151</v>
      </c>
      <c r="B83" s="45">
        <v>19</v>
      </c>
      <c r="C83" s="417" t="s">
        <v>131</v>
      </c>
      <c r="D83" s="418"/>
      <c r="E83" s="418"/>
      <c r="F83" s="419"/>
      <c r="G83" s="59">
        <v>0</v>
      </c>
      <c r="H83" s="59" t="s">
        <v>15</v>
      </c>
      <c r="I83" s="96"/>
      <c r="J83" s="260">
        <f t="shared" si="5"/>
        <v>0</v>
      </c>
      <c r="L83" s="141"/>
    </row>
    <row r="84" spans="1:12" ht="15">
      <c r="A84" s="65" t="s">
        <v>151</v>
      </c>
      <c r="B84" s="45">
        <v>20</v>
      </c>
      <c r="C84" s="74" t="s">
        <v>32</v>
      </c>
      <c r="D84" s="74"/>
      <c r="E84" s="39"/>
      <c r="F84" s="39"/>
      <c r="G84" s="45"/>
      <c r="H84" s="45" t="s">
        <v>112</v>
      </c>
      <c r="I84" s="93"/>
      <c r="J84" s="260">
        <f t="shared" si="5"/>
        <v>0</v>
      </c>
      <c r="L84" s="141"/>
    </row>
    <row r="85" spans="1:12" ht="15.75" thickBot="1">
      <c r="A85" s="150"/>
      <c r="B85" s="267"/>
      <c r="C85" s="151" t="s">
        <v>188</v>
      </c>
      <c r="D85" s="152" t="s">
        <v>187</v>
      </c>
      <c r="E85" s="153"/>
      <c r="F85" s="154"/>
      <c r="G85" s="155"/>
      <c r="H85" s="156"/>
      <c r="I85" s="98"/>
      <c r="J85" s="157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 t="s">
        <v>215</v>
      </c>
      <c r="G86" s="52"/>
      <c r="H86" s="52"/>
      <c r="I86" s="52"/>
      <c r="J86" s="265"/>
      <c r="L86" s="141"/>
    </row>
    <row r="87" spans="1:12" ht="15">
      <c r="A87" s="68" t="s">
        <v>152</v>
      </c>
      <c r="B87" s="45">
        <v>1</v>
      </c>
      <c r="C87" s="417" t="s">
        <v>34</v>
      </c>
      <c r="D87" s="418"/>
      <c r="E87" s="418"/>
      <c r="F87" s="419"/>
      <c r="G87" s="45"/>
      <c r="H87" s="45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68" t="s">
        <v>152</v>
      </c>
      <c r="B88" s="45">
        <v>2</v>
      </c>
      <c r="C88" s="204" t="s">
        <v>35</v>
      </c>
      <c r="D88" s="204"/>
      <c r="E88" s="204"/>
      <c r="F88" s="204"/>
      <c r="G88" s="45"/>
      <c r="H88" s="45" t="s">
        <v>113</v>
      </c>
      <c r="I88" s="95"/>
      <c r="J88" s="260">
        <f t="shared" si="6"/>
        <v>0</v>
      </c>
      <c r="L88" s="141"/>
    </row>
    <row r="89" spans="1:12" ht="15">
      <c r="A89" s="68" t="s">
        <v>152</v>
      </c>
      <c r="B89" s="45">
        <v>3</v>
      </c>
      <c r="C89" s="204" t="s">
        <v>153</v>
      </c>
      <c r="D89" s="204"/>
      <c r="E89" s="204"/>
      <c r="F89" s="204"/>
      <c r="G89" s="91"/>
      <c r="H89" s="45" t="s">
        <v>113</v>
      </c>
      <c r="I89" s="95"/>
      <c r="J89" s="260">
        <f t="shared" si="6"/>
        <v>0</v>
      </c>
      <c r="L89" s="141"/>
    </row>
    <row r="90" spans="1:12" ht="15">
      <c r="A90" s="68" t="s">
        <v>152</v>
      </c>
      <c r="B90" s="45">
        <v>4</v>
      </c>
      <c r="C90" s="204" t="s">
        <v>36</v>
      </c>
      <c r="D90" s="204"/>
      <c r="E90" s="204"/>
      <c r="F90" s="204"/>
      <c r="G90" s="45"/>
      <c r="H90" s="45" t="s">
        <v>37</v>
      </c>
      <c r="I90" s="95"/>
      <c r="J90" s="260">
        <f t="shared" si="6"/>
        <v>0</v>
      </c>
      <c r="L90" s="141"/>
    </row>
    <row r="91" spans="1:12" ht="15">
      <c r="A91" s="68" t="s">
        <v>152</v>
      </c>
      <c r="B91" s="45">
        <v>5</v>
      </c>
      <c r="C91" s="204" t="s">
        <v>97</v>
      </c>
      <c r="D91" s="204"/>
      <c r="E91" s="204"/>
      <c r="F91" s="204"/>
      <c r="G91" s="45"/>
      <c r="H91" s="45" t="s">
        <v>37</v>
      </c>
      <c r="I91" s="95"/>
      <c r="J91" s="260">
        <f t="shared" si="6"/>
        <v>0</v>
      </c>
      <c r="L91" s="141"/>
    </row>
    <row r="92" spans="1:12" ht="15">
      <c r="A92" s="68" t="s">
        <v>152</v>
      </c>
      <c r="B92" s="45">
        <v>6</v>
      </c>
      <c r="C92" s="417" t="s">
        <v>98</v>
      </c>
      <c r="D92" s="418"/>
      <c r="E92" s="418"/>
      <c r="F92" s="419"/>
      <c r="G92" s="45"/>
      <c r="H92" s="45" t="s">
        <v>37</v>
      </c>
      <c r="I92" s="95"/>
      <c r="J92" s="260">
        <f t="shared" si="6"/>
        <v>0</v>
      </c>
      <c r="L92" s="141"/>
    </row>
    <row r="93" spans="1:12" ht="15">
      <c r="A93" s="68" t="s">
        <v>152</v>
      </c>
      <c r="B93" s="45">
        <v>7</v>
      </c>
      <c r="C93" s="204" t="s">
        <v>99</v>
      </c>
      <c r="D93" s="204"/>
      <c r="E93" s="204"/>
      <c r="F93" s="204"/>
      <c r="G93" s="45"/>
      <c r="H93" s="45" t="s">
        <v>113</v>
      </c>
      <c r="I93" s="95"/>
      <c r="J93" s="260">
        <f t="shared" si="6"/>
        <v>0</v>
      </c>
      <c r="L93" s="141"/>
    </row>
    <row r="94" spans="1:12" ht="15">
      <c r="A94" s="68" t="s">
        <v>152</v>
      </c>
      <c r="B94" s="45">
        <v>8</v>
      </c>
      <c r="C94" s="204" t="s">
        <v>154</v>
      </c>
      <c r="D94" s="204"/>
      <c r="E94" s="204"/>
      <c r="F94" s="204"/>
      <c r="G94" s="45"/>
      <c r="H94" s="45" t="s">
        <v>37</v>
      </c>
      <c r="I94" s="92"/>
      <c r="J94" s="260">
        <f t="shared" si="6"/>
        <v>0</v>
      </c>
      <c r="L94" s="141"/>
    </row>
    <row r="95" spans="1:12" ht="15">
      <c r="A95" s="68" t="s">
        <v>152</v>
      </c>
      <c r="B95" s="45">
        <v>9</v>
      </c>
      <c r="C95" s="417" t="s">
        <v>38</v>
      </c>
      <c r="D95" s="418"/>
      <c r="E95" s="418"/>
      <c r="F95" s="419"/>
      <c r="G95" s="45"/>
      <c r="H95" s="45" t="s">
        <v>37</v>
      </c>
      <c r="I95" s="95"/>
      <c r="J95" s="260">
        <f t="shared" si="6"/>
        <v>0</v>
      </c>
      <c r="L95" s="141"/>
    </row>
    <row r="96" spans="1:12" ht="15">
      <c r="A96" s="68" t="s">
        <v>152</v>
      </c>
      <c r="B96" s="45">
        <v>10</v>
      </c>
      <c r="C96" s="417" t="s">
        <v>39</v>
      </c>
      <c r="D96" s="418"/>
      <c r="E96" s="418"/>
      <c r="F96" s="419"/>
      <c r="G96" s="45"/>
      <c r="H96" s="45" t="s">
        <v>113</v>
      </c>
      <c r="I96" s="95"/>
      <c r="J96" s="260">
        <f t="shared" si="6"/>
        <v>0</v>
      </c>
      <c r="L96" s="141"/>
    </row>
    <row r="97" spans="1:12" ht="15">
      <c r="A97" s="68" t="s">
        <v>152</v>
      </c>
      <c r="B97" s="45">
        <v>11</v>
      </c>
      <c r="C97" s="417" t="s">
        <v>100</v>
      </c>
      <c r="D97" s="418"/>
      <c r="E97" s="418"/>
      <c r="F97" s="419"/>
      <c r="G97" s="45"/>
      <c r="H97" s="45" t="s">
        <v>37</v>
      </c>
      <c r="I97" s="95"/>
      <c r="J97" s="260">
        <f t="shared" si="6"/>
        <v>0</v>
      </c>
      <c r="L97" s="141"/>
    </row>
    <row r="98" spans="1:12" ht="15">
      <c r="A98" s="68" t="s">
        <v>152</v>
      </c>
      <c r="B98" s="45">
        <v>12</v>
      </c>
      <c r="C98" s="417" t="s">
        <v>101</v>
      </c>
      <c r="D98" s="418"/>
      <c r="E98" s="418"/>
      <c r="F98" s="419"/>
      <c r="G98" s="45"/>
      <c r="H98" s="45" t="s">
        <v>37</v>
      </c>
      <c r="I98" s="95"/>
      <c r="J98" s="260">
        <f t="shared" si="6"/>
        <v>0</v>
      </c>
      <c r="L98" s="141"/>
    </row>
    <row r="99" spans="1:12" ht="15">
      <c r="A99" s="68" t="s">
        <v>152</v>
      </c>
      <c r="B99" s="45">
        <v>13</v>
      </c>
      <c r="C99" s="204" t="s">
        <v>132</v>
      </c>
      <c r="D99" s="204"/>
      <c r="E99" s="204"/>
      <c r="F99" s="204"/>
      <c r="G99" s="45"/>
      <c r="H99" s="45" t="s">
        <v>113</v>
      </c>
      <c r="I99" s="95"/>
      <c r="J99" s="260">
        <f t="shared" si="6"/>
        <v>0</v>
      </c>
      <c r="L99" s="141"/>
    </row>
    <row r="100" spans="1:12" ht="15">
      <c r="A100" s="68" t="s">
        <v>152</v>
      </c>
      <c r="B100" s="45">
        <v>14</v>
      </c>
      <c r="C100" s="417" t="s">
        <v>40</v>
      </c>
      <c r="D100" s="418"/>
      <c r="E100" s="418"/>
      <c r="F100" s="419"/>
      <c r="G100" s="45"/>
      <c r="H100" s="45" t="s">
        <v>113</v>
      </c>
      <c r="I100" s="95"/>
      <c r="J100" s="260">
        <f t="shared" si="6"/>
        <v>0</v>
      </c>
      <c r="L100" s="141"/>
    </row>
    <row r="101" spans="1:12" ht="15">
      <c r="A101" s="68" t="s">
        <v>152</v>
      </c>
      <c r="B101" s="45">
        <v>15</v>
      </c>
      <c r="C101" s="204" t="s">
        <v>41</v>
      </c>
      <c r="D101" s="204"/>
      <c r="E101" s="204"/>
      <c r="F101" s="204"/>
      <c r="G101" s="45"/>
      <c r="H101" s="45" t="s">
        <v>15</v>
      </c>
      <c r="I101" s="95"/>
      <c r="J101" s="260">
        <f t="shared" si="6"/>
        <v>0</v>
      </c>
      <c r="L101" s="141"/>
    </row>
    <row r="102" spans="1:12" ht="15">
      <c r="A102" s="68" t="s">
        <v>152</v>
      </c>
      <c r="B102" s="45">
        <v>16</v>
      </c>
      <c r="C102" s="204" t="s">
        <v>102</v>
      </c>
      <c r="D102" s="204"/>
      <c r="E102" s="204"/>
      <c r="F102" s="204"/>
      <c r="G102" s="45"/>
      <c r="H102" s="45" t="s">
        <v>113</v>
      </c>
      <c r="I102" s="95"/>
      <c r="J102" s="260">
        <f t="shared" si="6"/>
        <v>0</v>
      </c>
      <c r="L102" s="141"/>
    </row>
    <row r="103" spans="1:12" ht="15">
      <c r="A103" s="68" t="s">
        <v>152</v>
      </c>
      <c r="B103" s="45">
        <v>17</v>
      </c>
      <c r="C103" s="204" t="s">
        <v>103</v>
      </c>
      <c r="D103" s="204"/>
      <c r="E103" s="204"/>
      <c r="F103" s="204"/>
      <c r="G103" s="45">
        <f>G35</f>
        <v>0</v>
      </c>
      <c r="H103" s="45" t="s">
        <v>113</v>
      </c>
      <c r="I103" s="95"/>
      <c r="J103" s="260">
        <f t="shared" si="6"/>
        <v>0</v>
      </c>
      <c r="L103" s="141"/>
    </row>
    <row r="104" spans="1:12" ht="15">
      <c r="A104" s="68" t="s">
        <v>152</v>
      </c>
      <c r="B104" s="45">
        <v>18</v>
      </c>
      <c r="C104" s="417" t="s">
        <v>42</v>
      </c>
      <c r="D104" s="418"/>
      <c r="E104" s="418"/>
      <c r="F104" s="419"/>
      <c r="G104" s="45"/>
      <c r="H104" s="45" t="s">
        <v>15</v>
      </c>
      <c r="I104" s="95"/>
      <c r="J104" s="260">
        <f t="shared" si="6"/>
        <v>0</v>
      </c>
      <c r="L104" s="141"/>
    </row>
    <row r="105" spans="1:12" ht="15">
      <c r="A105" s="68" t="s">
        <v>152</v>
      </c>
      <c r="B105" s="45">
        <v>19</v>
      </c>
      <c r="C105" s="405" t="s">
        <v>43</v>
      </c>
      <c r="D105" s="406"/>
      <c r="E105" s="406"/>
      <c r="F105" s="407"/>
      <c r="G105" s="59"/>
      <c r="H105" s="59" t="s">
        <v>112</v>
      </c>
      <c r="I105" s="95"/>
      <c r="J105" s="260">
        <f t="shared" si="6"/>
        <v>0</v>
      </c>
      <c r="L105" s="141"/>
    </row>
    <row r="106" spans="1:12" ht="15.75" thickBot="1">
      <c r="A106" s="150"/>
      <c r="B106" s="267"/>
      <c r="C106" s="151" t="s">
        <v>189</v>
      </c>
      <c r="D106" s="152" t="s">
        <v>187</v>
      </c>
      <c r="E106" s="153"/>
      <c r="F106" s="154"/>
      <c r="G106" s="155"/>
      <c r="H106" s="156"/>
      <c r="I106" s="98"/>
      <c r="J106" s="157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 t="s">
        <v>215</v>
      </c>
      <c r="G107" s="52"/>
      <c r="H107" s="52"/>
      <c r="I107" s="52"/>
      <c r="J107" s="265"/>
      <c r="L107" s="141"/>
    </row>
    <row r="108" spans="1:12" ht="15">
      <c r="A108" s="69" t="s">
        <v>155</v>
      </c>
      <c r="B108" s="45">
        <v>1</v>
      </c>
      <c r="C108" s="204" t="s">
        <v>45</v>
      </c>
      <c r="D108" s="39"/>
      <c r="E108" s="39"/>
      <c r="F108" s="39"/>
      <c r="G108" s="45">
        <v>0</v>
      </c>
      <c r="H108" s="45" t="s">
        <v>128</v>
      </c>
      <c r="I108" s="93"/>
      <c r="J108" s="260">
        <f aca="true" t="shared" si="7" ref="J108:J128">G108*I108</f>
        <v>0</v>
      </c>
      <c r="L108" s="141"/>
    </row>
    <row r="109" spans="1:12" ht="15">
      <c r="A109" s="69" t="s">
        <v>155</v>
      </c>
      <c r="B109" s="45">
        <v>2</v>
      </c>
      <c r="C109" s="204" t="s">
        <v>46</v>
      </c>
      <c r="D109" s="39"/>
      <c r="E109" s="39"/>
      <c r="F109" s="39"/>
      <c r="G109" s="45">
        <v>0</v>
      </c>
      <c r="H109" s="45" t="s">
        <v>128</v>
      </c>
      <c r="I109" s="93"/>
      <c r="J109" s="260">
        <f t="shared" si="7"/>
        <v>0</v>
      </c>
      <c r="L109" s="141"/>
    </row>
    <row r="110" spans="1:12" ht="15">
      <c r="A110" s="69" t="s">
        <v>155</v>
      </c>
      <c r="B110" s="45">
        <v>3</v>
      </c>
      <c r="C110" s="204" t="s">
        <v>47</v>
      </c>
      <c r="D110" s="39"/>
      <c r="E110" s="39"/>
      <c r="F110" s="39"/>
      <c r="G110" s="45"/>
      <c r="H110" s="45" t="s">
        <v>128</v>
      </c>
      <c r="I110" s="93"/>
      <c r="J110" s="260">
        <f t="shared" si="7"/>
        <v>0</v>
      </c>
      <c r="L110" s="141"/>
    </row>
    <row r="111" spans="1:12" ht="15">
      <c r="A111" s="69" t="s">
        <v>155</v>
      </c>
      <c r="B111" s="45">
        <v>4</v>
      </c>
      <c r="C111" s="204" t="s">
        <v>48</v>
      </c>
      <c r="D111" s="39"/>
      <c r="E111" s="39"/>
      <c r="F111" s="39"/>
      <c r="G111" s="45">
        <v>0</v>
      </c>
      <c r="H111" s="45" t="s">
        <v>128</v>
      </c>
      <c r="I111" s="93"/>
      <c r="J111" s="260">
        <f t="shared" si="7"/>
        <v>0</v>
      </c>
      <c r="L111" s="141"/>
    </row>
    <row r="112" spans="1:12" ht="15">
      <c r="A112" s="69" t="s">
        <v>155</v>
      </c>
      <c r="B112" s="45">
        <v>5</v>
      </c>
      <c r="C112" s="204" t="s">
        <v>104</v>
      </c>
      <c r="D112" s="39"/>
      <c r="E112" s="39"/>
      <c r="F112" s="39"/>
      <c r="G112" s="45">
        <v>0</v>
      </c>
      <c r="H112" s="45" t="s">
        <v>128</v>
      </c>
      <c r="I112" s="93"/>
      <c r="J112" s="260">
        <f t="shared" si="7"/>
        <v>0</v>
      </c>
      <c r="L112" s="141"/>
    </row>
    <row r="113" spans="1:12" ht="15">
      <c r="A113" s="69" t="s">
        <v>155</v>
      </c>
      <c r="B113" s="45">
        <v>6</v>
      </c>
      <c r="C113" s="204" t="s">
        <v>49</v>
      </c>
      <c r="D113" s="39"/>
      <c r="E113" s="39"/>
      <c r="F113" s="39"/>
      <c r="G113" s="45">
        <v>0</v>
      </c>
      <c r="H113" s="45" t="s">
        <v>128</v>
      </c>
      <c r="I113" s="93"/>
      <c r="J113" s="260">
        <f t="shared" si="7"/>
        <v>0</v>
      </c>
      <c r="L113" s="141"/>
    </row>
    <row r="114" spans="1:12" ht="15">
      <c r="A114" s="69" t="s">
        <v>155</v>
      </c>
      <c r="B114" s="45">
        <v>7</v>
      </c>
      <c r="C114" s="204" t="s">
        <v>50</v>
      </c>
      <c r="D114" s="39"/>
      <c r="E114" s="39"/>
      <c r="F114" s="39"/>
      <c r="G114" s="45"/>
      <c r="H114" s="45" t="s">
        <v>128</v>
      </c>
      <c r="I114" s="93"/>
      <c r="J114" s="260">
        <f t="shared" si="7"/>
        <v>0</v>
      </c>
      <c r="L114" s="141"/>
    </row>
    <row r="115" spans="1:12" ht="15">
      <c r="A115" s="69" t="s">
        <v>155</v>
      </c>
      <c r="B115" s="45">
        <v>8</v>
      </c>
      <c r="C115" s="204" t="s">
        <v>51</v>
      </c>
      <c r="D115" s="39"/>
      <c r="E115" s="39"/>
      <c r="F115" s="39"/>
      <c r="G115" s="45">
        <v>0</v>
      </c>
      <c r="H115" s="45" t="s">
        <v>128</v>
      </c>
      <c r="I115" s="93"/>
      <c r="J115" s="260">
        <f t="shared" si="7"/>
        <v>0</v>
      </c>
      <c r="L115" s="141"/>
    </row>
    <row r="116" spans="1:12" ht="15">
      <c r="A116" s="69" t="s">
        <v>155</v>
      </c>
      <c r="B116" s="45">
        <v>9</v>
      </c>
      <c r="C116" s="204" t="s">
        <v>52</v>
      </c>
      <c r="D116" s="39"/>
      <c r="E116" s="39"/>
      <c r="F116" s="39"/>
      <c r="G116" s="45"/>
      <c r="H116" s="45" t="s">
        <v>128</v>
      </c>
      <c r="I116" s="93"/>
      <c r="J116" s="260">
        <f t="shared" si="7"/>
        <v>0</v>
      </c>
      <c r="L116" s="141"/>
    </row>
    <row r="117" spans="1:12" ht="15">
      <c r="A117" s="69" t="s">
        <v>155</v>
      </c>
      <c r="B117" s="45">
        <v>10</v>
      </c>
      <c r="C117" s="204" t="s">
        <v>53</v>
      </c>
      <c r="D117" s="39"/>
      <c r="E117" s="39"/>
      <c r="F117" s="39"/>
      <c r="G117" s="45"/>
      <c r="H117" s="45" t="s">
        <v>128</v>
      </c>
      <c r="I117" s="93"/>
      <c r="J117" s="260">
        <f t="shared" si="7"/>
        <v>0</v>
      </c>
      <c r="L117" s="141"/>
    </row>
    <row r="118" spans="1:12" ht="15">
      <c r="A118" s="69" t="s">
        <v>155</v>
      </c>
      <c r="B118" s="45">
        <v>11</v>
      </c>
      <c r="C118" s="204" t="s">
        <v>105</v>
      </c>
      <c r="D118" s="39"/>
      <c r="E118" s="39"/>
      <c r="F118" s="39"/>
      <c r="G118" s="45"/>
      <c r="H118" s="45" t="s">
        <v>128</v>
      </c>
      <c r="I118" s="93"/>
      <c r="J118" s="260">
        <f t="shared" si="7"/>
        <v>0</v>
      </c>
      <c r="L118" s="141"/>
    </row>
    <row r="119" spans="1:12" ht="15">
      <c r="A119" s="69" t="s">
        <v>155</v>
      </c>
      <c r="B119" s="45">
        <v>12</v>
      </c>
      <c r="C119" s="204" t="s">
        <v>106</v>
      </c>
      <c r="D119" s="39"/>
      <c r="E119" s="39"/>
      <c r="F119" s="39"/>
      <c r="G119" s="45"/>
      <c r="H119" s="45" t="s">
        <v>128</v>
      </c>
      <c r="I119" s="93"/>
      <c r="J119" s="260">
        <f t="shared" si="7"/>
        <v>0</v>
      </c>
      <c r="L119" s="141"/>
    </row>
    <row r="120" spans="1:12" ht="15">
      <c r="A120" s="69" t="s">
        <v>155</v>
      </c>
      <c r="B120" s="45">
        <v>13</v>
      </c>
      <c r="C120" s="204" t="s">
        <v>133</v>
      </c>
      <c r="D120" s="39"/>
      <c r="E120" s="39"/>
      <c r="F120" s="39"/>
      <c r="G120" s="45">
        <v>0</v>
      </c>
      <c r="H120" s="45" t="s">
        <v>128</v>
      </c>
      <c r="I120" s="93"/>
      <c r="J120" s="260">
        <f t="shared" si="7"/>
        <v>0</v>
      </c>
      <c r="L120" s="141"/>
    </row>
    <row r="121" spans="1:12" ht="15">
      <c r="A121" s="69" t="s">
        <v>155</v>
      </c>
      <c r="B121" s="45">
        <v>14</v>
      </c>
      <c r="C121" s="70" t="s">
        <v>107</v>
      </c>
      <c r="D121" s="64"/>
      <c r="E121" s="64"/>
      <c r="F121" s="64"/>
      <c r="G121" s="45"/>
      <c r="H121" s="45" t="s">
        <v>128</v>
      </c>
      <c r="I121" s="97"/>
      <c r="J121" s="260">
        <f t="shared" si="7"/>
        <v>0</v>
      </c>
      <c r="L121" s="141"/>
    </row>
    <row r="122" spans="1:12" ht="15">
      <c r="A122" s="69" t="s">
        <v>155</v>
      </c>
      <c r="B122" s="45">
        <v>15</v>
      </c>
      <c r="C122" s="204" t="s">
        <v>54</v>
      </c>
      <c r="D122" s="39"/>
      <c r="E122" s="39"/>
      <c r="F122" s="39"/>
      <c r="G122" s="45"/>
      <c r="H122" s="45" t="s">
        <v>128</v>
      </c>
      <c r="I122" s="93"/>
      <c r="J122" s="260">
        <f t="shared" si="7"/>
        <v>0</v>
      </c>
      <c r="L122" s="141"/>
    </row>
    <row r="123" spans="1:12" ht="15">
      <c r="A123" s="69" t="s">
        <v>155</v>
      </c>
      <c r="B123" s="45">
        <v>16</v>
      </c>
      <c r="C123" s="70" t="s">
        <v>55</v>
      </c>
      <c r="D123" s="64"/>
      <c r="E123" s="64"/>
      <c r="F123" s="64"/>
      <c r="G123" s="59">
        <v>0</v>
      </c>
      <c r="H123" s="59" t="s">
        <v>128</v>
      </c>
      <c r="I123" s="97"/>
      <c r="J123" s="260">
        <f t="shared" si="7"/>
        <v>0</v>
      </c>
      <c r="L123" s="141"/>
    </row>
    <row r="124" spans="1:12" ht="15">
      <c r="A124" s="69" t="s">
        <v>155</v>
      </c>
      <c r="B124" s="45">
        <v>17</v>
      </c>
      <c r="C124" s="204" t="s">
        <v>56</v>
      </c>
      <c r="D124" s="39"/>
      <c r="E124" s="39"/>
      <c r="F124" s="39"/>
      <c r="G124" s="45"/>
      <c r="H124" s="45" t="s">
        <v>128</v>
      </c>
      <c r="I124" s="93"/>
      <c r="J124" s="260">
        <f t="shared" si="7"/>
        <v>0</v>
      </c>
      <c r="L124" s="141"/>
    </row>
    <row r="125" spans="1:12" ht="15">
      <c r="A125" s="69" t="s">
        <v>155</v>
      </c>
      <c r="B125" s="45">
        <v>18</v>
      </c>
      <c r="C125" s="204" t="s">
        <v>108</v>
      </c>
      <c r="D125" s="39"/>
      <c r="E125" s="39"/>
      <c r="F125" s="39"/>
      <c r="G125" s="45"/>
      <c r="H125" s="45" t="s">
        <v>128</v>
      </c>
      <c r="I125" s="93"/>
      <c r="J125" s="260">
        <f t="shared" si="7"/>
        <v>0</v>
      </c>
      <c r="L125" s="141"/>
    </row>
    <row r="126" spans="1:12" ht="15">
      <c r="A126" s="69" t="s">
        <v>155</v>
      </c>
      <c r="B126" s="45">
        <v>19</v>
      </c>
      <c r="C126" s="417" t="s">
        <v>57</v>
      </c>
      <c r="D126" s="418"/>
      <c r="E126" s="418"/>
      <c r="F126" s="419"/>
      <c r="G126" s="45">
        <v>0</v>
      </c>
      <c r="H126" s="45" t="s">
        <v>128</v>
      </c>
      <c r="I126" s="93"/>
      <c r="J126" s="260">
        <f t="shared" si="7"/>
        <v>0</v>
      </c>
      <c r="L126" s="141"/>
    </row>
    <row r="127" spans="1:12" ht="15">
      <c r="A127" s="69" t="s">
        <v>155</v>
      </c>
      <c r="B127" s="45">
        <v>20</v>
      </c>
      <c r="C127" s="204" t="s">
        <v>58</v>
      </c>
      <c r="D127" s="39"/>
      <c r="E127" s="39"/>
      <c r="F127" s="39"/>
      <c r="G127" s="59"/>
      <c r="H127" s="59" t="s">
        <v>128</v>
      </c>
      <c r="I127" s="93"/>
      <c r="J127" s="260">
        <f t="shared" si="7"/>
        <v>0</v>
      </c>
      <c r="L127" s="141"/>
    </row>
    <row r="128" spans="1:12" ht="15">
      <c r="A128" s="69" t="s">
        <v>155</v>
      </c>
      <c r="B128" s="45">
        <v>21</v>
      </c>
      <c r="C128" s="204" t="s">
        <v>109</v>
      </c>
      <c r="D128" s="39"/>
      <c r="E128" s="39"/>
      <c r="F128" s="39"/>
      <c r="G128" s="59">
        <v>0</v>
      </c>
      <c r="H128" s="59" t="s">
        <v>112</v>
      </c>
      <c r="I128" s="93"/>
      <c r="J128" s="260">
        <f t="shared" si="7"/>
        <v>0</v>
      </c>
      <c r="L128" s="141"/>
    </row>
    <row r="129" spans="1:12" ht="15.75" thickBot="1">
      <c r="A129" s="150"/>
      <c r="B129" s="267"/>
      <c r="C129" s="151" t="s">
        <v>190</v>
      </c>
      <c r="D129" s="152" t="s">
        <v>187</v>
      </c>
      <c r="E129" s="153"/>
      <c r="F129" s="154"/>
      <c r="G129" s="155"/>
      <c r="H129" s="156"/>
      <c r="I129" s="98"/>
      <c r="J129" s="157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 t="s">
        <v>215</v>
      </c>
      <c r="G130" s="52"/>
      <c r="H130" s="52"/>
      <c r="I130" s="52"/>
      <c r="J130" s="265"/>
      <c r="L130" s="141"/>
    </row>
    <row r="131" spans="1:12" ht="15">
      <c r="A131" s="68" t="s">
        <v>156</v>
      </c>
      <c r="B131" s="59">
        <v>1</v>
      </c>
      <c r="C131" s="70" t="s">
        <v>60</v>
      </c>
      <c r="D131" s="64"/>
      <c r="E131" s="64"/>
      <c r="F131" s="64"/>
      <c r="G131" s="59">
        <v>0</v>
      </c>
      <c r="H131" s="59" t="s">
        <v>111</v>
      </c>
      <c r="I131" s="97"/>
      <c r="J131" s="260">
        <f aca="true" t="shared" si="8" ref="J131:J138">G131*I131</f>
        <v>0</v>
      </c>
      <c r="L131" s="141"/>
    </row>
    <row r="132" spans="1:12" ht="15">
      <c r="A132" s="68" t="s">
        <v>156</v>
      </c>
      <c r="B132" s="59">
        <v>2</v>
      </c>
      <c r="C132" s="71" t="s">
        <v>61</v>
      </c>
      <c r="D132" s="64"/>
      <c r="E132" s="64"/>
      <c r="F132" s="64"/>
      <c r="G132" s="59">
        <v>0</v>
      </c>
      <c r="H132" s="59" t="s">
        <v>111</v>
      </c>
      <c r="I132" s="97"/>
      <c r="J132" s="260">
        <f t="shared" si="8"/>
        <v>0</v>
      </c>
      <c r="L132" s="141"/>
    </row>
    <row r="133" spans="1:12" ht="15">
      <c r="A133" s="68" t="s">
        <v>156</v>
      </c>
      <c r="B133" s="59">
        <v>3</v>
      </c>
      <c r="C133" s="71" t="s">
        <v>62</v>
      </c>
      <c r="D133" s="64"/>
      <c r="E133" s="64"/>
      <c r="F133" s="64"/>
      <c r="G133" s="59"/>
      <c r="H133" s="59" t="s">
        <v>111</v>
      </c>
      <c r="I133" s="96"/>
      <c r="J133" s="260">
        <f t="shared" si="8"/>
        <v>0</v>
      </c>
      <c r="L133" s="141"/>
    </row>
    <row r="134" spans="1:12" ht="15">
      <c r="A134" s="68" t="s">
        <v>156</v>
      </c>
      <c r="B134" s="59">
        <v>4</v>
      </c>
      <c r="C134" s="71" t="s">
        <v>157</v>
      </c>
      <c r="D134" s="64"/>
      <c r="E134" s="64"/>
      <c r="F134" s="64"/>
      <c r="G134" s="59"/>
      <c r="H134" s="59" t="s">
        <v>111</v>
      </c>
      <c r="I134" s="96"/>
      <c r="J134" s="260">
        <f t="shared" si="8"/>
        <v>0</v>
      </c>
      <c r="L134" s="141"/>
    </row>
    <row r="135" spans="1:12" ht="15">
      <c r="A135" s="68" t="s">
        <v>156</v>
      </c>
      <c r="B135" s="59">
        <v>5</v>
      </c>
      <c r="C135" s="432" t="s">
        <v>158</v>
      </c>
      <c r="D135" s="433"/>
      <c r="E135" s="433"/>
      <c r="F135" s="434"/>
      <c r="G135" s="59"/>
      <c r="H135" s="59" t="s">
        <v>111</v>
      </c>
      <c r="I135" s="96"/>
      <c r="J135" s="260">
        <f t="shared" si="8"/>
        <v>0</v>
      </c>
      <c r="L135" s="141"/>
    </row>
    <row r="136" spans="1:12" ht="15">
      <c r="A136" s="68" t="s">
        <v>156</v>
      </c>
      <c r="B136" s="59">
        <v>6</v>
      </c>
      <c r="C136" s="70" t="s">
        <v>63</v>
      </c>
      <c r="D136" s="64"/>
      <c r="E136" s="64"/>
      <c r="F136" s="64"/>
      <c r="G136" s="59">
        <v>0</v>
      </c>
      <c r="H136" s="59" t="s">
        <v>15</v>
      </c>
      <c r="I136" s="96"/>
      <c r="J136" s="260">
        <f t="shared" si="8"/>
        <v>0</v>
      </c>
      <c r="L136" s="141"/>
    </row>
    <row r="137" spans="1:12" ht="15">
      <c r="A137" s="68" t="s">
        <v>156</v>
      </c>
      <c r="B137" s="59">
        <v>7</v>
      </c>
      <c r="C137" s="70" t="s">
        <v>64</v>
      </c>
      <c r="D137" s="64"/>
      <c r="E137" s="64"/>
      <c r="F137" s="64"/>
      <c r="G137" s="59">
        <v>0</v>
      </c>
      <c r="H137" s="59" t="s">
        <v>111</v>
      </c>
      <c r="I137" s="96"/>
      <c r="J137" s="260">
        <f t="shared" si="8"/>
        <v>0</v>
      </c>
      <c r="L137" s="141"/>
    </row>
    <row r="138" spans="1:12" ht="15">
      <c r="A138" s="68" t="s">
        <v>156</v>
      </c>
      <c r="B138" s="59">
        <v>8</v>
      </c>
      <c r="C138" s="405" t="s">
        <v>134</v>
      </c>
      <c r="D138" s="406"/>
      <c r="E138" s="406"/>
      <c r="F138" s="407"/>
      <c r="G138" s="59">
        <v>0</v>
      </c>
      <c r="H138" s="59" t="s">
        <v>111</v>
      </c>
      <c r="I138" s="96"/>
      <c r="J138" s="260">
        <f t="shared" si="8"/>
        <v>0</v>
      </c>
      <c r="L138" s="141"/>
    </row>
    <row r="139" spans="1:12" ht="15.75" thickBot="1">
      <c r="A139" s="150"/>
      <c r="B139" s="267"/>
      <c r="C139" s="151" t="s">
        <v>203</v>
      </c>
      <c r="D139" s="152" t="s">
        <v>187</v>
      </c>
      <c r="E139" s="153"/>
      <c r="F139" s="154"/>
      <c r="G139" s="155"/>
      <c r="H139" s="156"/>
      <c r="I139" s="98"/>
      <c r="J139" s="157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 t="s">
        <v>215</v>
      </c>
      <c r="G140" s="52"/>
      <c r="H140" s="52"/>
      <c r="I140" s="52"/>
      <c r="J140" s="265"/>
      <c r="L140" s="141"/>
    </row>
    <row r="141" spans="1:12" ht="15">
      <c r="A141" s="65" t="s">
        <v>159</v>
      </c>
      <c r="B141" s="73">
        <v>1</v>
      </c>
      <c r="C141" s="435" t="s">
        <v>66</v>
      </c>
      <c r="D141" s="436"/>
      <c r="E141" s="436"/>
      <c r="F141" s="436"/>
      <c r="G141" s="73">
        <v>0</v>
      </c>
      <c r="H141" s="73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5" t="s">
        <v>159</v>
      </c>
      <c r="B142" s="73">
        <v>2</v>
      </c>
      <c r="C142" s="403" t="s">
        <v>67</v>
      </c>
      <c r="D142" s="404"/>
      <c r="E142" s="404"/>
      <c r="F142" s="404"/>
      <c r="G142" s="73">
        <v>0</v>
      </c>
      <c r="H142" s="73" t="s">
        <v>112</v>
      </c>
      <c r="I142" s="93"/>
      <c r="J142" s="260">
        <f t="shared" si="9"/>
        <v>0</v>
      </c>
      <c r="L142" s="141"/>
    </row>
    <row r="143" spans="1:12" ht="15">
      <c r="A143" s="65" t="s">
        <v>159</v>
      </c>
      <c r="B143" s="73">
        <v>3</v>
      </c>
      <c r="C143" s="202" t="s">
        <v>68</v>
      </c>
      <c r="D143" s="203"/>
      <c r="E143" s="203"/>
      <c r="F143" s="203"/>
      <c r="G143" s="73"/>
      <c r="H143" s="73" t="s">
        <v>112</v>
      </c>
      <c r="I143" s="93"/>
      <c r="J143" s="260">
        <f t="shared" si="9"/>
        <v>0</v>
      </c>
      <c r="L143" s="141"/>
    </row>
    <row r="144" spans="1:12" ht="15">
      <c r="A144" s="65" t="s">
        <v>159</v>
      </c>
      <c r="B144" s="73">
        <v>4</v>
      </c>
      <c r="C144" s="435" t="s">
        <v>160</v>
      </c>
      <c r="D144" s="436"/>
      <c r="E144" s="436"/>
      <c r="F144" s="436"/>
      <c r="G144" s="73"/>
      <c r="H144" s="73" t="s">
        <v>128</v>
      </c>
      <c r="I144" s="93"/>
      <c r="J144" s="260">
        <f t="shared" si="9"/>
        <v>0</v>
      </c>
      <c r="L144" s="141"/>
    </row>
    <row r="145" spans="1:12" ht="15">
      <c r="A145" s="65" t="s">
        <v>159</v>
      </c>
      <c r="B145" s="73">
        <v>5</v>
      </c>
      <c r="C145" s="426" t="s">
        <v>110</v>
      </c>
      <c r="D145" s="427"/>
      <c r="E145" s="427"/>
      <c r="F145" s="428"/>
      <c r="G145" s="266"/>
      <c r="H145" s="73" t="s">
        <v>128</v>
      </c>
      <c r="I145" s="266"/>
      <c r="J145" s="260">
        <f t="shared" si="9"/>
        <v>0</v>
      </c>
      <c r="L145" s="141"/>
    </row>
    <row r="146" spans="1:12" ht="15">
      <c r="A146" s="65" t="s">
        <v>159</v>
      </c>
      <c r="B146" s="73">
        <v>6</v>
      </c>
      <c r="C146" s="202" t="s">
        <v>161</v>
      </c>
      <c r="D146" s="203"/>
      <c r="E146" s="203"/>
      <c r="F146" s="203"/>
      <c r="G146" s="73"/>
      <c r="H146" s="73" t="s">
        <v>128</v>
      </c>
      <c r="I146" s="93"/>
      <c r="J146" s="260">
        <f t="shared" si="9"/>
        <v>0</v>
      </c>
      <c r="L146" s="141"/>
    </row>
    <row r="147" spans="1:12" ht="15">
      <c r="A147" s="65" t="s">
        <v>159</v>
      </c>
      <c r="B147" s="73">
        <v>7</v>
      </c>
      <c r="C147" s="202" t="s">
        <v>162</v>
      </c>
      <c r="D147" s="203"/>
      <c r="E147" s="203"/>
      <c r="F147" s="203"/>
      <c r="G147" s="73"/>
      <c r="H147" s="73" t="s">
        <v>114</v>
      </c>
      <c r="I147" s="93"/>
      <c r="J147" s="260">
        <f t="shared" si="9"/>
        <v>0</v>
      </c>
      <c r="L147" s="141"/>
    </row>
    <row r="148" spans="1:12" ht="15">
      <c r="A148" s="65" t="s">
        <v>159</v>
      </c>
      <c r="B148" s="73">
        <v>8</v>
      </c>
      <c r="C148" s="202" t="s">
        <v>163</v>
      </c>
      <c r="D148" s="203"/>
      <c r="E148" s="203"/>
      <c r="F148" s="203"/>
      <c r="G148" s="73"/>
      <c r="H148" s="73" t="s">
        <v>111</v>
      </c>
      <c r="I148" s="93"/>
      <c r="J148" s="260">
        <f t="shared" si="9"/>
        <v>0</v>
      </c>
      <c r="L148" s="141"/>
    </row>
    <row r="149" spans="1:12" ht="15">
      <c r="A149" s="65" t="s">
        <v>159</v>
      </c>
      <c r="B149" s="73">
        <v>9</v>
      </c>
      <c r="C149" s="403" t="s">
        <v>69</v>
      </c>
      <c r="D149" s="404"/>
      <c r="E149" s="404"/>
      <c r="F149" s="404"/>
      <c r="G149" s="73">
        <v>0</v>
      </c>
      <c r="H149" s="73" t="s">
        <v>111</v>
      </c>
      <c r="I149" s="93"/>
      <c r="J149" s="260">
        <f t="shared" si="9"/>
        <v>0</v>
      </c>
      <c r="L149" s="141"/>
    </row>
    <row r="150" spans="1:12" ht="15">
      <c r="A150" s="65" t="s">
        <v>159</v>
      </c>
      <c r="B150" s="73">
        <v>10</v>
      </c>
      <c r="C150" s="403" t="s">
        <v>70</v>
      </c>
      <c r="D150" s="404"/>
      <c r="E150" s="404"/>
      <c r="F150" s="404"/>
      <c r="G150" s="73">
        <v>0</v>
      </c>
      <c r="H150" s="73" t="s">
        <v>111</v>
      </c>
      <c r="I150" s="93"/>
      <c r="J150" s="260">
        <f t="shared" si="9"/>
        <v>0</v>
      </c>
      <c r="L150" s="141"/>
    </row>
    <row r="151" spans="1:12" ht="15">
      <c r="A151" s="65" t="s">
        <v>159</v>
      </c>
      <c r="B151" s="73">
        <v>11</v>
      </c>
      <c r="C151" s="403" t="s">
        <v>164</v>
      </c>
      <c r="D151" s="404"/>
      <c r="E151" s="404"/>
      <c r="F151" s="404"/>
      <c r="G151" s="73"/>
      <c r="H151" s="73" t="s">
        <v>111</v>
      </c>
      <c r="I151" s="93"/>
      <c r="J151" s="260">
        <f t="shared" si="9"/>
        <v>0</v>
      </c>
      <c r="L151" s="141"/>
    </row>
    <row r="152" spans="1:12" ht="15">
      <c r="A152" s="65" t="s">
        <v>159</v>
      </c>
      <c r="B152" s="73">
        <v>12</v>
      </c>
      <c r="C152" s="403" t="s">
        <v>165</v>
      </c>
      <c r="D152" s="404"/>
      <c r="E152" s="404"/>
      <c r="F152" s="404"/>
      <c r="G152" s="73"/>
      <c r="H152" s="73" t="s">
        <v>111</v>
      </c>
      <c r="I152" s="93"/>
      <c r="J152" s="260">
        <f t="shared" si="9"/>
        <v>0</v>
      </c>
      <c r="L152" s="141"/>
    </row>
    <row r="153" spans="1:12" ht="15">
      <c r="A153" s="65" t="s">
        <v>159</v>
      </c>
      <c r="B153" s="73">
        <v>13</v>
      </c>
      <c r="C153" s="403" t="s">
        <v>71</v>
      </c>
      <c r="D153" s="404"/>
      <c r="E153" s="404"/>
      <c r="F153" s="404"/>
      <c r="G153" s="45"/>
      <c r="H153" s="45" t="s">
        <v>135</v>
      </c>
      <c r="I153" s="93"/>
      <c r="J153" s="260">
        <f t="shared" si="9"/>
        <v>0</v>
      </c>
      <c r="L153" s="141"/>
    </row>
    <row r="154" spans="1:12" ht="15">
      <c r="A154" s="65" t="s">
        <v>159</v>
      </c>
      <c r="B154" s="73">
        <v>14</v>
      </c>
      <c r="C154" s="403" t="s">
        <v>72</v>
      </c>
      <c r="D154" s="404"/>
      <c r="E154" s="404"/>
      <c r="F154" s="404"/>
      <c r="G154" s="45">
        <v>0</v>
      </c>
      <c r="H154" s="45" t="s">
        <v>15</v>
      </c>
      <c r="I154" s="93"/>
      <c r="J154" s="260">
        <f t="shared" si="9"/>
        <v>0</v>
      </c>
      <c r="L154" s="141"/>
    </row>
    <row r="155" spans="1:12" ht="15">
      <c r="A155" s="65" t="s">
        <v>159</v>
      </c>
      <c r="B155" s="73">
        <v>15</v>
      </c>
      <c r="C155" s="403" t="s">
        <v>73</v>
      </c>
      <c r="D155" s="404"/>
      <c r="E155" s="404"/>
      <c r="F155" s="404"/>
      <c r="G155" s="45">
        <v>0</v>
      </c>
      <c r="H155" s="45" t="s">
        <v>136</v>
      </c>
      <c r="I155" s="93"/>
      <c r="J155" s="260">
        <f t="shared" si="9"/>
        <v>0</v>
      </c>
      <c r="L155" s="141"/>
    </row>
    <row r="156" spans="1:12" ht="15">
      <c r="A156" s="65" t="s">
        <v>159</v>
      </c>
      <c r="B156" s="73">
        <v>16</v>
      </c>
      <c r="C156" s="403" t="s">
        <v>43</v>
      </c>
      <c r="D156" s="404"/>
      <c r="E156" s="404"/>
      <c r="F156" s="404"/>
      <c r="G156" s="59">
        <v>0</v>
      </c>
      <c r="H156" s="59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78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90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8" t="s">
        <v>166</v>
      </c>
      <c r="B159" s="59">
        <v>1</v>
      </c>
      <c r="C159" s="405" t="s">
        <v>75</v>
      </c>
      <c r="D159" s="406"/>
      <c r="E159" s="406"/>
      <c r="F159" s="407"/>
      <c r="G159" s="59"/>
      <c r="H159" s="59" t="s">
        <v>15</v>
      </c>
      <c r="I159" s="97"/>
      <c r="J159" s="260">
        <f aca="true" t="shared" si="10" ref="J159:J161">G159*I159</f>
        <v>0</v>
      </c>
      <c r="L159" s="141"/>
    </row>
    <row r="160" spans="1:12" ht="15">
      <c r="A160" s="68" t="s">
        <v>166</v>
      </c>
      <c r="B160" s="59">
        <v>2</v>
      </c>
      <c r="C160" s="70" t="s">
        <v>76</v>
      </c>
      <c r="D160" s="64"/>
      <c r="E160" s="64"/>
      <c r="F160" s="64"/>
      <c r="G160" s="59"/>
      <c r="H160" s="59" t="s">
        <v>15</v>
      </c>
      <c r="I160" s="97"/>
      <c r="J160" s="260">
        <f t="shared" si="10"/>
        <v>0</v>
      </c>
      <c r="L160" s="141"/>
    </row>
    <row r="161" spans="1:12" ht="15">
      <c r="A161" s="68" t="s">
        <v>166</v>
      </c>
      <c r="B161" s="59">
        <v>3</v>
      </c>
      <c r="C161" s="405" t="s">
        <v>77</v>
      </c>
      <c r="D161" s="406"/>
      <c r="E161" s="406"/>
      <c r="F161" s="407"/>
      <c r="G161" s="59"/>
      <c r="H161" s="59" t="s">
        <v>15</v>
      </c>
      <c r="I161" s="96"/>
      <c r="J161" s="260">
        <f t="shared" si="10"/>
        <v>0</v>
      </c>
      <c r="L161" s="141"/>
    </row>
    <row r="162" spans="1:12" ht="15.75" thickBot="1">
      <c r="A162" s="150"/>
      <c r="B162" s="267"/>
      <c r="C162" s="151" t="s">
        <v>205</v>
      </c>
      <c r="D162" s="152" t="s">
        <v>187</v>
      </c>
      <c r="E162" s="153"/>
      <c r="F162" s="154"/>
      <c r="G162" s="155"/>
      <c r="H162" s="156"/>
      <c r="I162" s="98"/>
      <c r="J162" s="157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8" t="s">
        <v>167</v>
      </c>
      <c r="B164" s="59">
        <v>1</v>
      </c>
      <c r="C164" s="70" t="s">
        <v>79</v>
      </c>
      <c r="D164" s="64"/>
      <c r="E164" s="64"/>
      <c r="F164" s="64"/>
      <c r="G164" s="59"/>
      <c r="H164" s="59" t="s">
        <v>37</v>
      </c>
      <c r="I164" s="158"/>
      <c r="J164" s="260">
        <f aca="true" t="shared" si="11" ref="J164:J166">G164*I164</f>
        <v>0</v>
      </c>
      <c r="L164" s="141"/>
    </row>
    <row r="165" spans="1:12" ht="15">
      <c r="A165" s="68" t="s">
        <v>167</v>
      </c>
      <c r="B165" s="59">
        <v>2</v>
      </c>
      <c r="C165" s="70" t="s">
        <v>80</v>
      </c>
      <c r="D165" s="64"/>
      <c r="E165" s="64"/>
      <c r="F165" s="64"/>
      <c r="G165" s="59"/>
      <c r="H165" s="59" t="s">
        <v>37</v>
      </c>
      <c r="I165" s="158"/>
      <c r="J165" s="260">
        <f t="shared" si="11"/>
        <v>0</v>
      </c>
      <c r="L165" s="141"/>
    </row>
    <row r="166" spans="1:12" ht="15">
      <c r="A166" s="68" t="s">
        <v>167</v>
      </c>
      <c r="B166" s="59">
        <v>3</v>
      </c>
      <c r="C166" s="405" t="s">
        <v>77</v>
      </c>
      <c r="D166" s="406"/>
      <c r="E166" s="406"/>
      <c r="F166" s="407"/>
      <c r="G166" s="59"/>
      <c r="H166" s="59" t="s">
        <v>15</v>
      </c>
      <c r="I166" s="158"/>
      <c r="J166" s="260">
        <f t="shared" si="11"/>
        <v>0</v>
      </c>
      <c r="L166" s="141"/>
    </row>
    <row r="167" spans="1:12" ht="15.75" thickBot="1">
      <c r="A167" s="83"/>
      <c r="B167" s="78"/>
      <c r="C167" s="84" t="s">
        <v>206</v>
      </c>
      <c r="D167" s="85" t="s">
        <v>187</v>
      </c>
      <c r="E167" s="86"/>
      <c r="F167" s="87"/>
      <c r="G167" s="88"/>
      <c r="H167" s="89"/>
      <c r="I167" s="98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223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74" t="s">
        <v>170</v>
      </c>
      <c r="D169" s="37"/>
      <c r="E169" s="37"/>
      <c r="F169" s="37"/>
      <c r="G169" s="45">
        <v>60</v>
      </c>
      <c r="H169" s="45" t="s">
        <v>241</v>
      </c>
      <c r="I169" s="188"/>
      <c r="J169" s="260">
        <f aca="true" t="shared" si="12" ref="J169:J183">G169*I169</f>
        <v>0</v>
      </c>
    </row>
    <row r="170" spans="1:10" ht="15">
      <c r="A170" s="278" t="s">
        <v>168</v>
      </c>
      <c r="B170" s="163">
        <v>2</v>
      </c>
      <c r="C170" s="164" t="s">
        <v>171</v>
      </c>
      <c r="D170" s="165"/>
      <c r="E170" s="165"/>
      <c r="F170" s="165"/>
      <c r="G170" s="45">
        <v>1</v>
      </c>
      <c r="H170" s="166" t="s">
        <v>241</v>
      </c>
      <c r="I170" s="188"/>
      <c r="J170" s="260">
        <f t="shared" si="12"/>
        <v>0</v>
      </c>
    </row>
    <row r="171" spans="1:10" ht="15">
      <c r="A171" s="62" t="s">
        <v>168</v>
      </c>
      <c r="B171" s="36">
        <v>3</v>
      </c>
      <c r="C171" s="499" t="s">
        <v>67</v>
      </c>
      <c r="D171" s="499"/>
      <c r="E171" s="499"/>
      <c r="F171" s="499"/>
      <c r="G171" s="45">
        <v>1</v>
      </c>
      <c r="H171" s="166" t="s">
        <v>241</v>
      </c>
      <c r="I171" s="188"/>
      <c r="J171" s="260">
        <f t="shared" si="12"/>
        <v>0</v>
      </c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45"/>
      <c r="H172" s="166"/>
      <c r="I172" s="188"/>
      <c r="J172" s="260">
        <f t="shared" si="12"/>
        <v>0</v>
      </c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45"/>
      <c r="H173" s="166"/>
      <c r="I173" s="188"/>
      <c r="J173" s="260">
        <f t="shared" si="12"/>
        <v>0</v>
      </c>
    </row>
    <row r="174" spans="1:10" ht="15">
      <c r="A174" s="62" t="s">
        <v>168</v>
      </c>
      <c r="B174" s="36">
        <v>6</v>
      </c>
      <c r="C174" s="205" t="s">
        <v>174</v>
      </c>
      <c r="D174" s="37"/>
      <c r="E174" s="37"/>
      <c r="F174" s="37"/>
      <c r="G174" s="45">
        <v>1</v>
      </c>
      <c r="H174" s="166" t="s">
        <v>81</v>
      </c>
      <c r="I174" s="188"/>
      <c r="J174" s="260">
        <f t="shared" si="12"/>
        <v>0</v>
      </c>
    </row>
    <row r="175" spans="1:10" ht="15">
      <c r="A175" s="62" t="s">
        <v>168</v>
      </c>
      <c r="B175" s="36">
        <v>7</v>
      </c>
      <c r="C175" s="500" t="s">
        <v>222</v>
      </c>
      <c r="D175" s="500"/>
      <c r="E175" s="500"/>
      <c r="F175" s="500"/>
      <c r="G175" s="45">
        <v>120</v>
      </c>
      <c r="H175" s="166" t="s">
        <v>241</v>
      </c>
      <c r="I175" s="188"/>
      <c r="J175" s="260">
        <f t="shared" si="12"/>
        <v>0</v>
      </c>
    </row>
    <row r="176" spans="1:10" ht="15">
      <c r="A176" s="62" t="s">
        <v>168</v>
      </c>
      <c r="B176" s="36">
        <v>8</v>
      </c>
      <c r="C176" s="499" t="s">
        <v>176</v>
      </c>
      <c r="D176" s="499"/>
      <c r="E176" s="499"/>
      <c r="F176" s="499"/>
      <c r="G176" s="45"/>
      <c r="H176" s="166"/>
      <c r="I176" s="188"/>
      <c r="J176" s="260">
        <f t="shared" si="12"/>
        <v>0</v>
      </c>
    </row>
    <row r="177" spans="1:10" ht="15">
      <c r="A177" s="62" t="s">
        <v>168</v>
      </c>
      <c r="B177" s="36">
        <v>9</v>
      </c>
      <c r="C177" s="204" t="s">
        <v>177</v>
      </c>
      <c r="D177" s="37"/>
      <c r="E177" s="37"/>
      <c r="F177" s="37"/>
      <c r="G177" s="45">
        <v>120</v>
      </c>
      <c r="H177" s="166" t="s">
        <v>241</v>
      </c>
      <c r="I177" s="188"/>
      <c r="J177" s="260">
        <f t="shared" si="12"/>
        <v>0</v>
      </c>
    </row>
    <row r="178" spans="1:10" ht="15">
      <c r="A178" s="62" t="s">
        <v>168</v>
      </c>
      <c r="B178" s="36">
        <v>10</v>
      </c>
      <c r="C178" s="204" t="s">
        <v>178</v>
      </c>
      <c r="D178" s="37"/>
      <c r="E178" s="37"/>
      <c r="F178" s="37"/>
      <c r="G178" s="45"/>
      <c r="H178" s="166"/>
      <c r="I178" s="188"/>
      <c r="J178" s="260">
        <f t="shared" si="12"/>
        <v>0</v>
      </c>
    </row>
    <row r="179" spans="1:10" ht="15">
      <c r="A179" s="62" t="s">
        <v>168</v>
      </c>
      <c r="B179" s="36">
        <v>11</v>
      </c>
      <c r="C179" s="204" t="s">
        <v>179</v>
      </c>
      <c r="D179" s="37"/>
      <c r="E179" s="37"/>
      <c r="F179" s="37"/>
      <c r="G179" s="45"/>
      <c r="H179" s="166"/>
      <c r="I179" s="188"/>
      <c r="J179" s="260">
        <f t="shared" si="12"/>
        <v>0</v>
      </c>
    </row>
    <row r="180" spans="1:10" ht="15">
      <c r="A180" s="62" t="s">
        <v>168</v>
      </c>
      <c r="B180" s="36">
        <v>12</v>
      </c>
      <c r="C180" s="204" t="s">
        <v>180</v>
      </c>
      <c r="D180" s="37"/>
      <c r="E180" s="37"/>
      <c r="F180" s="37"/>
      <c r="G180" s="45"/>
      <c r="H180" s="166"/>
      <c r="I180" s="188"/>
      <c r="J180" s="260">
        <f t="shared" si="12"/>
        <v>0</v>
      </c>
    </row>
    <row r="181" spans="1:10" ht="15">
      <c r="A181" s="62" t="s">
        <v>168</v>
      </c>
      <c r="B181" s="36">
        <v>13</v>
      </c>
      <c r="C181" s="500" t="s">
        <v>72</v>
      </c>
      <c r="D181" s="500"/>
      <c r="E181" s="500"/>
      <c r="F181" s="500"/>
      <c r="G181" s="45">
        <v>1800</v>
      </c>
      <c r="H181" s="166" t="s">
        <v>15</v>
      </c>
      <c r="I181" s="188"/>
      <c r="J181" s="260">
        <f t="shared" si="12"/>
        <v>0</v>
      </c>
    </row>
    <row r="182" spans="1:10" ht="15">
      <c r="A182" s="62" t="s">
        <v>168</v>
      </c>
      <c r="B182" s="36">
        <v>14</v>
      </c>
      <c r="C182" s="500" t="s">
        <v>181</v>
      </c>
      <c r="D182" s="500"/>
      <c r="E182" s="500"/>
      <c r="F182" s="500"/>
      <c r="G182" s="45">
        <v>40</v>
      </c>
      <c r="H182" s="166" t="s">
        <v>241</v>
      </c>
      <c r="I182" s="188"/>
      <c r="J182" s="260">
        <f t="shared" si="12"/>
        <v>0</v>
      </c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45">
        <v>160</v>
      </c>
      <c r="H183" s="166" t="s">
        <v>241</v>
      </c>
      <c r="I183" s="188"/>
      <c r="J183" s="260">
        <f t="shared" si="12"/>
        <v>0</v>
      </c>
    </row>
    <row r="184" spans="1:10" ht="15">
      <c r="A184" s="99"/>
      <c r="B184" s="78"/>
      <c r="C184" s="79"/>
      <c r="D184" s="79"/>
      <c r="E184" s="79"/>
      <c r="F184" s="79"/>
      <c r="G184" s="78"/>
      <c r="H184" s="78"/>
      <c r="I184" s="80"/>
      <c r="J184" s="273"/>
    </row>
    <row r="185" spans="1:10" ht="15.75" thickBot="1">
      <c r="A185" s="274"/>
      <c r="B185" s="85"/>
      <c r="C185" s="84" t="s">
        <v>191</v>
      </c>
      <c r="D185" s="85" t="s">
        <v>187</v>
      </c>
      <c r="E185" s="86"/>
      <c r="F185" s="87"/>
      <c r="G185" s="84"/>
      <c r="H185" s="84"/>
      <c r="I185" s="84"/>
      <c r="J185" s="90">
        <f>SUM(J169:J183)</f>
        <v>0</v>
      </c>
    </row>
    <row r="186" spans="1:10" ht="16.5" thickBot="1" thickTop="1">
      <c r="A186" s="99"/>
      <c r="B186" s="78"/>
      <c r="C186" s="199"/>
      <c r="D186" s="275"/>
      <c r="E186" s="276"/>
      <c r="F186" s="100"/>
      <c r="G186" s="101"/>
      <c r="H186" s="186"/>
      <c r="I186" s="102"/>
      <c r="J186" s="103"/>
    </row>
    <row r="187" spans="1:12" ht="15.75" thickBot="1">
      <c r="A187" s="107"/>
      <c r="B187" s="108"/>
      <c r="C187" s="109" t="s">
        <v>192</v>
      </c>
      <c r="D187" s="109"/>
      <c r="E187" s="109"/>
      <c r="F187" s="109"/>
      <c r="G187" s="110"/>
      <c r="H187" s="108"/>
      <c r="I187" s="111"/>
      <c r="J187" s="112">
        <f>J11+J63+J85+J106+J129+J139+J157+J162+J167+J185</f>
        <v>0</v>
      </c>
      <c r="L187" s="143"/>
    </row>
    <row r="188" spans="1:12" ht="15.75" thickBot="1">
      <c r="A188" s="117"/>
      <c r="B188" s="113"/>
      <c r="C188" s="114"/>
      <c r="D188" s="114"/>
      <c r="E188" s="114"/>
      <c r="F188" s="114"/>
      <c r="G188" s="113"/>
      <c r="H188" s="113"/>
      <c r="I188" s="115"/>
      <c r="J188" s="277"/>
      <c r="L188" s="142"/>
    </row>
    <row r="189" spans="1:10" ht="15">
      <c r="A189" s="117"/>
      <c r="B189" s="113"/>
      <c r="C189" s="114"/>
      <c r="D189" s="114"/>
      <c r="E189" s="114"/>
      <c r="F189" s="114"/>
      <c r="G189" s="113"/>
      <c r="H189" s="113"/>
      <c r="I189" s="115"/>
      <c r="J189" s="118"/>
    </row>
    <row r="190" spans="1:10" ht="15">
      <c r="A190" s="119" t="s">
        <v>193</v>
      </c>
      <c r="B190" s="78"/>
      <c r="C190" s="79"/>
      <c r="D190" s="79"/>
      <c r="E190" s="79"/>
      <c r="F190" s="79"/>
      <c r="G190" s="78"/>
      <c r="H190" s="78"/>
      <c r="I190" s="253"/>
      <c r="J190" s="120"/>
    </row>
    <row r="191" spans="1:10" ht="15.75" thickBot="1">
      <c r="A191" s="104"/>
      <c r="B191" s="105"/>
      <c r="C191" s="106"/>
      <c r="D191" s="106"/>
      <c r="E191" s="106"/>
      <c r="F191" s="106"/>
      <c r="G191" s="105"/>
      <c r="H191" s="105"/>
      <c r="I191" s="116"/>
      <c r="J191" s="121"/>
    </row>
    <row r="192" spans="1:10" ht="15">
      <c r="A192" s="117"/>
      <c r="B192" s="113"/>
      <c r="C192" s="114"/>
      <c r="D192" s="114"/>
      <c r="E192" s="114"/>
      <c r="F192" s="114"/>
      <c r="G192" s="423" t="s">
        <v>194</v>
      </c>
      <c r="H192" s="423"/>
      <c r="I192" s="138" t="s">
        <v>195</v>
      </c>
      <c r="J192" s="122" t="s">
        <v>196</v>
      </c>
    </row>
    <row r="193" spans="1:10" ht="15">
      <c r="A193" s="99" t="s">
        <v>238</v>
      </c>
      <c r="B193" s="78"/>
      <c r="C193" s="79" t="s">
        <v>242</v>
      </c>
      <c r="D193" s="79"/>
      <c r="E193" s="79"/>
      <c r="F193" s="79"/>
      <c r="G193" s="245"/>
      <c r="H193" s="247">
        <f>J11</f>
        <v>0</v>
      </c>
      <c r="I193" s="247">
        <f>H193*0.21</f>
        <v>0</v>
      </c>
      <c r="J193" s="120">
        <f>SUM(H193:I193)</f>
        <v>0</v>
      </c>
    </row>
    <row r="194" spans="1:10" ht="15">
      <c r="A194" s="99" t="s">
        <v>138</v>
      </c>
      <c r="B194" s="248"/>
      <c r="C194" s="249" t="s">
        <v>202</v>
      </c>
      <c r="D194" s="79"/>
      <c r="E194" s="79"/>
      <c r="F194" s="79"/>
      <c r="G194" s="247"/>
      <c r="H194" s="247">
        <f>J63</f>
        <v>0</v>
      </c>
      <c r="I194" s="247">
        <f>H194*0.21</f>
        <v>0</v>
      </c>
      <c r="J194" s="120">
        <f>SUM(H194:I194)</f>
        <v>0</v>
      </c>
    </row>
    <row r="195" spans="1:10" ht="15">
      <c r="A195" s="83" t="s">
        <v>151</v>
      </c>
      <c r="B195" s="248"/>
      <c r="C195" s="249" t="str">
        <f>C64</f>
        <v xml:space="preserve">POLNÍ ZKOUŠKY </v>
      </c>
      <c r="D195" s="79"/>
      <c r="E195" s="79"/>
      <c r="F195" s="79"/>
      <c r="G195" s="247"/>
      <c r="H195" s="247">
        <f>J85</f>
        <v>0</v>
      </c>
      <c r="I195" s="247">
        <f aca="true" t="shared" si="13" ref="I195:I202">H195*0.21</f>
        <v>0</v>
      </c>
      <c r="J195" s="120">
        <f aca="true" t="shared" si="14" ref="J195:J202">SUM(H195:I195)</f>
        <v>0</v>
      </c>
    </row>
    <row r="196" spans="1:10" ht="15">
      <c r="A196" s="99" t="s">
        <v>152</v>
      </c>
      <c r="B196" s="248"/>
      <c r="C196" s="250" t="str">
        <f>C86</f>
        <v>GEOFYZIKÁLNÍ PRÁCE</v>
      </c>
      <c r="D196" s="79"/>
      <c r="E196" s="79"/>
      <c r="F196" s="79"/>
      <c r="G196" s="247"/>
      <c r="H196" s="247">
        <f>J106</f>
        <v>0</v>
      </c>
      <c r="I196" s="247">
        <f t="shared" si="13"/>
        <v>0</v>
      </c>
      <c r="J196" s="120">
        <f t="shared" si="14"/>
        <v>0</v>
      </c>
    </row>
    <row r="197" spans="1:10" ht="15">
      <c r="A197" s="99" t="s">
        <v>155</v>
      </c>
      <c r="B197" s="248"/>
      <c r="C197" s="249" t="str">
        <f>C107</f>
        <v>LABORATORNÍ PRÁCE</v>
      </c>
      <c r="D197" s="79"/>
      <c r="E197" s="79"/>
      <c r="F197" s="79"/>
      <c r="G197" s="247"/>
      <c r="H197" s="247">
        <f>J129</f>
        <v>0</v>
      </c>
      <c r="I197" s="247">
        <f t="shared" si="13"/>
        <v>0</v>
      </c>
      <c r="J197" s="120">
        <f t="shared" si="14"/>
        <v>0</v>
      </c>
    </row>
    <row r="198" spans="1:10" ht="15">
      <c r="A198" s="83" t="s">
        <v>156</v>
      </c>
      <c r="B198" s="248"/>
      <c r="C198" s="249" t="str">
        <f>C130</f>
        <v>GEODETICKÉ PRÁCE</v>
      </c>
      <c r="D198" s="79"/>
      <c r="E198" s="79"/>
      <c r="F198" s="79"/>
      <c r="G198" s="247"/>
      <c r="H198" s="247">
        <f>J139</f>
        <v>0</v>
      </c>
      <c r="I198" s="247">
        <f t="shared" si="13"/>
        <v>0</v>
      </c>
      <c r="J198" s="120">
        <f t="shared" si="14"/>
        <v>0</v>
      </c>
    </row>
    <row r="199" spans="1:10" ht="15">
      <c r="A199" s="99" t="s">
        <v>159</v>
      </c>
      <c r="B199" s="248"/>
      <c r="C199" s="250" t="str">
        <f>C140</f>
        <v>HYDROGEOLOGICKÉ PRÁCE</v>
      </c>
      <c r="D199" s="79"/>
      <c r="E199" s="79"/>
      <c r="F199" s="79"/>
      <c r="G199" s="247"/>
      <c r="H199" s="247">
        <f>J157</f>
        <v>0</v>
      </c>
      <c r="I199" s="247">
        <f t="shared" si="13"/>
        <v>0</v>
      </c>
      <c r="J199" s="120">
        <f t="shared" si="14"/>
        <v>0</v>
      </c>
    </row>
    <row r="200" spans="1:10" ht="15">
      <c r="A200" s="99" t="s">
        <v>166</v>
      </c>
      <c r="B200" s="248"/>
      <c r="C200" s="250" t="str">
        <f>C158</f>
        <v>PEDOLOGICKÝ PRŮZKUM</v>
      </c>
      <c r="D200" s="79"/>
      <c r="E200" s="79"/>
      <c r="F200" s="79"/>
      <c r="G200" s="247"/>
      <c r="H200" s="247">
        <f>J162</f>
        <v>0</v>
      </c>
      <c r="I200" s="247">
        <f t="shared" si="13"/>
        <v>0</v>
      </c>
      <c r="J200" s="120">
        <f t="shared" si="14"/>
        <v>0</v>
      </c>
    </row>
    <row r="201" spans="1:10" ht="15">
      <c r="A201" s="83" t="s">
        <v>167</v>
      </c>
      <c r="B201" s="248"/>
      <c r="C201" s="250" t="str">
        <f>C163</f>
        <v>KOROZNÍ PRŮZKUM</v>
      </c>
      <c r="D201" s="79"/>
      <c r="E201" s="79"/>
      <c r="F201" s="79"/>
      <c r="G201" s="247"/>
      <c r="H201" s="247">
        <f>J167</f>
        <v>0</v>
      </c>
      <c r="I201" s="247">
        <f t="shared" si="13"/>
        <v>0</v>
      </c>
      <c r="J201" s="120">
        <f t="shared" si="14"/>
        <v>0</v>
      </c>
    </row>
    <row r="202" spans="1:10" ht="15">
      <c r="A202" s="123" t="s">
        <v>168</v>
      </c>
      <c r="B202" s="124"/>
      <c r="C202" s="125" t="str">
        <f>C168</f>
        <v>VÝKONY GEOLOGICKÉ SLUŽBY A TERÉNNÍ PRÁCE</v>
      </c>
      <c r="D202" s="126"/>
      <c r="E202" s="126"/>
      <c r="F202" s="126"/>
      <c r="G202" s="127"/>
      <c r="H202" s="127">
        <f>J185</f>
        <v>0</v>
      </c>
      <c r="I202" s="127">
        <f t="shared" si="13"/>
        <v>0</v>
      </c>
      <c r="J202" s="128">
        <f t="shared" si="14"/>
        <v>0</v>
      </c>
    </row>
    <row r="203" spans="1:10" ht="15">
      <c r="A203" s="99"/>
      <c r="B203" s="248"/>
      <c r="C203" s="250"/>
      <c r="D203" s="79"/>
      <c r="E203" s="79"/>
      <c r="F203" s="79"/>
      <c r="G203" s="251" t="s">
        <v>197</v>
      </c>
      <c r="H203" s="252">
        <f>SUM(H193:H202)</f>
        <v>0</v>
      </c>
      <c r="I203" s="252">
        <f>SUM(I193:I202)</f>
        <v>0</v>
      </c>
      <c r="J203" s="129">
        <f>SUM(J193:J202)</f>
        <v>0</v>
      </c>
    </row>
    <row r="204" spans="1:10" ht="15">
      <c r="A204" s="99"/>
      <c r="B204" s="78"/>
      <c r="C204" s="79"/>
      <c r="D204" s="79"/>
      <c r="E204" s="79"/>
      <c r="F204" s="79"/>
      <c r="G204" s="78"/>
      <c r="H204" s="78"/>
      <c r="I204" s="253"/>
      <c r="J204" s="120"/>
    </row>
    <row r="205" spans="1:10" ht="15">
      <c r="A205" s="99"/>
      <c r="B205" s="78"/>
      <c r="C205" s="79"/>
      <c r="D205" s="79"/>
      <c r="E205" s="79"/>
      <c r="F205" s="5"/>
      <c r="G205" s="130"/>
      <c r="H205" s="131" t="s">
        <v>194</v>
      </c>
      <c r="I205" s="132" t="s">
        <v>198</v>
      </c>
      <c r="J205" s="133">
        <f>SUM(H193:H202)</f>
        <v>0</v>
      </c>
    </row>
    <row r="206" spans="1:10" ht="15">
      <c r="A206" s="99"/>
      <c r="B206" s="78"/>
      <c r="C206" s="79" t="s">
        <v>199</v>
      </c>
      <c r="D206" s="79"/>
      <c r="E206" s="79"/>
      <c r="F206" s="5"/>
      <c r="G206" s="78"/>
      <c r="H206" s="77" t="s">
        <v>195</v>
      </c>
      <c r="I206" s="253" t="s">
        <v>198</v>
      </c>
      <c r="J206" s="120">
        <f>SUM(I193:I202)</f>
        <v>0</v>
      </c>
    </row>
    <row r="207" spans="1:10" ht="15">
      <c r="A207" s="99"/>
      <c r="B207" s="78"/>
      <c r="C207" s="79"/>
      <c r="D207" s="79"/>
      <c r="E207" s="79"/>
      <c r="F207" s="5"/>
      <c r="G207" s="130"/>
      <c r="H207" s="131" t="s">
        <v>200</v>
      </c>
      <c r="I207" s="132" t="s">
        <v>198</v>
      </c>
      <c r="J207" s="133">
        <f>SUM(J205:J206)</f>
        <v>0</v>
      </c>
    </row>
    <row r="208" spans="1:10" ht="15">
      <c r="A208" s="99"/>
      <c r="B208" s="78"/>
      <c r="C208" s="79"/>
      <c r="D208" s="79"/>
      <c r="E208" s="79"/>
      <c r="F208" s="79"/>
      <c r="G208" s="251"/>
      <c r="H208" s="254"/>
      <c r="I208" s="246"/>
      <c r="J208" s="134"/>
    </row>
    <row r="209" spans="1:10" ht="15.75" thickBot="1">
      <c r="A209" s="411" t="s">
        <v>207</v>
      </c>
      <c r="B209" s="412"/>
      <c r="C209" s="412"/>
      <c r="D209" s="412"/>
      <c r="E209" s="412"/>
      <c r="F209" s="412"/>
      <c r="G209" s="412"/>
      <c r="H209" s="412"/>
      <c r="I209" s="412"/>
      <c r="J209" s="413"/>
    </row>
    <row r="212" spans="2:6" ht="15">
      <c r="B212" s="168"/>
      <c r="C212" s="168"/>
      <c r="D212" s="168"/>
      <c r="E212" s="168"/>
      <c r="F212" s="168"/>
    </row>
    <row r="213" spans="2:6" ht="15">
      <c r="B213" s="168"/>
      <c r="C213" s="168"/>
      <c r="D213" s="168"/>
      <c r="E213" s="168"/>
      <c r="F213" s="168"/>
    </row>
    <row r="214" spans="2:6" ht="15">
      <c r="B214" s="168"/>
      <c r="C214" s="168"/>
      <c r="D214" s="168"/>
      <c r="E214" s="168"/>
      <c r="F214" s="168"/>
    </row>
  </sheetData>
  <mergeCells count="82">
    <mergeCell ref="C23:F23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142:F142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105:F105"/>
    <mergeCell ref="C126:F126"/>
    <mergeCell ref="C135:F135"/>
    <mergeCell ref="C138:F138"/>
    <mergeCell ref="C141:F141"/>
    <mergeCell ref="C96:F96"/>
    <mergeCell ref="C97:F97"/>
    <mergeCell ref="C98:F98"/>
    <mergeCell ref="C100:F100"/>
    <mergeCell ref="C104:F104"/>
    <mergeCell ref="A209:J209"/>
    <mergeCell ref="C171:F171"/>
    <mergeCell ref="C175:F175"/>
    <mergeCell ref="C176:F176"/>
    <mergeCell ref="C181:F181"/>
    <mergeCell ref="C182:F182"/>
    <mergeCell ref="A1:J1"/>
    <mergeCell ref="A2:J2"/>
    <mergeCell ref="G192:H192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C144:F144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1"/>
  <sheetViews>
    <sheetView workbookViewId="0" topLeftCell="A143">
      <selection activeCell="J166" sqref="J166"/>
    </sheetView>
  </sheetViews>
  <sheetFormatPr defaultColWidth="9.140625" defaultRowHeight="15"/>
  <cols>
    <col min="6" max="6" width="73.7109375" style="0" customWidth="1"/>
    <col min="7" max="7" width="10.8515625" style="0" customWidth="1"/>
    <col min="8" max="8" width="13.00390625" style="0" customWidth="1"/>
    <col min="9" max="9" width="12.00390625" style="0" customWidth="1"/>
    <col min="10" max="10" width="12.7109375" style="0" customWidth="1"/>
    <col min="12" max="12" width="17.7109375" style="0" customWidth="1"/>
  </cols>
  <sheetData>
    <row r="1" spans="1:10" ht="15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5.75">
      <c r="A2" s="425" t="s">
        <v>217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4.6" customHeight="1" thickBot="1">
      <c r="A3" s="458" t="s">
        <v>225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17.45" customHeight="1">
      <c r="A4" s="459" t="s">
        <v>252</v>
      </c>
      <c r="B4" s="508"/>
      <c r="C4" s="508"/>
      <c r="D4" s="508"/>
      <c r="E4" s="508"/>
      <c r="F4" s="509"/>
      <c r="G4" s="1"/>
      <c r="H4" s="2"/>
      <c r="I4" s="388"/>
      <c r="J4" s="258"/>
    </row>
    <row r="5" spans="1:15" ht="15">
      <c r="A5" s="510"/>
      <c r="B5" s="511"/>
      <c r="C5" s="511"/>
      <c r="D5" s="511"/>
      <c r="E5" s="511"/>
      <c r="F5" s="512"/>
      <c r="G5" s="465" t="s">
        <v>183</v>
      </c>
      <c r="H5" s="465" t="s">
        <v>0</v>
      </c>
      <c r="I5" s="513" t="s">
        <v>185</v>
      </c>
      <c r="J5" s="515" t="s">
        <v>184</v>
      </c>
      <c r="M5" s="183"/>
      <c r="N5" s="183"/>
      <c r="O5" s="183"/>
    </row>
    <row r="6" spans="1:10" ht="15">
      <c r="A6" s="471" t="s">
        <v>137</v>
      </c>
      <c r="B6" s="472"/>
      <c r="C6" s="472"/>
      <c r="D6" s="473"/>
      <c r="E6" s="4"/>
      <c r="F6" s="5"/>
      <c r="G6" s="466"/>
      <c r="H6" s="466"/>
      <c r="I6" s="514"/>
      <c r="J6" s="516"/>
    </row>
    <row r="7" spans="1:10" ht="15">
      <c r="A7" s="6" t="s">
        <v>238</v>
      </c>
      <c r="B7" s="215"/>
      <c r="C7" s="218" t="s">
        <v>239</v>
      </c>
      <c r="D7" s="219"/>
      <c r="E7" s="220"/>
      <c r="F7" s="220"/>
      <c r="G7" s="225"/>
      <c r="H7" s="225"/>
      <c r="I7" s="216"/>
      <c r="J7" s="259"/>
    </row>
    <row r="8" spans="1:10" ht="15">
      <c r="A8" s="21" t="s">
        <v>238</v>
      </c>
      <c r="B8" s="217">
        <v>1</v>
      </c>
      <c r="C8" s="389" t="s">
        <v>170</v>
      </c>
      <c r="D8" s="209"/>
      <c r="E8" s="209"/>
      <c r="F8" s="209"/>
      <c r="G8" s="25">
        <v>60</v>
      </c>
      <c r="H8" s="25" t="s">
        <v>241</v>
      </c>
      <c r="I8" s="380"/>
      <c r="J8" s="260">
        <f aca="true" t="shared" si="0" ref="J8:J10">G8*I8</f>
        <v>0</v>
      </c>
    </row>
    <row r="9" spans="1:10" ht="15">
      <c r="A9" s="21" t="s">
        <v>238</v>
      </c>
      <c r="B9" s="217">
        <v>2</v>
      </c>
      <c r="C9" s="226" t="s">
        <v>244</v>
      </c>
      <c r="D9" s="334"/>
      <c r="E9" s="227"/>
      <c r="F9" s="227"/>
      <c r="G9" s="25">
        <v>420</v>
      </c>
      <c r="H9" s="25" t="s">
        <v>241</v>
      </c>
      <c r="I9" s="380"/>
      <c r="J9" s="260">
        <f t="shared" si="0"/>
        <v>0</v>
      </c>
    </row>
    <row r="10" spans="1:10" ht="15">
      <c r="A10" s="21" t="s">
        <v>238</v>
      </c>
      <c r="B10" s="217">
        <v>3</v>
      </c>
      <c r="C10" s="226" t="s">
        <v>67</v>
      </c>
      <c r="D10" s="334"/>
      <c r="E10" s="227"/>
      <c r="F10" s="227"/>
      <c r="G10" s="25">
        <v>20</v>
      </c>
      <c r="H10" s="25" t="s">
        <v>241</v>
      </c>
      <c r="I10" s="380"/>
      <c r="J10" s="260">
        <f t="shared" si="0"/>
        <v>0</v>
      </c>
    </row>
    <row r="11" spans="1:10" ht="15.75" thickBot="1">
      <c r="A11" s="83"/>
      <c r="B11" s="351"/>
      <c r="C11" s="221" t="s">
        <v>240</v>
      </c>
      <c r="D11" s="222" t="s">
        <v>187</v>
      </c>
      <c r="E11" s="223"/>
      <c r="F11" s="224"/>
      <c r="G11" s="228"/>
      <c r="H11" s="229"/>
      <c r="I11" s="373"/>
      <c r="J11" s="90">
        <f>SUM(J8:J10)</f>
        <v>0</v>
      </c>
    </row>
    <row r="12" spans="1:10" ht="15.75" thickTop="1">
      <c r="A12" s="6" t="s">
        <v>138</v>
      </c>
      <c r="B12" s="7"/>
      <c r="C12" s="8" t="s">
        <v>1</v>
      </c>
      <c r="D12" s="9"/>
      <c r="E12" s="10"/>
      <c r="F12" s="10"/>
      <c r="G12" s="11"/>
      <c r="H12" s="11"/>
      <c r="I12" s="12"/>
      <c r="J12" s="261"/>
    </row>
    <row r="13" spans="1:10" ht="15">
      <c r="A13" s="13" t="s">
        <v>139</v>
      </c>
      <c r="B13" s="14"/>
      <c r="C13" s="15" t="s">
        <v>140</v>
      </c>
      <c r="D13" s="16"/>
      <c r="E13" s="17"/>
      <c r="F13" s="18"/>
      <c r="G13" s="19"/>
      <c r="H13" s="19"/>
      <c r="I13" s="20"/>
      <c r="J13" s="262"/>
    </row>
    <row r="14" spans="1:12" ht="15">
      <c r="A14" s="21" t="s">
        <v>139</v>
      </c>
      <c r="B14" s="22">
        <v>1</v>
      </c>
      <c r="C14" s="23" t="s">
        <v>82</v>
      </c>
      <c r="D14" s="24"/>
      <c r="E14" s="24"/>
      <c r="F14" s="24"/>
      <c r="G14" s="25">
        <v>110</v>
      </c>
      <c r="H14" s="25" t="s">
        <v>114</v>
      </c>
      <c r="I14" s="380"/>
      <c r="J14" s="260">
        <f aca="true" t="shared" si="1" ref="J14:J37">G14*I14</f>
        <v>0</v>
      </c>
      <c r="L14" s="141"/>
    </row>
    <row r="15" spans="1:12" ht="15">
      <c r="A15" s="21" t="s">
        <v>139</v>
      </c>
      <c r="B15" s="22">
        <v>2</v>
      </c>
      <c r="C15" s="23" t="s">
        <v>83</v>
      </c>
      <c r="D15" s="24"/>
      <c r="E15" s="24"/>
      <c r="F15" s="24"/>
      <c r="G15" s="25">
        <v>65</v>
      </c>
      <c r="H15" s="25" t="s">
        <v>114</v>
      </c>
      <c r="I15" s="380"/>
      <c r="J15" s="260">
        <f t="shared" si="1"/>
        <v>0</v>
      </c>
      <c r="L15" s="141"/>
    </row>
    <row r="16" spans="1:12" ht="15">
      <c r="A16" s="21" t="s">
        <v>139</v>
      </c>
      <c r="B16" s="22">
        <v>3</v>
      </c>
      <c r="C16" s="454" t="s">
        <v>84</v>
      </c>
      <c r="D16" s="455"/>
      <c r="E16" s="455"/>
      <c r="F16" s="456"/>
      <c r="G16" s="25">
        <v>168</v>
      </c>
      <c r="H16" s="25" t="s">
        <v>114</v>
      </c>
      <c r="I16" s="380"/>
      <c r="J16" s="260">
        <f t="shared" si="1"/>
        <v>0</v>
      </c>
      <c r="L16" s="141"/>
    </row>
    <row r="17" spans="1:12" ht="15">
      <c r="A17" s="21" t="s">
        <v>139</v>
      </c>
      <c r="B17" s="22">
        <v>4</v>
      </c>
      <c r="C17" s="454" t="s">
        <v>85</v>
      </c>
      <c r="D17" s="455"/>
      <c r="E17" s="455"/>
      <c r="F17" s="456"/>
      <c r="G17" s="25">
        <v>92</v>
      </c>
      <c r="H17" s="25" t="s">
        <v>114</v>
      </c>
      <c r="I17" s="380"/>
      <c r="J17" s="260">
        <f t="shared" si="1"/>
        <v>0</v>
      </c>
      <c r="L17" s="141"/>
    </row>
    <row r="18" spans="1:12" ht="15">
      <c r="A18" s="21" t="s">
        <v>139</v>
      </c>
      <c r="B18" s="22">
        <v>5</v>
      </c>
      <c r="C18" s="23" t="s">
        <v>2</v>
      </c>
      <c r="D18" s="24"/>
      <c r="E18" s="24"/>
      <c r="F18" s="24"/>
      <c r="G18" s="25">
        <v>35</v>
      </c>
      <c r="H18" s="25" t="s">
        <v>114</v>
      </c>
      <c r="I18" s="380"/>
      <c r="J18" s="260">
        <f t="shared" si="1"/>
        <v>0</v>
      </c>
      <c r="L18" s="141"/>
    </row>
    <row r="19" spans="1:12" ht="15">
      <c r="A19" s="21" t="s">
        <v>139</v>
      </c>
      <c r="B19" s="22">
        <v>6</v>
      </c>
      <c r="C19" s="23" t="s">
        <v>3</v>
      </c>
      <c r="D19" s="24"/>
      <c r="E19" s="24"/>
      <c r="F19" s="24"/>
      <c r="G19" s="25"/>
      <c r="H19" s="25" t="s">
        <v>114</v>
      </c>
      <c r="I19" s="380"/>
      <c r="J19" s="260">
        <f t="shared" si="1"/>
        <v>0</v>
      </c>
      <c r="L19" s="141"/>
    </row>
    <row r="20" spans="1:12" ht="15">
      <c r="A20" s="21" t="s">
        <v>139</v>
      </c>
      <c r="B20" s="22">
        <v>7</v>
      </c>
      <c r="C20" s="507" t="s">
        <v>115</v>
      </c>
      <c r="D20" s="507"/>
      <c r="E20" s="507"/>
      <c r="F20" s="507"/>
      <c r="G20" s="25">
        <v>52</v>
      </c>
      <c r="H20" s="25" t="s">
        <v>114</v>
      </c>
      <c r="I20" s="380"/>
      <c r="J20" s="260">
        <f t="shared" si="1"/>
        <v>0</v>
      </c>
      <c r="L20" s="141"/>
    </row>
    <row r="21" spans="1:12" ht="15">
      <c r="A21" s="21" t="s">
        <v>139</v>
      </c>
      <c r="B21" s="22">
        <v>8</v>
      </c>
      <c r="C21" s="507" t="s">
        <v>116</v>
      </c>
      <c r="D21" s="507"/>
      <c r="E21" s="507"/>
      <c r="F21" s="507"/>
      <c r="G21" s="25"/>
      <c r="H21" s="25" t="s">
        <v>114</v>
      </c>
      <c r="I21" s="380"/>
      <c r="J21" s="260">
        <f t="shared" si="1"/>
        <v>0</v>
      </c>
      <c r="L21" s="141"/>
    </row>
    <row r="22" spans="1:12" ht="15">
      <c r="A22" s="21" t="s">
        <v>139</v>
      </c>
      <c r="B22" s="22">
        <v>9</v>
      </c>
      <c r="C22" s="507" t="s">
        <v>117</v>
      </c>
      <c r="D22" s="507"/>
      <c r="E22" s="507"/>
      <c r="F22" s="507"/>
      <c r="G22" s="25"/>
      <c r="H22" s="25" t="s">
        <v>114</v>
      </c>
      <c r="I22" s="380"/>
      <c r="J22" s="260">
        <f t="shared" si="1"/>
        <v>0</v>
      </c>
      <c r="L22" s="141"/>
    </row>
    <row r="23" spans="1:12" ht="15">
      <c r="A23" s="21" t="s">
        <v>139</v>
      </c>
      <c r="B23" s="22">
        <v>10</v>
      </c>
      <c r="C23" s="507" t="s">
        <v>118</v>
      </c>
      <c r="D23" s="507"/>
      <c r="E23" s="507"/>
      <c r="F23" s="507"/>
      <c r="G23" s="25"/>
      <c r="H23" s="25" t="s">
        <v>114</v>
      </c>
      <c r="I23" s="380"/>
      <c r="J23" s="260">
        <f t="shared" si="1"/>
        <v>0</v>
      </c>
      <c r="L23" s="141"/>
    </row>
    <row r="24" spans="1:12" ht="27.75" customHeight="1">
      <c r="A24" s="159" t="s">
        <v>139</v>
      </c>
      <c r="B24" s="160">
        <v>11</v>
      </c>
      <c r="C24" s="517" t="s">
        <v>119</v>
      </c>
      <c r="D24" s="517"/>
      <c r="E24" s="517"/>
      <c r="F24" s="517"/>
      <c r="G24" s="161">
        <v>54</v>
      </c>
      <c r="H24" s="161" t="s">
        <v>114</v>
      </c>
      <c r="I24" s="387"/>
      <c r="J24" s="260">
        <f t="shared" si="1"/>
        <v>0</v>
      </c>
      <c r="L24" s="141"/>
    </row>
    <row r="25" spans="1:12" ht="26.25" customHeight="1">
      <c r="A25" s="159" t="s">
        <v>139</v>
      </c>
      <c r="B25" s="160">
        <v>12</v>
      </c>
      <c r="C25" s="517" t="s">
        <v>120</v>
      </c>
      <c r="D25" s="517"/>
      <c r="E25" s="517"/>
      <c r="F25" s="517"/>
      <c r="G25" s="161"/>
      <c r="H25" s="161" t="s">
        <v>114</v>
      </c>
      <c r="I25" s="387"/>
      <c r="J25" s="260">
        <f t="shared" si="1"/>
        <v>0</v>
      </c>
      <c r="L25" s="141"/>
    </row>
    <row r="26" spans="1:12" ht="15">
      <c r="A26" s="21" t="s">
        <v>139</v>
      </c>
      <c r="B26" s="22">
        <v>13</v>
      </c>
      <c r="C26" s="507" t="s">
        <v>121</v>
      </c>
      <c r="D26" s="507"/>
      <c r="E26" s="507"/>
      <c r="F26" s="507"/>
      <c r="G26" s="25"/>
      <c r="H26" s="25" t="s">
        <v>114</v>
      </c>
      <c r="I26" s="380"/>
      <c r="J26" s="260">
        <f t="shared" si="1"/>
        <v>0</v>
      </c>
      <c r="L26" s="141"/>
    </row>
    <row r="27" spans="1:12" ht="15">
      <c r="A27" s="21" t="s">
        <v>139</v>
      </c>
      <c r="B27" s="22">
        <v>14</v>
      </c>
      <c r="C27" s="507" t="s">
        <v>122</v>
      </c>
      <c r="D27" s="507"/>
      <c r="E27" s="507"/>
      <c r="F27" s="507"/>
      <c r="G27" s="25"/>
      <c r="H27" s="25" t="s">
        <v>114</v>
      </c>
      <c r="I27" s="380"/>
      <c r="J27" s="260">
        <f t="shared" si="1"/>
        <v>0</v>
      </c>
      <c r="L27" s="141"/>
    </row>
    <row r="28" spans="1:12" ht="15">
      <c r="A28" s="21" t="s">
        <v>139</v>
      </c>
      <c r="B28" s="22">
        <v>15</v>
      </c>
      <c r="C28" s="507" t="s">
        <v>141</v>
      </c>
      <c r="D28" s="507"/>
      <c r="E28" s="507"/>
      <c r="F28" s="507"/>
      <c r="G28" s="25">
        <v>10</v>
      </c>
      <c r="H28" s="25" t="s">
        <v>114</v>
      </c>
      <c r="I28" s="380"/>
      <c r="J28" s="260">
        <f t="shared" si="1"/>
        <v>0</v>
      </c>
      <c r="L28" s="141"/>
    </row>
    <row r="29" spans="1:12" ht="30" customHeight="1">
      <c r="A29" s="21" t="s">
        <v>139</v>
      </c>
      <c r="B29" s="160">
        <v>16</v>
      </c>
      <c r="C29" s="518" t="s">
        <v>142</v>
      </c>
      <c r="D29" s="518"/>
      <c r="E29" s="518"/>
      <c r="F29" s="518"/>
      <c r="G29" s="161">
        <v>6</v>
      </c>
      <c r="H29" s="161" t="s">
        <v>114</v>
      </c>
      <c r="I29" s="387"/>
      <c r="J29" s="260">
        <f t="shared" si="1"/>
        <v>0</v>
      </c>
      <c r="L29" s="141"/>
    </row>
    <row r="30" spans="1:12" ht="15">
      <c r="A30" s="21" t="s">
        <v>139</v>
      </c>
      <c r="B30" s="22">
        <v>17</v>
      </c>
      <c r="C30" s="23" t="s">
        <v>86</v>
      </c>
      <c r="D30" s="24"/>
      <c r="E30" s="24"/>
      <c r="F30" s="24"/>
      <c r="G30" s="25">
        <v>40</v>
      </c>
      <c r="H30" s="25" t="s">
        <v>114</v>
      </c>
      <c r="I30" s="380"/>
      <c r="J30" s="260">
        <f t="shared" si="1"/>
        <v>0</v>
      </c>
      <c r="L30" s="141"/>
    </row>
    <row r="31" spans="1:12" ht="15">
      <c r="A31" s="21" t="s">
        <v>139</v>
      </c>
      <c r="B31" s="22">
        <v>18</v>
      </c>
      <c r="C31" s="507" t="s">
        <v>143</v>
      </c>
      <c r="D31" s="507"/>
      <c r="E31" s="507"/>
      <c r="F31" s="507"/>
      <c r="G31" s="25">
        <v>40</v>
      </c>
      <c r="H31" s="25" t="s">
        <v>114</v>
      </c>
      <c r="I31" s="380"/>
      <c r="J31" s="260">
        <f t="shared" si="1"/>
        <v>0</v>
      </c>
      <c r="L31" s="141"/>
    </row>
    <row r="32" spans="1:12" ht="15">
      <c r="A32" s="21" t="s">
        <v>139</v>
      </c>
      <c r="B32" s="22">
        <v>19</v>
      </c>
      <c r="C32" s="507" t="s">
        <v>144</v>
      </c>
      <c r="D32" s="507"/>
      <c r="E32" s="507"/>
      <c r="F32" s="507"/>
      <c r="G32" s="25"/>
      <c r="H32" s="25" t="s">
        <v>114</v>
      </c>
      <c r="I32" s="380"/>
      <c r="J32" s="260">
        <f t="shared" si="1"/>
        <v>0</v>
      </c>
      <c r="L32" s="141"/>
    </row>
    <row r="33" spans="1:12" ht="15">
      <c r="A33" s="21" t="s">
        <v>139</v>
      </c>
      <c r="B33" s="22">
        <v>20</v>
      </c>
      <c r="C33" s="507" t="s">
        <v>123</v>
      </c>
      <c r="D33" s="507"/>
      <c r="E33" s="507"/>
      <c r="F33" s="507"/>
      <c r="G33" s="25"/>
      <c r="H33" s="25" t="s">
        <v>111</v>
      </c>
      <c r="I33" s="380"/>
      <c r="J33" s="260">
        <f t="shared" si="1"/>
        <v>0</v>
      </c>
      <c r="L33" s="141"/>
    </row>
    <row r="34" spans="1:12" ht="15">
      <c r="A34" s="21" t="s">
        <v>139</v>
      </c>
      <c r="B34" s="22">
        <v>21</v>
      </c>
      <c r="C34" s="447" t="s">
        <v>145</v>
      </c>
      <c r="D34" s="448"/>
      <c r="E34" s="448"/>
      <c r="F34" s="449"/>
      <c r="G34" s="32"/>
      <c r="H34" s="32" t="s">
        <v>114</v>
      </c>
      <c r="I34" s="380"/>
      <c r="J34" s="260">
        <f t="shared" si="1"/>
        <v>0</v>
      </c>
      <c r="L34" s="141"/>
    </row>
    <row r="35" spans="1:12" ht="15">
      <c r="A35" s="21" t="s">
        <v>139</v>
      </c>
      <c r="B35" s="22">
        <v>22</v>
      </c>
      <c r="C35" s="30" t="s">
        <v>146</v>
      </c>
      <c r="D35" s="31"/>
      <c r="E35" s="31"/>
      <c r="F35" s="31"/>
      <c r="G35" s="32"/>
      <c r="H35" s="32" t="s">
        <v>114</v>
      </c>
      <c r="I35" s="380"/>
      <c r="J35" s="260">
        <f t="shared" si="1"/>
        <v>0</v>
      </c>
      <c r="L35" s="141"/>
    </row>
    <row r="36" spans="1:12" ht="15">
      <c r="A36" s="21" t="s">
        <v>139</v>
      </c>
      <c r="B36" s="22">
        <v>23</v>
      </c>
      <c r="C36" s="23" t="s">
        <v>4</v>
      </c>
      <c r="D36" s="24"/>
      <c r="E36" s="24"/>
      <c r="F36" s="24"/>
      <c r="G36" s="25">
        <v>80</v>
      </c>
      <c r="H36" s="25" t="s">
        <v>111</v>
      </c>
      <c r="I36" s="380"/>
      <c r="J36" s="260">
        <f t="shared" si="1"/>
        <v>0</v>
      </c>
      <c r="L36" s="141"/>
    </row>
    <row r="37" spans="1:12" ht="15">
      <c r="A37" s="21" t="s">
        <v>139</v>
      </c>
      <c r="B37" s="22">
        <v>24</v>
      </c>
      <c r="C37" s="23" t="s">
        <v>87</v>
      </c>
      <c r="D37" s="24"/>
      <c r="E37" s="24"/>
      <c r="F37" s="24"/>
      <c r="G37" s="25"/>
      <c r="H37" s="25" t="s">
        <v>114</v>
      </c>
      <c r="I37" s="380"/>
      <c r="J37" s="260">
        <f t="shared" si="1"/>
        <v>0</v>
      </c>
      <c r="L37" s="141"/>
    </row>
    <row r="38" spans="1:12" ht="15">
      <c r="A38" s="33" t="s">
        <v>147</v>
      </c>
      <c r="B38" s="34"/>
      <c r="C38" s="450" t="s">
        <v>148</v>
      </c>
      <c r="D38" s="451"/>
      <c r="E38" s="451"/>
      <c r="F38" s="452"/>
      <c r="G38" s="34"/>
      <c r="H38" s="34"/>
      <c r="I38" s="34"/>
      <c r="J38" s="262"/>
      <c r="L38" s="141"/>
    </row>
    <row r="39" spans="1:12" ht="15">
      <c r="A39" s="35" t="s">
        <v>147</v>
      </c>
      <c r="B39" s="36">
        <v>1</v>
      </c>
      <c r="C39" s="338" t="s">
        <v>5</v>
      </c>
      <c r="D39" s="37"/>
      <c r="E39" s="37"/>
      <c r="F39" s="37"/>
      <c r="G39" s="38">
        <v>15</v>
      </c>
      <c r="H39" s="38" t="s">
        <v>124</v>
      </c>
      <c r="I39" s="377"/>
      <c r="J39" s="260">
        <f aca="true" t="shared" si="2" ref="J39:J41">G39*I39</f>
        <v>0</v>
      </c>
      <c r="L39" s="141"/>
    </row>
    <row r="40" spans="1:12" ht="15">
      <c r="A40" s="35" t="s">
        <v>147</v>
      </c>
      <c r="B40" s="36">
        <v>2</v>
      </c>
      <c r="C40" s="338" t="s">
        <v>6</v>
      </c>
      <c r="D40" s="37"/>
      <c r="E40" s="37"/>
      <c r="F40" s="37"/>
      <c r="G40" s="38">
        <v>18</v>
      </c>
      <c r="H40" s="38" t="s">
        <v>124</v>
      </c>
      <c r="I40" s="377"/>
      <c r="J40" s="260">
        <f t="shared" si="2"/>
        <v>0</v>
      </c>
      <c r="L40" s="141"/>
    </row>
    <row r="41" spans="1:12" ht="15">
      <c r="A41" s="35" t="s">
        <v>147</v>
      </c>
      <c r="B41" s="36">
        <v>3</v>
      </c>
      <c r="C41" s="414" t="s">
        <v>7</v>
      </c>
      <c r="D41" s="415"/>
      <c r="E41" s="415"/>
      <c r="F41" s="416"/>
      <c r="G41" s="38">
        <v>47</v>
      </c>
      <c r="H41" s="38" t="s">
        <v>124</v>
      </c>
      <c r="I41" s="377"/>
      <c r="J41" s="260">
        <f t="shared" si="2"/>
        <v>0</v>
      </c>
      <c r="L41" s="141"/>
    </row>
    <row r="42" spans="1:12" ht="15">
      <c r="A42" s="35" t="s">
        <v>147</v>
      </c>
      <c r="B42" s="36">
        <v>4</v>
      </c>
      <c r="C42" s="49" t="s">
        <v>125</v>
      </c>
      <c r="D42" s="50"/>
      <c r="E42" s="50"/>
      <c r="F42" s="50"/>
      <c r="G42" s="385">
        <v>1</v>
      </c>
      <c r="H42" s="385" t="s">
        <v>81</v>
      </c>
      <c r="I42" s="384">
        <v>500000</v>
      </c>
      <c r="J42" s="386">
        <f aca="true" t="shared" si="3" ref="J42:J52">G42*I42</f>
        <v>500000</v>
      </c>
      <c r="L42" s="141"/>
    </row>
    <row r="43" spans="1:12" ht="15">
      <c r="A43" s="35" t="s">
        <v>147</v>
      </c>
      <c r="B43" s="36">
        <v>5</v>
      </c>
      <c r="C43" s="443" t="s">
        <v>8</v>
      </c>
      <c r="D43" s="444"/>
      <c r="E43" s="444"/>
      <c r="F43" s="445"/>
      <c r="G43" s="38">
        <v>360</v>
      </c>
      <c r="H43" s="38" t="s">
        <v>114</v>
      </c>
      <c r="I43" s="93"/>
      <c r="J43" s="260">
        <f t="shared" si="3"/>
        <v>0</v>
      </c>
      <c r="L43" s="141"/>
    </row>
    <row r="44" spans="1:12" ht="15">
      <c r="A44" s="35" t="s">
        <v>147</v>
      </c>
      <c r="B44" s="36">
        <v>6</v>
      </c>
      <c r="C44" s="414" t="s">
        <v>9</v>
      </c>
      <c r="D44" s="415"/>
      <c r="E44" s="415"/>
      <c r="F44" s="416"/>
      <c r="G44" s="38"/>
      <c r="H44" s="38" t="s">
        <v>111</v>
      </c>
      <c r="I44" s="93"/>
      <c r="J44" s="260">
        <f t="shared" si="3"/>
        <v>0</v>
      </c>
      <c r="L44" s="141"/>
    </row>
    <row r="45" spans="1:12" ht="15">
      <c r="A45" s="35" t="s">
        <v>147</v>
      </c>
      <c r="B45" s="36">
        <v>7</v>
      </c>
      <c r="C45" s="338" t="s">
        <v>88</v>
      </c>
      <c r="D45" s="37"/>
      <c r="E45" s="37"/>
      <c r="F45" s="37"/>
      <c r="G45" s="38">
        <v>28</v>
      </c>
      <c r="H45" s="38" t="s">
        <v>112</v>
      </c>
      <c r="I45" s="93"/>
      <c r="J45" s="260">
        <f t="shared" si="3"/>
        <v>0</v>
      </c>
      <c r="L45" s="141"/>
    </row>
    <row r="46" spans="1:12" ht="15">
      <c r="A46" s="35" t="s">
        <v>147</v>
      </c>
      <c r="B46" s="36">
        <v>8</v>
      </c>
      <c r="C46" s="338" t="s">
        <v>10</v>
      </c>
      <c r="D46" s="37"/>
      <c r="E46" s="37"/>
      <c r="F46" s="37"/>
      <c r="G46" s="38">
        <v>502</v>
      </c>
      <c r="H46" s="38" t="s">
        <v>113</v>
      </c>
      <c r="I46" s="93"/>
      <c r="J46" s="260">
        <f t="shared" si="3"/>
        <v>0</v>
      </c>
      <c r="L46" s="141"/>
    </row>
    <row r="47" spans="1:12" ht="15">
      <c r="A47" s="35" t="s">
        <v>147</v>
      </c>
      <c r="B47" s="36">
        <v>9</v>
      </c>
      <c r="C47" s="338" t="s">
        <v>11</v>
      </c>
      <c r="D47" s="37"/>
      <c r="E47" s="37"/>
      <c r="F47" s="37"/>
      <c r="G47" s="38"/>
      <c r="H47" s="38" t="s">
        <v>113</v>
      </c>
      <c r="I47" s="93"/>
      <c r="J47" s="260">
        <f t="shared" si="3"/>
        <v>0</v>
      </c>
      <c r="L47" s="141"/>
    </row>
    <row r="48" spans="1:12" ht="15">
      <c r="A48" s="35" t="s">
        <v>147</v>
      </c>
      <c r="B48" s="36">
        <v>10</v>
      </c>
      <c r="C48" s="414" t="s">
        <v>12</v>
      </c>
      <c r="D48" s="415"/>
      <c r="E48" s="415"/>
      <c r="F48" s="416"/>
      <c r="G48" s="38">
        <v>240</v>
      </c>
      <c r="H48" s="38" t="s">
        <v>113</v>
      </c>
      <c r="I48" s="93"/>
      <c r="J48" s="260">
        <f t="shared" si="3"/>
        <v>0</v>
      </c>
      <c r="L48" s="141"/>
    </row>
    <row r="49" spans="1:12" ht="15">
      <c r="A49" s="35" t="s">
        <v>147</v>
      </c>
      <c r="B49" s="36">
        <v>11</v>
      </c>
      <c r="C49" s="338" t="s">
        <v>13</v>
      </c>
      <c r="D49" s="37"/>
      <c r="E49" s="37"/>
      <c r="F49" s="37"/>
      <c r="G49" s="38">
        <v>120</v>
      </c>
      <c r="H49" s="38" t="s">
        <v>113</v>
      </c>
      <c r="I49" s="93"/>
      <c r="J49" s="260">
        <f t="shared" si="3"/>
        <v>0</v>
      </c>
      <c r="L49" s="141"/>
    </row>
    <row r="50" spans="1:12" ht="15">
      <c r="A50" s="35" t="s">
        <v>147</v>
      </c>
      <c r="B50" s="36">
        <v>12</v>
      </c>
      <c r="C50" s="338" t="s">
        <v>14</v>
      </c>
      <c r="D50" s="37"/>
      <c r="E50" s="37"/>
      <c r="F50" s="37"/>
      <c r="G50" s="36">
        <v>1400</v>
      </c>
      <c r="H50" s="36" t="s">
        <v>15</v>
      </c>
      <c r="I50" s="95"/>
      <c r="J50" s="260">
        <f t="shared" si="3"/>
        <v>0</v>
      </c>
      <c r="L50" s="141"/>
    </row>
    <row r="51" spans="1:12" ht="15">
      <c r="A51" s="35" t="s">
        <v>147</v>
      </c>
      <c r="B51" s="36">
        <v>13</v>
      </c>
      <c r="C51" s="429" t="s">
        <v>126</v>
      </c>
      <c r="D51" s="430"/>
      <c r="E51" s="430"/>
      <c r="F51" s="431"/>
      <c r="G51" s="48"/>
      <c r="H51" s="48" t="s">
        <v>111</v>
      </c>
      <c r="I51" s="96"/>
      <c r="J51" s="260">
        <f t="shared" si="3"/>
        <v>0</v>
      </c>
      <c r="L51" s="141"/>
    </row>
    <row r="52" spans="1:12" ht="15">
      <c r="A52" s="35" t="s">
        <v>147</v>
      </c>
      <c r="B52" s="36">
        <v>14</v>
      </c>
      <c r="C52" s="49" t="s">
        <v>127</v>
      </c>
      <c r="D52" s="50"/>
      <c r="E52" s="50"/>
      <c r="F52" s="50"/>
      <c r="G52" s="385">
        <v>1</v>
      </c>
      <c r="H52" s="385" t="s">
        <v>81</v>
      </c>
      <c r="I52" s="384">
        <v>500000</v>
      </c>
      <c r="J52" s="383">
        <f t="shared" si="3"/>
        <v>500000</v>
      </c>
      <c r="L52" s="141"/>
    </row>
    <row r="53" spans="1:12" ht="15">
      <c r="A53" s="33" t="s">
        <v>149</v>
      </c>
      <c r="B53" s="51"/>
      <c r="C53" s="450" t="s">
        <v>150</v>
      </c>
      <c r="D53" s="451"/>
      <c r="E53" s="451"/>
      <c r="F53" s="452"/>
      <c r="G53" s="52"/>
      <c r="H53" s="52"/>
      <c r="I53" s="52"/>
      <c r="J53" s="265"/>
      <c r="L53" s="141"/>
    </row>
    <row r="54" spans="1:12" ht="15">
      <c r="A54" s="35" t="s">
        <v>149</v>
      </c>
      <c r="B54" s="36">
        <v>1</v>
      </c>
      <c r="C54" s="44" t="s">
        <v>16</v>
      </c>
      <c r="D54" s="54"/>
      <c r="E54" s="54"/>
      <c r="F54" s="55"/>
      <c r="G54" s="36">
        <v>65</v>
      </c>
      <c r="H54" s="36" t="s">
        <v>111</v>
      </c>
      <c r="I54" s="93"/>
      <c r="J54" s="260">
        <f aca="true" t="shared" si="4" ref="J54:J62">G54*I54</f>
        <v>0</v>
      </c>
      <c r="L54" s="141"/>
    </row>
    <row r="55" spans="1:12" ht="15">
      <c r="A55" s="35" t="s">
        <v>149</v>
      </c>
      <c r="B55" s="36">
        <v>2</v>
      </c>
      <c r="C55" s="56" t="s">
        <v>17</v>
      </c>
      <c r="D55" s="57"/>
      <c r="E55" s="57"/>
      <c r="F55" s="58"/>
      <c r="G55" s="48">
        <v>15</v>
      </c>
      <c r="H55" s="48" t="s">
        <v>111</v>
      </c>
      <c r="I55" s="93"/>
      <c r="J55" s="260">
        <f t="shared" si="4"/>
        <v>0</v>
      </c>
      <c r="L55" s="141"/>
    </row>
    <row r="56" spans="1:12" ht="15">
      <c r="A56" s="35" t="s">
        <v>149</v>
      </c>
      <c r="B56" s="36">
        <v>3</v>
      </c>
      <c r="C56" s="56" t="s">
        <v>89</v>
      </c>
      <c r="D56" s="57"/>
      <c r="E56" s="57"/>
      <c r="F56" s="58"/>
      <c r="G56" s="48"/>
      <c r="H56" s="48" t="s">
        <v>111</v>
      </c>
      <c r="I56" s="93"/>
      <c r="J56" s="260">
        <f t="shared" si="4"/>
        <v>0</v>
      </c>
      <c r="L56" s="141"/>
    </row>
    <row r="57" spans="1:12" ht="15">
      <c r="A57" s="35" t="s">
        <v>149</v>
      </c>
      <c r="B57" s="36">
        <v>4</v>
      </c>
      <c r="C57" s="44" t="s">
        <v>18</v>
      </c>
      <c r="D57" s="54"/>
      <c r="E57" s="54"/>
      <c r="F57" s="55"/>
      <c r="G57" s="36">
        <v>40</v>
      </c>
      <c r="H57" s="36" t="s">
        <v>111</v>
      </c>
      <c r="I57" s="93"/>
      <c r="J57" s="260">
        <f t="shared" si="4"/>
        <v>0</v>
      </c>
      <c r="L57" s="141"/>
    </row>
    <row r="58" spans="1:12" ht="15">
      <c r="A58" s="35" t="s">
        <v>149</v>
      </c>
      <c r="B58" s="36">
        <v>5</v>
      </c>
      <c r="C58" s="44" t="s">
        <v>19</v>
      </c>
      <c r="D58" s="54"/>
      <c r="E58" s="54"/>
      <c r="F58" s="55"/>
      <c r="G58" s="36"/>
      <c r="H58" s="36" t="s">
        <v>111</v>
      </c>
      <c r="I58" s="93"/>
      <c r="J58" s="260">
        <f t="shared" si="4"/>
        <v>0</v>
      </c>
      <c r="L58" s="141"/>
    </row>
    <row r="59" spans="1:12" ht="15">
      <c r="A59" s="35" t="s">
        <v>149</v>
      </c>
      <c r="B59" s="36">
        <v>6</v>
      </c>
      <c r="C59" s="44" t="s">
        <v>20</v>
      </c>
      <c r="D59" s="54"/>
      <c r="E59" s="54"/>
      <c r="F59" s="55"/>
      <c r="G59" s="36">
        <v>8</v>
      </c>
      <c r="H59" s="36" t="s">
        <v>111</v>
      </c>
      <c r="I59" s="93"/>
      <c r="J59" s="260">
        <f t="shared" si="4"/>
        <v>0</v>
      </c>
      <c r="L59" s="141"/>
    </row>
    <row r="60" spans="1:12" ht="15">
      <c r="A60" s="35" t="s">
        <v>149</v>
      </c>
      <c r="B60" s="36">
        <v>7</v>
      </c>
      <c r="C60" s="429" t="s">
        <v>21</v>
      </c>
      <c r="D60" s="430"/>
      <c r="E60" s="430"/>
      <c r="F60" s="431"/>
      <c r="G60" s="48">
        <v>16</v>
      </c>
      <c r="H60" s="48" t="s">
        <v>111</v>
      </c>
      <c r="I60" s="93"/>
      <c r="J60" s="260">
        <f t="shared" si="4"/>
        <v>0</v>
      </c>
      <c r="L60" s="141"/>
    </row>
    <row r="61" spans="1:12" ht="15">
      <c r="A61" s="35" t="s">
        <v>149</v>
      </c>
      <c r="B61" s="36">
        <v>8</v>
      </c>
      <c r="C61" s="46" t="s">
        <v>90</v>
      </c>
      <c r="D61" s="57"/>
      <c r="E61" s="57"/>
      <c r="F61" s="58"/>
      <c r="G61" s="48"/>
      <c r="H61" s="48" t="s">
        <v>111</v>
      </c>
      <c r="I61" s="93"/>
      <c r="J61" s="260">
        <f t="shared" si="4"/>
        <v>0</v>
      </c>
      <c r="L61" s="141"/>
    </row>
    <row r="62" spans="1:12" ht="15">
      <c r="A62" s="35" t="s">
        <v>149</v>
      </c>
      <c r="B62" s="36">
        <v>9</v>
      </c>
      <c r="C62" s="429" t="s">
        <v>22</v>
      </c>
      <c r="D62" s="430"/>
      <c r="E62" s="430"/>
      <c r="F62" s="431"/>
      <c r="G62" s="48">
        <v>400</v>
      </c>
      <c r="H62" s="48" t="s">
        <v>15</v>
      </c>
      <c r="I62" s="93"/>
      <c r="J62" s="260">
        <f t="shared" si="4"/>
        <v>0</v>
      </c>
      <c r="L62" s="141"/>
    </row>
    <row r="63" spans="1:12" ht="15.75" thickBot="1">
      <c r="A63" s="83"/>
      <c r="B63" s="351"/>
      <c r="C63" s="84" t="s">
        <v>186</v>
      </c>
      <c r="D63" s="85" t="s">
        <v>187</v>
      </c>
      <c r="E63" s="86"/>
      <c r="F63" s="87"/>
      <c r="G63" s="88"/>
      <c r="H63" s="89"/>
      <c r="I63" s="98"/>
      <c r="J63" s="157">
        <f>SUM(J14:J62)</f>
        <v>1000000</v>
      </c>
      <c r="L63" s="141"/>
    </row>
    <row r="64" spans="1:12" ht="15.75" thickTop="1">
      <c r="A64" s="60" t="s">
        <v>151</v>
      </c>
      <c r="B64" s="61"/>
      <c r="C64" s="440" t="s">
        <v>23</v>
      </c>
      <c r="D64" s="441"/>
      <c r="E64" s="441"/>
      <c r="F64" s="442"/>
      <c r="G64" s="52"/>
      <c r="H64" s="52"/>
      <c r="I64" s="52"/>
      <c r="J64" s="265"/>
      <c r="L64" s="141"/>
    </row>
    <row r="65" spans="1:12" ht="15">
      <c r="A65" s="62" t="s">
        <v>151</v>
      </c>
      <c r="B65" s="36">
        <v>1</v>
      </c>
      <c r="C65" s="443" t="s">
        <v>24</v>
      </c>
      <c r="D65" s="444"/>
      <c r="E65" s="444"/>
      <c r="F65" s="445"/>
      <c r="G65" s="36">
        <v>16</v>
      </c>
      <c r="H65" s="36" t="s">
        <v>128</v>
      </c>
      <c r="I65" s="95"/>
      <c r="J65" s="260">
        <f aca="true" t="shared" si="5" ref="J65:J84">G65*I65</f>
        <v>0</v>
      </c>
      <c r="L65" s="141"/>
    </row>
    <row r="66" spans="1:12" ht="15">
      <c r="A66" s="62" t="s">
        <v>151</v>
      </c>
      <c r="B66" s="36">
        <v>2</v>
      </c>
      <c r="C66" s="414" t="s">
        <v>25</v>
      </c>
      <c r="D66" s="415"/>
      <c r="E66" s="415"/>
      <c r="F66" s="416"/>
      <c r="G66" s="36">
        <v>500</v>
      </c>
      <c r="H66" s="36" t="s">
        <v>15</v>
      </c>
      <c r="I66" s="95"/>
      <c r="J66" s="260">
        <f t="shared" si="5"/>
        <v>0</v>
      </c>
      <c r="L66" s="141"/>
    </row>
    <row r="67" spans="1:12" ht="15">
      <c r="A67" s="62" t="s">
        <v>151</v>
      </c>
      <c r="B67" s="36">
        <v>3</v>
      </c>
      <c r="C67" s="338" t="s">
        <v>26</v>
      </c>
      <c r="D67" s="146"/>
      <c r="E67" s="146"/>
      <c r="F67" s="146"/>
      <c r="G67" s="36">
        <v>16</v>
      </c>
      <c r="H67" s="36" t="s">
        <v>128</v>
      </c>
      <c r="I67" s="95"/>
      <c r="J67" s="260">
        <f t="shared" si="5"/>
        <v>0</v>
      </c>
      <c r="L67" s="141"/>
    </row>
    <row r="68" spans="1:12" ht="15">
      <c r="A68" s="63" t="s">
        <v>151</v>
      </c>
      <c r="B68" s="36">
        <v>4</v>
      </c>
      <c r="C68" s="429" t="s">
        <v>27</v>
      </c>
      <c r="D68" s="430"/>
      <c r="E68" s="430"/>
      <c r="F68" s="431"/>
      <c r="G68" s="48">
        <v>0</v>
      </c>
      <c r="H68" s="48" t="s">
        <v>114</v>
      </c>
      <c r="I68" s="97"/>
      <c r="J68" s="260">
        <f t="shared" si="5"/>
        <v>0</v>
      </c>
      <c r="L68" s="141"/>
    </row>
    <row r="69" spans="1:12" ht="15">
      <c r="A69" s="63" t="s">
        <v>151</v>
      </c>
      <c r="B69" s="36">
        <v>5</v>
      </c>
      <c r="C69" s="429" t="s">
        <v>28</v>
      </c>
      <c r="D69" s="430"/>
      <c r="E69" s="430"/>
      <c r="F69" s="431"/>
      <c r="G69" s="48">
        <v>0</v>
      </c>
      <c r="H69" s="48" t="s">
        <v>15</v>
      </c>
      <c r="I69" s="97"/>
      <c r="J69" s="260">
        <f t="shared" si="5"/>
        <v>0</v>
      </c>
      <c r="L69" s="141"/>
    </row>
    <row r="70" spans="1:12" ht="15">
      <c r="A70" s="63" t="s">
        <v>151</v>
      </c>
      <c r="B70" s="36">
        <v>6</v>
      </c>
      <c r="C70" s="338" t="s">
        <v>29</v>
      </c>
      <c r="D70" s="382"/>
      <c r="E70" s="382"/>
      <c r="F70" s="382"/>
      <c r="G70" s="48">
        <v>0</v>
      </c>
      <c r="H70" s="48" t="s">
        <v>128</v>
      </c>
      <c r="I70" s="96"/>
      <c r="J70" s="260">
        <f t="shared" si="5"/>
        <v>0</v>
      </c>
      <c r="L70" s="141"/>
    </row>
    <row r="71" spans="1:12" ht="15">
      <c r="A71" s="62" t="s">
        <v>151</v>
      </c>
      <c r="B71" s="36">
        <v>7</v>
      </c>
      <c r="C71" s="429" t="s">
        <v>91</v>
      </c>
      <c r="D71" s="430"/>
      <c r="E71" s="430"/>
      <c r="F71" s="431"/>
      <c r="G71" s="48">
        <v>0</v>
      </c>
      <c r="H71" s="48" t="s">
        <v>114</v>
      </c>
      <c r="I71" s="97"/>
      <c r="J71" s="260">
        <f t="shared" si="5"/>
        <v>0</v>
      </c>
      <c r="L71" s="141"/>
    </row>
    <row r="72" spans="1:12" ht="15">
      <c r="A72" s="62" t="s">
        <v>151</v>
      </c>
      <c r="B72" s="36">
        <v>8</v>
      </c>
      <c r="C72" s="46" t="s">
        <v>92</v>
      </c>
      <c r="D72" s="46"/>
      <c r="E72" s="46"/>
      <c r="F72" s="46"/>
      <c r="G72" s="48">
        <v>0</v>
      </c>
      <c r="H72" s="48" t="s">
        <v>114</v>
      </c>
      <c r="I72" s="97"/>
      <c r="J72" s="260">
        <f t="shared" si="5"/>
        <v>0</v>
      </c>
      <c r="L72" s="141"/>
    </row>
    <row r="73" spans="1:12" ht="15">
      <c r="A73" s="63" t="s">
        <v>151</v>
      </c>
      <c r="B73" s="36">
        <v>9</v>
      </c>
      <c r="C73" s="429" t="s">
        <v>28</v>
      </c>
      <c r="D73" s="430"/>
      <c r="E73" s="430"/>
      <c r="F73" s="431"/>
      <c r="G73" s="48">
        <v>0</v>
      </c>
      <c r="H73" s="48" t="s">
        <v>15</v>
      </c>
      <c r="I73" s="97"/>
      <c r="J73" s="260">
        <f t="shared" si="5"/>
        <v>0</v>
      </c>
      <c r="L73" s="141"/>
    </row>
    <row r="74" spans="1:12" ht="15">
      <c r="A74" s="63" t="s">
        <v>151</v>
      </c>
      <c r="B74" s="36">
        <v>10</v>
      </c>
      <c r="C74" s="338" t="s">
        <v>29</v>
      </c>
      <c r="D74" s="382"/>
      <c r="E74" s="382"/>
      <c r="F74" s="382"/>
      <c r="G74" s="48">
        <v>0</v>
      </c>
      <c r="H74" s="48" t="s">
        <v>128</v>
      </c>
      <c r="I74" s="96"/>
      <c r="J74" s="260">
        <f t="shared" si="5"/>
        <v>0</v>
      </c>
      <c r="L74" s="141"/>
    </row>
    <row r="75" spans="1:12" ht="15">
      <c r="A75" s="63" t="s">
        <v>151</v>
      </c>
      <c r="B75" s="36">
        <v>11</v>
      </c>
      <c r="C75" s="414" t="s">
        <v>93</v>
      </c>
      <c r="D75" s="415"/>
      <c r="E75" s="415"/>
      <c r="F75" s="416"/>
      <c r="G75" s="48">
        <v>0</v>
      </c>
      <c r="H75" s="48" t="s">
        <v>111</v>
      </c>
      <c r="I75" s="96"/>
      <c r="J75" s="260">
        <f t="shared" si="5"/>
        <v>0</v>
      </c>
      <c r="L75" s="141"/>
    </row>
    <row r="76" spans="1:12" ht="15">
      <c r="A76" s="63" t="s">
        <v>151</v>
      </c>
      <c r="B76" s="36">
        <v>12</v>
      </c>
      <c r="C76" s="338" t="s">
        <v>94</v>
      </c>
      <c r="D76" s="382"/>
      <c r="E76" s="382"/>
      <c r="F76" s="382"/>
      <c r="G76" s="48">
        <v>0</v>
      </c>
      <c r="H76" s="48" t="s">
        <v>15</v>
      </c>
      <c r="I76" s="96"/>
      <c r="J76" s="260">
        <f t="shared" si="5"/>
        <v>0</v>
      </c>
      <c r="L76" s="141"/>
    </row>
    <row r="77" spans="1:12" ht="15">
      <c r="A77" s="63" t="s">
        <v>151</v>
      </c>
      <c r="B77" s="36">
        <v>13</v>
      </c>
      <c r="C77" s="414" t="s">
        <v>95</v>
      </c>
      <c r="D77" s="415"/>
      <c r="E77" s="415"/>
      <c r="F77" s="416"/>
      <c r="G77" s="48">
        <v>0</v>
      </c>
      <c r="H77" s="48" t="s">
        <v>111</v>
      </c>
      <c r="I77" s="96"/>
      <c r="J77" s="260">
        <f t="shared" si="5"/>
        <v>0</v>
      </c>
      <c r="L77" s="141"/>
    </row>
    <row r="78" spans="1:12" ht="15">
      <c r="A78" s="63" t="s">
        <v>151</v>
      </c>
      <c r="B78" s="36">
        <v>14</v>
      </c>
      <c r="C78" s="338" t="s">
        <v>96</v>
      </c>
      <c r="D78" s="382"/>
      <c r="E78" s="382"/>
      <c r="F78" s="382"/>
      <c r="G78" s="48">
        <v>0</v>
      </c>
      <c r="H78" s="48" t="s">
        <v>15</v>
      </c>
      <c r="I78" s="96"/>
      <c r="J78" s="260">
        <f t="shared" si="5"/>
        <v>0</v>
      </c>
      <c r="L78" s="141"/>
    </row>
    <row r="79" spans="1:12" ht="15">
      <c r="A79" s="63" t="s">
        <v>151</v>
      </c>
      <c r="B79" s="36">
        <v>15</v>
      </c>
      <c r="C79" s="414" t="s">
        <v>30</v>
      </c>
      <c r="D79" s="415"/>
      <c r="E79" s="415"/>
      <c r="F79" s="416"/>
      <c r="G79" s="48">
        <v>0</v>
      </c>
      <c r="H79" s="48" t="s">
        <v>128</v>
      </c>
      <c r="I79" s="96"/>
      <c r="J79" s="260">
        <f t="shared" si="5"/>
        <v>0</v>
      </c>
      <c r="L79" s="141"/>
    </row>
    <row r="80" spans="1:12" ht="15">
      <c r="A80" s="62" t="s">
        <v>151</v>
      </c>
      <c r="B80" s="36">
        <v>16</v>
      </c>
      <c r="C80" s="414" t="s">
        <v>31</v>
      </c>
      <c r="D80" s="415"/>
      <c r="E80" s="415"/>
      <c r="F80" s="416"/>
      <c r="G80" s="48">
        <v>126</v>
      </c>
      <c r="H80" s="48" t="s">
        <v>113</v>
      </c>
      <c r="I80" s="316"/>
      <c r="J80" s="260">
        <f t="shared" si="5"/>
        <v>0</v>
      </c>
      <c r="L80" s="141"/>
    </row>
    <row r="81" spans="1:12" ht="15">
      <c r="A81" s="35" t="s">
        <v>151</v>
      </c>
      <c r="B81" s="36">
        <v>17</v>
      </c>
      <c r="C81" s="414" t="s">
        <v>129</v>
      </c>
      <c r="D81" s="415"/>
      <c r="E81" s="415"/>
      <c r="F81" s="416"/>
      <c r="G81" s="48">
        <v>0</v>
      </c>
      <c r="H81" s="48" t="s">
        <v>111</v>
      </c>
      <c r="I81" s="96"/>
      <c r="J81" s="260">
        <f t="shared" si="5"/>
        <v>0</v>
      </c>
      <c r="L81" s="141"/>
    </row>
    <row r="82" spans="1:12" ht="15">
      <c r="A82" s="35" t="s">
        <v>151</v>
      </c>
      <c r="B82" s="36">
        <v>18</v>
      </c>
      <c r="C82" s="414" t="s">
        <v>130</v>
      </c>
      <c r="D82" s="415"/>
      <c r="E82" s="415"/>
      <c r="F82" s="416"/>
      <c r="G82" s="48">
        <v>0</v>
      </c>
      <c r="H82" s="48" t="s">
        <v>111</v>
      </c>
      <c r="I82" s="96"/>
      <c r="J82" s="260">
        <f t="shared" si="5"/>
        <v>0</v>
      </c>
      <c r="L82" s="141"/>
    </row>
    <row r="83" spans="1:12" ht="15">
      <c r="A83" s="35" t="s">
        <v>151</v>
      </c>
      <c r="B83" s="36">
        <v>19</v>
      </c>
      <c r="C83" s="414" t="s">
        <v>131</v>
      </c>
      <c r="D83" s="415"/>
      <c r="E83" s="415"/>
      <c r="F83" s="416"/>
      <c r="G83" s="48">
        <v>0</v>
      </c>
      <c r="H83" s="48" t="s">
        <v>15</v>
      </c>
      <c r="I83" s="96"/>
      <c r="J83" s="260">
        <f t="shared" si="5"/>
        <v>0</v>
      </c>
      <c r="L83" s="141"/>
    </row>
    <row r="84" spans="1:12" ht="15">
      <c r="A84" s="63" t="s">
        <v>151</v>
      </c>
      <c r="B84" s="36">
        <v>20</v>
      </c>
      <c r="C84" s="44" t="s">
        <v>32</v>
      </c>
      <c r="D84" s="44"/>
      <c r="E84" s="37"/>
      <c r="F84" s="37"/>
      <c r="G84" s="36">
        <v>80</v>
      </c>
      <c r="H84" s="36" t="s">
        <v>112</v>
      </c>
      <c r="I84" s="93"/>
      <c r="J84" s="260">
        <f t="shared" si="5"/>
        <v>0</v>
      </c>
      <c r="L84" s="141"/>
    </row>
    <row r="85" spans="1:12" ht="15.75" thickBot="1">
      <c r="A85" s="83"/>
      <c r="B85" s="351"/>
      <c r="C85" s="84" t="s">
        <v>188</v>
      </c>
      <c r="D85" s="85" t="s">
        <v>187</v>
      </c>
      <c r="E85" s="86"/>
      <c r="F85" s="87"/>
      <c r="G85" s="88"/>
      <c r="H85" s="89"/>
      <c r="I85" s="98"/>
      <c r="J85" s="157">
        <f>SUM(J65:J84)</f>
        <v>0</v>
      </c>
      <c r="L85" s="141"/>
    </row>
    <row r="86" spans="1:12" ht="15.75" thickTop="1">
      <c r="A86" s="66" t="s">
        <v>152</v>
      </c>
      <c r="B86" s="61"/>
      <c r="C86" s="67" t="s">
        <v>33</v>
      </c>
      <c r="D86" s="9"/>
      <c r="E86" s="9"/>
      <c r="F86" s="9"/>
      <c r="G86" s="52"/>
      <c r="H86" s="52"/>
      <c r="I86" s="52"/>
      <c r="J86" s="265"/>
      <c r="L86" s="141"/>
    </row>
    <row r="87" spans="1:12" ht="15">
      <c r="A87" s="62" t="s">
        <v>152</v>
      </c>
      <c r="B87" s="36">
        <v>1</v>
      </c>
      <c r="C87" s="414" t="s">
        <v>34</v>
      </c>
      <c r="D87" s="415"/>
      <c r="E87" s="415"/>
      <c r="F87" s="416"/>
      <c r="G87" s="36">
        <v>60</v>
      </c>
      <c r="H87" s="36" t="s">
        <v>112</v>
      </c>
      <c r="I87" s="93"/>
      <c r="J87" s="260">
        <f aca="true" t="shared" si="6" ref="J87:J105">G87*I87</f>
        <v>0</v>
      </c>
      <c r="L87" s="141"/>
    </row>
    <row r="88" spans="1:12" ht="15">
      <c r="A88" s="62" t="s">
        <v>152</v>
      </c>
      <c r="B88" s="36">
        <v>2</v>
      </c>
      <c r="C88" s="338" t="s">
        <v>35</v>
      </c>
      <c r="D88" s="338"/>
      <c r="E88" s="338"/>
      <c r="F88" s="338"/>
      <c r="G88" s="36">
        <v>3200</v>
      </c>
      <c r="H88" s="36" t="s">
        <v>113</v>
      </c>
      <c r="I88" s="95"/>
      <c r="J88" s="260">
        <f t="shared" si="6"/>
        <v>0</v>
      </c>
      <c r="L88" s="141"/>
    </row>
    <row r="89" spans="1:12" ht="15">
      <c r="A89" s="62" t="s">
        <v>152</v>
      </c>
      <c r="B89" s="36">
        <v>3</v>
      </c>
      <c r="C89" s="338" t="s">
        <v>153</v>
      </c>
      <c r="D89" s="338"/>
      <c r="E89" s="338"/>
      <c r="F89" s="338"/>
      <c r="G89" s="381"/>
      <c r="H89" s="36" t="s">
        <v>113</v>
      </c>
      <c r="I89" s="95"/>
      <c r="J89" s="260">
        <f t="shared" si="6"/>
        <v>0</v>
      </c>
      <c r="L89" s="141"/>
    </row>
    <row r="90" spans="1:12" ht="15">
      <c r="A90" s="62" t="s">
        <v>152</v>
      </c>
      <c r="B90" s="36">
        <v>4</v>
      </c>
      <c r="C90" s="338" t="s">
        <v>36</v>
      </c>
      <c r="D90" s="338"/>
      <c r="E90" s="338"/>
      <c r="F90" s="338"/>
      <c r="G90" s="36">
        <v>20</v>
      </c>
      <c r="H90" s="36" t="s">
        <v>37</v>
      </c>
      <c r="I90" s="95"/>
      <c r="J90" s="260">
        <f t="shared" si="6"/>
        <v>0</v>
      </c>
      <c r="L90" s="141"/>
    </row>
    <row r="91" spans="1:12" ht="15">
      <c r="A91" s="62" t="s">
        <v>152</v>
      </c>
      <c r="B91" s="36">
        <v>5</v>
      </c>
      <c r="C91" s="338" t="s">
        <v>97</v>
      </c>
      <c r="D91" s="338"/>
      <c r="E91" s="338"/>
      <c r="F91" s="338"/>
      <c r="G91" s="36"/>
      <c r="H91" s="36" t="s">
        <v>37</v>
      </c>
      <c r="I91" s="95"/>
      <c r="J91" s="260">
        <f t="shared" si="6"/>
        <v>0</v>
      </c>
      <c r="L91" s="141"/>
    </row>
    <row r="92" spans="1:12" ht="15">
      <c r="A92" s="62" t="s">
        <v>152</v>
      </c>
      <c r="B92" s="36">
        <v>6</v>
      </c>
      <c r="C92" s="414" t="s">
        <v>98</v>
      </c>
      <c r="D92" s="415"/>
      <c r="E92" s="415"/>
      <c r="F92" s="416"/>
      <c r="G92" s="36"/>
      <c r="H92" s="36" t="s">
        <v>37</v>
      </c>
      <c r="I92" s="95"/>
      <c r="J92" s="260">
        <f t="shared" si="6"/>
        <v>0</v>
      </c>
      <c r="L92" s="141"/>
    </row>
    <row r="93" spans="1:12" ht="15">
      <c r="A93" s="62" t="s">
        <v>152</v>
      </c>
      <c r="B93" s="36">
        <v>7</v>
      </c>
      <c r="C93" s="338" t="s">
        <v>99</v>
      </c>
      <c r="D93" s="338"/>
      <c r="E93" s="338"/>
      <c r="F93" s="338"/>
      <c r="G93" s="36">
        <v>500</v>
      </c>
      <c r="H93" s="36" t="s">
        <v>113</v>
      </c>
      <c r="I93" s="95"/>
      <c r="J93" s="260">
        <f t="shared" si="6"/>
        <v>0</v>
      </c>
      <c r="L93" s="141"/>
    </row>
    <row r="94" spans="1:12" ht="15">
      <c r="A94" s="62" t="s">
        <v>152</v>
      </c>
      <c r="B94" s="36">
        <v>8</v>
      </c>
      <c r="C94" s="338" t="s">
        <v>154</v>
      </c>
      <c r="D94" s="338"/>
      <c r="E94" s="338"/>
      <c r="F94" s="338"/>
      <c r="G94" s="36"/>
      <c r="H94" s="36" t="s">
        <v>37</v>
      </c>
      <c r="I94" s="92"/>
      <c r="J94" s="260">
        <f t="shared" si="6"/>
        <v>0</v>
      </c>
      <c r="L94" s="141"/>
    </row>
    <row r="95" spans="1:12" ht="15">
      <c r="A95" s="62" t="s">
        <v>152</v>
      </c>
      <c r="B95" s="36">
        <v>9</v>
      </c>
      <c r="C95" s="414" t="s">
        <v>38</v>
      </c>
      <c r="D95" s="415"/>
      <c r="E95" s="415"/>
      <c r="F95" s="416"/>
      <c r="G95" s="36"/>
      <c r="H95" s="36" t="s">
        <v>37</v>
      </c>
      <c r="I95" s="95"/>
      <c r="J95" s="260">
        <f t="shared" si="6"/>
        <v>0</v>
      </c>
      <c r="L95" s="141"/>
    </row>
    <row r="96" spans="1:12" ht="15">
      <c r="A96" s="62" t="s">
        <v>152</v>
      </c>
      <c r="B96" s="36">
        <v>10</v>
      </c>
      <c r="C96" s="414" t="s">
        <v>39</v>
      </c>
      <c r="D96" s="415"/>
      <c r="E96" s="415"/>
      <c r="F96" s="416"/>
      <c r="G96" s="36"/>
      <c r="H96" s="36" t="s">
        <v>113</v>
      </c>
      <c r="I96" s="95"/>
      <c r="J96" s="260">
        <f t="shared" si="6"/>
        <v>0</v>
      </c>
      <c r="L96" s="141"/>
    </row>
    <row r="97" spans="1:12" ht="15">
      <c r="A97" s="62" t="s">
        <v>152</v>
      </c>
      <c r="B97" s="36">
        <v>11</v>
      </c>
      <c r="C97" s="414" t="s">
        <v>100</v>
      </c>
      <c r="D97" s="415"/>
      <c r="E97" s="415"/>
      <c r="F97" s="416"/>
      <c r="G97" s="36"/>
      <c r="H97" s="36" t="s">
        <v>37</v>
      </c>
      <c r="I97" s="95"/>
      <c r="J97" s="260">
        <f t="shared" si="6"/>
        <v>0</v>
      </c>
      <c r="L97" s="141"/>
    </row>
    <row r="98" spans="1:12" ht="15">
      <c r="A98" s="62" t="s">
        <v>152</v>
      </c>
      <c r="B98" s="36">
        <v>12</v>
      </c>
      <c r="C98" s="414" t="s">
        <v>101</v>
      </c>
      <c r="D98" s="415"/>
      <c r="E98" s="415"/>
      <c r="F98" s="416"/>
      <c r="G98" s="36"/>
      <c r="H98" s="36" t="s">
        <v>37</v>
      </c>
      <c r="I98" s="95"/>
      <c r="J98" s="260">
        <f t="shared" si="6"/>
        <v>0</v>
      </c>
      <c r="L98" s="141"/>
    </row>
    <row r="99" spans="1:12" ht="15">
      <c r="A99" s="62" t="s">
        <v>152</v>
      </c>
      <c r="B99" s="36">
        <v>13</v>
      </c>
      <c r="C99" s="338" t="s">
        <v>132</v>
      </c>
      <c r="D99" s="338"/>
      <c r="E99" s="338"/>
      <c r="F99" s="338"/>
      <c r="G99" s="36"/>
      <c r="H99" s="36" t="s">
        <v>113</v>
      </c>
      <c r="I99" s="95"/>
      <c r="J99" s="260">
        <f t="shared" si="6"/>
        <v>0</v>
      </c>
      <c r="L99" s="141"/>
    </row>
    <row r="100" spans="1:12" ht="15">
      <c r="A100" s="62" t="s">
        <v>152</v>
      </c>
      <c r="B100" s="36">
        <v>14</v>
      </c>
      <c r="C100" s="414" t="s">
        <v>40</v>
      </c>
      <c r="D100" s="415"/>
      <c r="E100" s="415"/>
      <c r="F100" s="416"/>
      <c r="G100" s="36">
        <v>3200</v>
      </c>
      <c r="H100" s="36" t="s">
        <v>113</v>
      </c>
      <c r="I100" s="95"/>
      <c r="J100" s="260">
        <f t="shared" si="6"/>
        <v>0</v>
      </c>
      <c r="L100" s="141"/>
    </row>
    <row r="101" spans="1:12" ht="15">
      <c r="A101" s="62" t="s">
        <v>152</v>
      </c>
      <c r="B101" s="36">
        <v>15</v>
      </c>
      <c r="C101" s="338" t="s">
        <v>41</v>
      </c>
      <c r="D101" s="338"/>
      <c r="E101" s="338"/>
      <c r="F101" s="338"/>
      <c r="G101" s="36">
        <v>500</v>
      </c>
      <c r="H101" s="36" t="s">
        <v>15</v>
      </c>
      <c r="I101" s="95"/>
      <c r="J101" s="260">
        <f t="shared" si="6"/>
        <v>0</v>
      </c>
      <c r="L101" s="141"/>
    </row>
    <row r="102" spans="1:12" ht="15">
      <c r="A102" s="62" t="s">
        <v>152</v>
      </c>
      <c r="B102" s="36">
        <v>16</v>
      </c>
      <c r="C102" s="338" t="s">
        <v>102</v>
      </c>
      <c r="D102" s="338"/>
      <c r="E102" s="338"/>
      <c r="F102" s="338"/>
      <c r="G102" s="36"/>
      <c r="H102" s="36" t="s">
        <v>113</v>
      </c>
      <c r="I102" s="95"/>
      <c r="J102" s="260">
        <f t="shared" si="6"/>
        <v>0</v>
      </c>
      <c r="L102" s="141"/>
    </row>
    <row r="103" spans="1:12" ht="15">
      <c r="A103" s="62" t="s">
        <v>152</v>
      </c>
      <c r="B103" s="36">
        <v>17</v>
      </c>
      <c r="C103" s="338" t="s">
        <v>103</v>
      </c>
      <c r="D103" s="338"/>
      <c r="E103" s="338"/>
      <c r="F103" s="338"/>
      <c r="G103" s="36">
        <f>G35</f>
        <v>0</v>
      </c>
      <c r="H103" s="36" t="s">
        <v>113</v>
      </c>
      <c r="I103" s="95"/>
      <c r="J103" s="260">
        <f t="shared" si="6"/>
        <v>0</v>
      </c>
      <c r="L103" s="141"/>
    </row>
    <row r="104" spans="1:12" ht="15">
      <c r="A104" s="62" t="s">
        <v>152</v>
      </c>
      <c r="B104" s="36">
        <v>18</v>
      </c>
      <c r="C104" s="414" t="s">
        <v>42</v>
      </c>
      <c r="D104" s="415"/>
      <c r="E104" s="415"/>
      <c r="F104" s="416"/>
      <c r="G104" s="36">
        <v>0</v>
      </c>
      <c r="H104" s="36" t="s">
        <v>15</v>
      </c>
      <c r="I104" s="95"/>
      <c r="J104" s="260">
        <f t="shared" si="6"/>
        <v>0</v>
      </c>
      <c r="L104" s="141"/>
    </row>
    <row r="105" spans="1:12" ht="15">
      <c r="A105" s="62" t="s">
        <v>152</v>
      </c>
      <c r="B105" s="36">
        <v>19</v>
      </c>
      <c r="C105" s="429" t="s">
        <v>43</v>
      </c>
      <c r="D105" s="430"/>
      <c r="E105" s="430"/>
      <c r="F105" s="431"/>
      <c r="G105" s="48">
        <v>60</v>
      </c>
      <c r="H105" s="48" t="s">
        <v>112</v>
      </c>
      <c r="I105" s="95"/>
      <c r="J105" s="260">
        <f t="shared" si="6"/>
        <v>0</v>
      </c>
      <c r="L105" s="141"/>
    </row>
    <row r="106" spans="1:12" ht="15.75" thickBot="1">
      <c r="A106" s="83"/>
      <c r="B106" s="351"/>
      <c r="C106" s="84" t="s">
        <v>189</v>
      </c>
      <c r="D106" s="85" t="s">
        <v>187</v>
      </c>
      <c r="E106" s="86"/>
      <c r="F106" s="87"/>
      <c r="G106" s="88"/>
      <c r="H106" s="89"/>
      <c r="I106" s="98"/>
      <c r="J106" s="157">
        <f>SUM(J87:J105)</f>
        <v>0</v>
      </c>
      <c r="L106" s="141"/>
    </row>
    <row r="107" spans="1:12" ht="15.75" thickTop="1">
      <c r="A107" s="66" t="s">
        <v>155</v>
      </c>
      <c r="B107" s="51"/>
      <c r="C107" s="8" t="s">
        <v>44</v>
      </c>
      <c r="D107" s="9"/>
      <c r="E107" s="9"/>
      <c r="F107" s="9"/>
      <c r="G107" s="52"/>
      <c r="H107" s="52"/>
      <c r="I107" s="52"/>
      <c r="J107" s="265"/>
      <c r="L107" s="141"/>
    </row>
    <row r="108" spans="1:12" ht="15">
      <c r="A108" s="379" t="s">
        <v>155</v>
      </c>
      <c r="B108" s="36">
        <v>1</v>
      </c>
      <c r="C108" s="338" t="s">
        <v>45</v>
      </c>
      <c r="D108" s="37"/>
      <c r="E108" s="37"/>
      <c r="F108" s="37"/>
      <c r="G108" s="36">
        <v>80</v>
      </c>
      <c r="H108" s="36" t="s">
        <v>128</v>
      </c>
      <c r="I108" s="377"/>
      <c r="J108" s="260">
        <f aca="true" t="shared" si="7" ref="J108:J128">G108*I108</f>
        <v>0</v>
      </c>
      <c r="L108" s="141"/>
    </row>
    <row r="109" spans="1:12" ht="15">
      <c r="A109" s="379" t="s">
        <v>155</v>
      </c>
      <c r="B109" s="36">
        <v>2</v>
      </c>
      <c r="C109" s="338" t="s">
        <v>46</v>
      </c>
      <c r="D109" s="37"/>
      <c r="E109" s="37"/>
      <c r="F109" s="37"/>
      <c r="G109" s="36">
        <v>48</v>
      </c>
      <c r="H109" s="36" t="s">
        <v>128</v>
      </c>
      <c r="I109" s="377"/>
      <c r="J109" s="260">
        <f t="shared" si="7"/>
        <v>0</v>
      </c>
      <c r="L109" s="141"/>
    </row>
    <row r="110" spans="1:12" ht="15">
      <c r="A110" s="379" t="s">
        <v>155</v>
      </c>
      <c r="B110" s="36">
        <v>3</v>
      </c>
      <c r="C110" s="338" t="s">
        <v>47</v>
      </c>
      <c r="D110" s="37"/>
      <c r="E110" s="37"/>
      <c r="F110" s="37"/>
      <c r="G110" s="36"/>
      <c r="H110" s="36" t="s">
        <v>128</v>
      </c>
      <c r="I110" s="377"/>
      <c r="J110" s="260">
        <f t="shared" si="7"/>
        <v>0</v>
      </c>
      <c r="L110" s="141"/>
    </row>
    <row r="111" spans="1:12" ht="15">
      <c r="A111" s="379" t="s">
        <v>155</v>
      </c>
      <c r="B111" s="36">
        <v>4</v>
      </c>
      <c r="C111" s="338" t="s">
        <v>48</v>
      </c>
      <c r="D111" s="37"/>
      <c r="E111" s="37"/>
      <c r="F111" s="37"/>
      <c r="G111" s="36">
        <v>16</v>
      </c>
      <c r="H111" s="36" t="s">
        <v>128</v>
      </c>
      <c r="I111" s="377"/>
      <c r="J111" s="260">
        <f t="shared" si="7"/>
        <v>0</v>
      </c>
      <c r="L111" s="141"/>
    </row>
    <row r="112" spans="1:12" ht="15">
      <c r="A112" s="379" t="s">
        <v>155</v>
      </c>
      <c r="B112" s="36">
        <v>5</v>
      </c>
      <c r="C112" s="338" t="s">
        <v>104</v>
      </c>
      <c r="D112" s="37"/>
      <c r="E112" s="37"/>
      <c r="F112" s="37"/>
      <c r="G112" s="36">
        <v>4</v>
      </c>
      <c r="H112" s="36" t="s">
        <v>128</v>
      </c>
      <c r="I112" s="377"/>
      <c r="J112" s="260">
        <f t="shared" si="7"/>
        <v>0</v>
      </c>
      <c r="L112" s="141"/>
    </row>
    <row r="113" spans="1:12" ht="15">
      <c r="A113" s="379" t="s">
        <v>155</v>
      </c>
      <c r="B113" s="36">
        <v>6</v>
      </c>
      <c r="C113" s="338" t="s">
        <v>49</v>
      </c>
      <c r="D113" s="37"/>
      <c r="E113" s="37"/>
      <c r="F113" s="37"/>
      <c r="G113" s="36">
        <v>16</v>
      </c>
      <c r="H113" s="36" t="s">
        <v>128</v>
      </c>
      <c r="I113" s="377"/>
      <c r="J113" s="260">
        <f t="shared" si="7"/>
        <v>0</v>
      </c>
      <c r="L113" s="141"/>
    </row>
    <row r="114" spans="1:12" ht="15">
      <c r="A114" s="379" t="s">
        <v>155</v>
      </c>
      <c r="B114" s="36">
        <v>7</v>
      </c>
      <c r="C114" s="338" t="s">
        <v>50</v>
      </c>
      <c r="D114" s="37"/>
      <c r="E114" s="37"/>
      <c r="F114" s="37"/>
      <c r="G114" s="36"/>
      <c r="H114" s="36" t="s">
        <v>128</v>
      </c>
      <c r="I114" s="377"/>
      <c r="J114" s="260">
        <f t="shared" si="7"/>
        <v>0</v>
      </c>
      <c r="L114" s="141"/>
    </row>
    <row r="115" spans="1:12" ht="15">
      <c r="A115" s="379" t="s">
        <v>155</v>
      </c>
      <c r="B115" s="36">
        <v>8</v>
      </c>
      <c r="C115" s="338" t="s">
        <v>51</v>
      </c>
      <c r="D115" s="37"/>
      <c r="E115" s="37"/>
      <c r="F115" s="37"/>
      <c r="G115" s="36">
        <v>10</v>
      </c>
      <c r="H115" s="36" t="s">
        <v>128</v>
      </c>
      <c r="I115" s="377"/>
      <c r="J115" s="260">
        <f t="shared" si="7"/>
        <v>0</v>
      </c>
      <c r="L115" s="141"/>
    </row>
    <row r="116" spans="1:12" ht="15">
      <c r="A116" s="379" t="s">
        <v>155</v>
      </c>
      <c r="B116" s="36">
        <v>9</v>
      </c>
      <c r="C116" s="338" t="s">
        <v>52</v>
      </c>
      <c r="D116" s="37"/>
      <c r="E116" s="37"/>
      <c r="F116" s="37"/>
      <c r="G116" s="36"/>
      <c r="H116" s="36" t="s">
        <v>128</v>
      </c>
      <c r="I116" s="377"/>
      <c r="J116" s="260">
        <f t="shared" si="7"/>
        <v>0</v>
      </c>
      <c r="L116" s="141"/>
    </row>
    <row r="117" spans="1:12" ht="15">
      <c r="A117" s="379" t="s">
        <v>155</v>
      </c>
      <c r="B117" s="36">
        <v>10</v>
      </c>
      <c r="C117" s="338" t="s">
        <v>53</v>
      </c>
      <c r="D117" s="37"/>
      <c r="E117" s="37"/>
      <c r="F117" s="37"/>
      <c r="G117" s="36"/>
      <c r="H117" s="36" t="s">
        <v>128</v>
      </c>
      <c r="I117" s="377"/>
      <c r="J117" s="260">
        <f t="shared" si="7"/>
        <v>0</v>
      </c>
      <c r="L117" s="141"/>
    </row>
    <row r="118" spans="1:12" ht="15">
      <c r="A118" s="379" t="s">
        <v>155</v>
      </c>
      <c r="B118" s="36">
        <v>11</v>
      </c>
      <c r="C118" s="338" t="s">
        <v>105</v>
      </c>
      <c r="D118" s="37"/>
      <c r="E118" s="37"/>
      <c r="F118" s="37"/>
      <c r="G118" s="36"/>
      <c r="H118" s="36" t="s">
        <v>128</v>
      </c>
      <c r="I118" s="377"/>
      <c r="J118" s="260">
        <f t="shared" si="7"/>
        <v>0</v>
      </c>
      <c r="L118" s="141"/>
    </row>
    <row r="119" spans="1:12" ht="15">
      <c r="A119" s="379" t="s">
        <v>155</v>
      </c>
      <c r="B119" s="36">
        <v>12</v>
      </c>
      <c r="C119" s="338" t="s">
        <v>106</v>
      </c>
      <c r="D119" s="37"/>
      <c r="E119" s="37"/>
      <c r="F119" s="37"/>
      <c r="G119" s="36"/>
      <c r="H119" s="36" t="s">
        <v>128</v>
      </c>
      <c r="I119" s="377"/>
      <c r="J119" s="260">
        <f t="shared" si="7"/>
        <v>0</v>
      </c>
      <c r="L119" s="141"/>
    </row>
    <row r="120" spans="1:12" ht="15">
      <c r="A120" s="379" t="s">
        <v>155</v>
      </c>
      <c r="B120" s="36">
        <v>13</v>
      </c>
      <c r="C120" s="338" t="s">
        <v>133</v>
      </c>
      <c r="D120" s="37"/>
      <c r="E120" s="37"/>
      <c r="F120" s="37"/>
      <c r="G120" s="36">
        <v>15</v>
      </c>
      <c r="H120" s="36" t="s">
        <v>128</v>
      </c>
      <c r="I120" s="377"/>
      <c r="J120" s="260">
        <f t="shared" si="7"/>
        <v>0</v>
      </c>
      <c r="L120" s="141"/>
    </row>
    <row r="121" spans="1:12" ht="15">
      <c r="A121" s="379" t="s">
        <v>155</v>
      </c>
      <c r="B121" s="36">
        <v>14</v>
      </c>
      <c r="C121" s="46" t="s">
        <v>107</v>
      </c>
      <c r="D121" s="47"/>
      <c r="E121" s="47"/>
      <c r="F121" s="47"/>
      <c r="G121" s="36"/>
      <c r="H121" s="36" t="s">
        <v>128</v>
      </c>
      <c r="I121" s="376"/>
      <c r="J121" s="260">
        <f t="shared" si="7"/>
        <v>0</v>
      </c>
      <c r="L121" s="141"/>
    </row>
    <row r="122" spans="1:12" ht="15">
      <c r="A122" s="379" t="s">
        <v>155</v>
      </c>
      <c r="B122" s="36">
        <v>15</v>
      </c>
      <c r="C122" s="338" t="s">
        <v>54</v>
      </c>
      <c r="D122" s="37"/>
      <c r="E122" s="37"/>
      <c r="F122" s="37"/>
      <c r="G122" s="36"/>
      <c r="H122" s="36" t="s">
        <v>128</v>
      </c>
      <c r="I122" s="377"/>
      <c r="J122" s="260">
        <f t="shared" si="7"/>
        <v>0</v>
      </c>
      <c r="L122" s="141"/>
    </row>
    <row r="123" spans="1:12" ht="15">
      <c r="A123" s="379" t="s">
        <v>155</v>
      </c>
      <c r="B123" s="36">
        <v>16</v>
      </c>
      <c r="C123" s="46" t="s">
        <v>55</v>
      </c>
      <c r="D123" s="47"/>
      <c r="E123" s="47"/>
      <c r="F123" s="47"/>
      <c r="G123" s="48">
        <v>6</v>
      </c>
      <c r="H123" s="48" t="s">
        <v>128</v>
      </c>
      <c r="I123" s="376"/>
      <c r="J123" s="260">
        <f t="shared" si="7"/>
        <v>0</v>
      </c>
      <c r="L123" s="141"/>
    </row>
    <row r="124" spans="1:12" ht="15">
      <c r="A124" s="379" t="s">
        <v>155</v>
      </c>
      <c r="B124" s="36">
        <v>17</v>
      </c>
      <c r="C124" s="338" t="s">
        <v>56</v>
      </c>
      <c r="D124" s="37"/>
      <c r="E124" s="37"/>
      <c r="F124" s="37"/>
      <c r="G124" s="36"/>
      <c r="H124" s="36" t="s">
        <v>128</v>
      </c>
      <c r="I124" s="377"/>
      <c r="J124" s="260">
        <f t="shared" si="7"/>
        <v>0</v>
      </c>
      <c r="L124" s="141"/>
    </row>
    <row r="125" spans="1:12" ht="15">
      <c r="A125" s="379" t="s">
        <v>155</v>
      </c>
      <c r="B125" s="36">
        <v>18</v>
      </c>
      <c r="C125" s="338" t="s">
        <v>108</v>
      </c>
      <c r="D125" s="37"/>
      <c r="E125" s="37"/>
      <c r="F125" s="37"/>
      <c r="G125" s="36"/>
      <c r="H125" s="36" t="s">
        <v>128</v>
      </c>
      <c r="I125" s="377"/>
      <c r="J125" s="260">
        <f t="shared" si="7"/>
        <v>0</v>
      </c>
      <c r="L125" s="141"/>
    </row>
    <row r="126" spans="1:12" ht="15">
      <c r="A126" s="379" t="s">
        <v>155</v>
      </c>
      <c r="B126" s="36">
        <v>19</v>
      </c>
      <c r="C126" s="414" t="s">
        <v>57</v>
      </c>
      <c r="D126" s="415"/>
      <c r="E126" s="415"/>
      <c r="F126" s="416"/>
      <c r="G126" s="36">
        <v>4</v>
      </c>
      <c r="H126" s="36" t="s">
        <v>128</v>
      </c>
      <c r="I126" s="377"/>
      <c r="J126" s="260">
        <f t="shared" si="7"/>
        <v>0</v>
      </c>
      <c r="L126" s="141"/>
    </row>
    <row r="127" spans="1:12" ht="15">
      <c r="A127" s="379" t="s">
        <v>155</v>
      </c>
      <c r="B127" s="36">
        <v>20</v>
      </c>
      <c r="C127" s="338" t="s">
        <v>58</v>
      </c>
      <c r="D127" s="37"/>
      <c r="E127" s="37"/>
      <c r="F127" s="37"/>
      <c r="G127" s="48"/>
      <c r="H127" s="48" t="s">
        <v>128</v>
      </c>
      <c r="I127" s="377"/>
      <c r="J127" s="260">
        <f t="shared" si="7"/>
        <v>0</v>
      </c>
      <c r="L127" s="141"/>
    </row>
    <row r="128" spans="1:12" ht="15">
      <c r="A128" s="379" t="s">
        <v>155</v>
      </c>
      <c r="B128" s="36">
        <v>21</v>
      </c>
      <c r="C128" s="338" t="s">
        <v>109</v>
      </c>
      <c r="D128" s="37"/>
      <c r="E128" s="37"/>
      <c r="F128" s="37"/>
      <c r="G128" s="48">
        <v>120</v>
      </c>
      <c r="H128" s="48" t="s">
        <v>112</v>
      </c>
      <c r="I128" s="377"/>
      <c r="J128" s="260">
        <f t="shared" si="7"/>
        <v>0</v>
      </c>
      <c r="L128" s="141"/>
    </row>
    <row r="129" spans="1:12" ht="15.75" thickBot="1">
      <c r="A129" s="83"/>
      <c r="B129" s="351"/>
      <c r="C129" s="84" t="s">
        <v>190</v>
      </c>
      <c r="D129" s="85" t="s">
        <v>187</v>
      </c>
      <c r="E129" s="86"/>
      <c r="F129" s="87"/>
      <c r="G129" s="88"/>
      <c r="H129" s="89"/>
      <c r="I129" s="373"/>
      <c r="J129" s="90">
        <f>SUM(J108:J128)</f>
        <v>0</v>
      </c>
      <c r="L129" s="141"/>
    </row>
    <row r="130" spans="1:12" ht="15.75" thickTop="1">
      <c r="A130" s="66" t="s">
        <v>156</v>
      </c>
      <c r="B130" s="61"/>
      <c r="C130" s="67" t="s">
        <v>59</v>
      </c>
      <c r="D130" s="9"/>
      <c r="E130" s="9"/>
      <c r="F130" s="9"/>
      <c r="G130" s="52"/>
      <c r="H130" s="52"/>
      <c r="I130" s="52"/>
      <c r="J130" s="265"/>
      <c r="L130" s="141"/>
    </row>
    <row r="131" spans="1:12" ht="15">
      <c r="A131" s="62" t="s">
        <v>156</v>
      </c>
      <c r="B131" s="48">
        <v>1</v>
      </c>
      <c r="C131" s="46" t="s">
        <v>60</v>
      </c>
      <c r="D131" s="47"/>
      <c r="E131" s="47"/>
      <c r="F131" s="47"/>
      <c r="G131" s="48">
        <v>120</v>
      </c>
      <c r="H131" s="48" t="s">
        <v>111</v>
      </c>
      <c r="I131" s="376"/>
      <c r="J131" s="260">
        <f aca="true" t="shared" si="8" ref="J131:J138">G131*I131</f>
        <v>0</v>
      </c>
      <c r="L131" s="141"/>
    </row>
    <row r="132" spans="1:12" ht="15">
      <c r="A132" s="62" t="s">
        <v>156</v>
      </c>
      <c r="B132" s="48">
        <v>2</v>
      </c>
      <c r="C132" s="56" t="s">
        <v>61</v>
      </c>
      <c r="D132" s="47"/>
      <c r="E132" s="47"/>
      <c r="F132" s="47"/>
      <c r="G132" s="48">
        <v>120</v>
      </c>
      <c r="H132" s="48" t="s">
        <v>111</v>
      </c>
      <c r="I132" s="376"/>
      <c r="J132" s="260">
        <f t="shared" si="8"/>
        <v>0</v>
      </c>
      <c r="L132" s="141"/>
    </row>
    <row r="133" spans="1:12" ht="15">
      <c r="A133" s="62" t="s">
        <v>156</v>
      </c>
      <c r="B133" s="48">
        <v>3</v>
      </c>
      <c r="C133" s="56" t="s">
        <v>62</v>
      </c>
      <c r="D133" s="47"/>
      <c r="E133" s="47"/>
      <c r="F133" s="47"/>
      <c r="G133" s="48">
        <v>15</v>
      </c>
      <c r="H133" s="48" t="s">
        <v>111</v>
      </c>
      <c r="I133" s="375"/>
      <c r="J133" s="260">
        <f t="shared" si="8"/>
        <v>0</v>
      </c>
      <c r="L133" s="141"/>
    </row>
    <row r="134" spans="1:12" ht="15">
      <c r="A134" s="62" t="s">
        <v>156</v>
      </c>
      <c r="B134" s="48">
        <v>4</v>
      </c>
      <c r="C134" s="56" t="s">
        <v>157</v>
      </c>
      <c r="D134" s="47"/>
      <c r="E134" s="47"/>
      <c r="F134" s="47"/>
      <c r="G134" s="48"/>
      <c r="H134" s="48" t="s">
        <v>111</v>
      </c>
      <c r="I134" s="375"/>
      <c r="J134" s="260">
        <f t="shared" si="8"/>
        <v>0</v>
      </c>
      <c r="L134" s="141"/>
    </row>
    <row r="135" spans="1:12" ht="15">
      <c r="A135" s="62" t="s">
        <v>156</v>
      </c>
      <c r="B135" s="48">
        <v>5</v>
      </c>
      <c r="C135" s="521" t="s">
        <v>158</v>
      </c>
      <c r="D135" s="522"/>
      <c r="E135" s="522"/>
      <c r="F135" s="523"/>
      <c r="G135" s="48"/>
      <c r="H135" s="48" t="s">
        <v>111</v>
      </c>
      <c r="I135" s="375"/>
      <c r="J135" s="260">
        <f t="shared" si="8"/>
        <v>0</v>
      </c>
      <c r="L135" s="141"/>
    </row>
    <row r="136" spans="1:12" ht="15">
      <c r="A136" s="62" t="s">
        <v>156</v>
      </c>
      <c r="B136" s="48">
        <v>6</v>
      </c>
      <c r="C136" s="46" t="s">
        <v>63</v>
      </c>
      <c r="D136" s="47"/>
      <c r="E136" s="47"/>
      <c r="F136" s="47"/>
      <c r="G136" s="48">
        <v>1200</v>
      </c>
      <c r="H136" s="48" t="s">
        <v>15</v>
      </c>
      <c r="I136" s="96"/>
      <c r="J136" s="260">
        <f t="shared" si="8"/>
        <v>0</v>
      </c>
      <c r="L136" s="141"/>
    </row>
    <row r="137" spans="1:12" ht="15">
      <c r="A137" s="62" t="s">
        <v>156</v>
      </c>
      <c r="B137" s="48">
        <v>7</v>
      </c>
      <c r="C137" s="46" t="s">
        <v>64</v>
      </c>
      <c r="D137" s="47"/>
      <c r="E137" s="47"/>
      <c r="F137" s="47"/>
      <c r="G137" s="48">
        <v>120</v>
      </c>
      <c r="H137" s="48" t="s">
        <v>111</v>
      </c>
      <c r="I137" s="96"/>
      <c r="J137" s="260">
        <f t="shared" si="8"/>
        <v>0</v>
      </c>
      <c r="L137" s="141"/>
    </row>
    <row r="138" spans="1:12" ht="15">
      <c r="A138" s="62" t="s">
        <v>156</v>
      </c>
      <c r="B138" s="48">
        <v>8</v>
      </c>
      <c r="C138" s="429" t="s">
        <v>134</v>
      </c>
      <c r="D138" s="430"/>
      <c r="E138" s="430"/>
      <c r="F138" s="431"/>
      <c r="G138" s="48">
        <v>120</v>
      </c>
      <c r="H138" s="48" t="s">
        <v>111</v>
      </c>
      <c r="I138" s="375"/>
      <c r="J138" s="260">
        <f t="shared" si="8"/>
        <v>0</v>
      </c>
      <c r="L138" s="141"/>
    </row>
    <row r="139" spans="1:12" ht="15.75" thickBot="1">
      <c r="A139" s="83"/>
      <c r="B139" s="351"/>
      <c r="C139" s="84" t="s">
        <v>203</v>
      </c>
      <c r="D139" s="85" t="s">
        <v>187</v>
      </c>
      <c r="E139" s="86"/>
      <c r="F139" s="87"/>
      <c r="G139" s="88"/>
      <c r="H139" s="89"/>
      <c r="I139" s="373"/>
      <c r="J139" s="90">
        <f>SUM(J131:J138)</f>
        <v>0</v>
      </c>
      <c r="L139" s="141"/>
    </row>
    <row r="140" spans="1:12" ht="15.75" thickTop="1">
      <c r="A140" s="66" t="s">
        <v>159</v>
      </c>
      <c r="B140" s="51"/>
      <c r="C140" s="67" t="s">
        <v>65</v>
      </c>
      <c r="D140" s="9"/>
      <c r="E140" s="9"/>
      <c r="F140" s="9"/>
      <c r="G140" s="52"/>
      <c r="H140" s="52"/>
      <c r="I140" s="52"/>
      <c r="J140" s="265"/>
      <c r="L140" s="141"/>
    </row>
    <row r="141" spans="1:12" ht="15">
      <c r="A141" s="63" t="s">
        <v>159</v>
      </c>
      <c r="B141" s="72">
        <v>1</v>
      </c>
      <c r="C141" s="519" t="s">
        <v>66</v>
      </c>
      <c r="D141" s="520"/>
      <c r="E141" s="520"/>
      <c r="F141" s="520"/>
      <c r="G141" s="72">
        <v>40</v>
      </c>
      <c r="H141" s="72" t="s">
        <v>112</v>
      </c>
      <c r="I141" s="93"/>
      <c r="J141" s="260">
        <f aca="true" t="shared" si="9" ref="J141:J156">G141*I141</f>
        <v>0</v>
      </c>
      <c r="L141" s="141"/>
    </row>
    <row r="142" spans="1:12" ht="15">
      <c r="A142" s="63" t="s">
        <v>159</v>
      </c>
      <c r="B142" s="72">
        <v>2</v>
      </c>
      <c r="C142" s="524" t="s">
        <v>67</v>
      </c>
      <c r="D142" s="525"/>
      <c r="E142" s="525"/>
      <c r="F142" s="525"/>
      <c r="G142" s="72">
        <v>65</v>
      </c>
      <c r="H142" s="72" t="s">
        <v>112</v>
      </c>
      <c r="I142" s="93"/>
      <c r="J142" s="260">
        <f t="shared" si="9"/>
        <v>0</v>
      </c>
      <c r="L142" s="141"/>
    </row>
    <row r="143" spans="1:12" ht="15">
      <c r="A143" s="63" t="s">
        <v>159</v>
      </c>
      <c r="B143" s="72">
        <v>3</v>
      </c>
      <c r="C143" s="378" t="s">
        <v>68</v>
      </c>
      <c r="D143" s="244"/>
      <c r="E143" s="244"/>
      <c r="F143" s="244"/>
      <c r="G143" s="72"/>
      <c r="H143" s="72" t="s">
        <v>112</v>
      </c>
      <c r="I143" s="93"/>
      <c r="J143" s="260">
        <f t="shared" si="9"/>
        <v>0</v>
      </c>
      <c r="L143" s="141"/>
    </row>
    <row r="144" spans="1:12" ht="15">
      <c r="A144" s="63" t="s">
        <v>159</v>
      </c>
      <c r="B144" s="72">
        <v>4</v>
      </c>
      <c r="C144" s="519" t="s">
        <v>160</v>
      </c>
      <c r="D144" s="520"/>
      <c r="E144" s="520"/>
      <c r="F144" s="520"/>
      <c r="G144" s="72"/>
      <c r="H144" s="72" t="s">
        <v>128</v>
      </c>
      <c r="I144" s="93"/>
      <c r="J144" s="260">
        <f t="shared" si="9"/>
        <v>0</v>
      </c>
      <c r="L144" s="141"/>
    </row>
    <row r="145" spans="1:12" ht="15">
      <c r="A145" s="63" t="s">
        <v>159</v>
      </c>
      <c r="B145" s="72">
        <v>5</v>
      </c>
      <c r="C145" s="526" t="s">
        <v>110</v>
      </c>
      <c r="D145" s="527"/>
      <c r="E145" s="527"/>
      <c r="F145" s="528"/>
      <c r="H145" s="72" t="s">
        <v>128</v>
      </c>
      <c r="I145" s="168"/>
      <c r="J145" s="260">
        <f t="shared" si="9"/>
        <v>0</v>
      </c>
      <c r="L145" s="141"/>
    </row>
    <row r="146" spans="1:12" ht="15">
      <c r="A146" s="63" t="s">
        <v>159</v>
      </c>
      <c r="B146" s="72">
        <v>6</v>
      </c>
      <c r="C146" s="378" t="s">
        <v>161</v>
      </c>
      <c r="D146" s="244"/>
      <c r="E146" s="244"/>
      <c r="F146" s="244"/>
      <c r="G146" s="72"/>
      <c r="H146" s="72" t="s">
        <v>128</v>
      </c>
      <c r="I146" s="93"/>
      <c r="J146" s="260">
        <f t="shared" si="9"/>
        <v>0</v>
      </c>
      <c r="L146" s="141"/>
    </row>
    <row r="147" spans="1:12" ht="15">
      <c r="A147" s="63" t="s">
        <v>159</v>
      </c>
      <c r="B147" s="72">
        <v>7</v>
      </c>
      <c r="C147" s="378" t="s">
        <v>162</v>
      </c>
      <c r="D147" s="244"/>
      <c r="E147" s="244"/>
      <c r="F147" s="244"/>
      <c r="G147" s="72"/>
      <c r="H147" s="72" t="s">
        <v>114</v>
      </c>
      <c r="I147" s="93"/>
      <c r="J147" s="260">
        <f t="shared" si="9"/>
        <v>0</v>
      </c>
      <c r="L147" s="141"/>
    </row>
    <row r="148" spans="1:12" ht="15">
      <c r="A148" s="63" t="s">
        <v>159</v>
      </c>
      <c r="B148" s="72">
        <v>8</v>
      </c>
      <c r="C148" s="378" t="s">
        <v>163</v>
      </c>
      <c r="D148" s="244"/>
      <c r="E148" s="244"/>
      <c r="F148" s="244"/>
      <c r="G148" s="72"/>
      <c r="H148" s="72" t="s">
        <v>111</v>
      </c>
      <c r="I148" s="93"/>
      <c r="J148" s="260">
        <f t="shared" si="9"/>
        <v>0</v>
      </c>
      <c r="L148" s="141"/>
    </row>
    <row r="149" spans="1:12" ht="15">
      <c r="A149" s="63" t="s">
        <v>159</v>
      </c>
      <c r="B149" s="72">
        <v>9</v>
      </c>
      <c r="C149" s="524" t="s">
        <v>69</v>
      </c>
      <c r="D149" s="525"/>
      <c r="E149" s="525"/>
      <c r="F149" s="525"/>
      <c r="G149" s="72">
        <f>15*18</f>
        <v>270</v>
      </c>
      <c r="H149" s="72" t="s">
        <v>111</v>
      </c>
      <c r="I149" s="93"/>
      <c r="J149" s="260">
        <f t="shared" si="9"/>
        <v>0</v>
      </c>
      <c r="L149" s="141"/>
    </row>
    <row r="150" spans="1:12" ht="15">
      <c r="A150" s="63" t="s">
        <v>159</v>
      </c>
      <c r="B150" s="72">
        <v>10</v>
      </c>
      <c r="C150" s="524" t="s">
        <v>70</v>
      </c>
      <c r="D150" s="525"/>
      <c r="E150" s="525"/>
      <c r="F150" s="525"/>
      <c r="G150" s="72">
        <v>15</v>
      </c>
      <c r="H150" s="72" t="s">
        <v>111</v>
      </c>
      <c r="I150" s="93"/>
      <c r="J150" s="260">
        <f t="shared" si="9"/>
        <v>0</v>
      </c>
      <c r="L150" s="141"/>
    </row>
    <row r="151" spans="1:12" ht="15">
      <c r="A151" s="63" t="s">
        <v>159</v>
      </c>
      <c r="B151" s="72">
        <v>11</v>
      </c>
      <c r="C151" s="524" t="s">
        <v>164</v>
      </c>
      <c r="D151" s="525"/>
      <c r="E151" s="525"/>
      <c r="F151" s="525"/>
      <c r="G151" s="72"/>
      <c r="H151" s="72" t="s">
        <v>111</v>
      </c>
      <c r="I151" s="158"/>
      <c r="J151" s="260">
        <f t="shared" si="9"/>
        <v>0</v>
      </c>
      <c r="L151" s="141"/>
    </row>
    <row r="152" spans="1:12" ht="15">
      <c r="A152" s="63" t="s">
        <v>159</v>
      </c>
      <c r="B152" s="72">
        <v>12</v>
      </c>
      <c r="C152" s="524" t="s">
        <v>165</v>
      </c>
      <c r="D152" s="525"/>
      <c r="E152" s="525"/>
      <c r="F152" s="525"/>
      <c r="G152" s="72"/>
      <c r="H152" s="72" t="s">
        <v>111</v>
      </c>
      <c r="I152" s="158"/>
      <c r="J152" s="260">
        <f t="shared" si="9"/>
        <v>0</v>
      </c>
      <c r="L152" s="141"/>
    </row>
    <row r="153" spans="1:12" ht="15">
      <c r="A153" s="63" t="s">
        <v>159</v>
      </c>
      <c r="B153" s="72">
        <v>13</v>
      </c>
      <c r="C153" s="524" t="s">
        <v>71</v>
      </c>
      <c r="D153" s="525"/>
      <c r="E153" s="525"/>
      <c r="F153" s="525"/>
      <c r="G153" s="36"/>
      <c r="H153" s="36" t="s">
        <v>135</v>
      </c>
      <c r="I153" s="93"/>
      <c r="J153" s="260">
        <f t="shared" si="9"/>
        <v>0</v>
      </c>
      <c r="L153" s="141"/>
    </row>
    <row r="154" spans="1:12" ht="15">
      <c r="A154" s="63" t="s">
        <v>159</v>
      </c>
      <c r="B154" s="72">
        <v>14</v>
      </c>
      <c r="C154" s="524" t="s">
        <v>72</v>
      </c>
      <c r="D154" s="525"/>
      <c r="E154" s="525"/>
      <c r="F154" s="525"/>
      <c r="G154" s="36">
        <f>100*18</f>
        <v>1800</v>
      </c>
      <c r="H154" s="36" t="s">
        <v>15</v>
      </c>
      <c r="I154" s="93"/>
      <c r="J154" s="260">
        <f t="shared" si="9"/>
        <v>0</v>
      </c>
      <c r="L154" s="141"/>
    </row>
    <row r="155" spans="1:12" ht="15">
      <c r="A155" s="63" t="s">
        <v>159</v>
      </c>
      <c r="B155" s="72">
        <v>15</v>
      </c>
      <c r="C155" s="524" t="s">
        <v>73</v>
      </c>
      <c r="D155" s="525"/>
      <c r="E155" s="525"/>
      <c r="F155" s="525"/>
      <c r="G155" s="36">
        <v>1</v>
      </c>
      <c r="H155" s="36" t="s">
        <v>136</v>
      </c>
      <c r="I155" s="93"/>
      <c r="J155" s="260">
        <f t="shared" si="9"/>
        <v>0</v>
      </c>
      <c r="L155" s="141"/>
    </row>
    <row r="156" spans="1:12" ht="15">
      <c r="A156" s="63" t="s">
        <v>159</v>
      </c>
      <c r="B156" s="72">
        <v>16</v>
      </c>
      <c r="C156" s="524" t="s">
        <v>43</v>
      </c>
      <c r="D156" s="525"/>
      <c r="E156" s="525"/>
      <c r="F156" s="525"/>
      <c r="G156" s="48">
        <v>120</v>
      </c>
      <c r="H156" s="48" t="s">
        <v>112</v>
      </c>
      <c r="I156" s="93"/>
      <c r="J156" s="260">
        <f t="shared" si="9"/>
        <v>0</v>
      </c>
      <c r="L156" s="141"/>
    </row>
    <row r="157" spans="1:12" ht="15.75" thickBot="1">
      <c r="A157" s="83"/>
      <c r="B157" s="351"/>
      <c r="C157" s="84" t="s">
        <v>204</v>
      </c>
      <c r="D157" s="85" t="s">
        <v>187</v>
      </c>
      <c r="E157" s="86"/>
      <c r="F157" s="87"/>
      <c r="G157" s="88"/>
      <c r="H157" s="89"/>
      <c r="I157" s="98"/>
      <c r="J157" s="157">
        <f>SUM(J141:J156)</f>
        <v>0</v>
      </c>
      <c r="L157" s="141"/>
    </row>
    <row r="158" spans="1:12" ht="15.75" thickTop="1">
      <c r="A158" s="66" t="s">
        <v>166</v>
      </c>
      <c r="B158" s="61"/>
      <c r="C158" s="67" t="s">
        <v>74</v>
      </c>
      <c r="D158" s="9"/>
      <c r="E158" s="9"/>
      <c r="F158" s="9" t="s">
        <v>215</v>
      </c>
      <c r="G158" s="52"/>
      <c r="H158" s="52"/>
      <c r="I158" s="52"/>
      <c r="J158" s="265"/>
      <c r="L158" s="141"/>
    </row>
    <row r="159" spans="1:12" ht="15">
      <c r="A159" s="62" t="s">
        <v>166</v>
      </c>
      <c r="B159" s="48">
        <v>1</v>
      </c>
      <c r="C159" s="429" t="s">
        <v>75</v>
      </c>
      <c r="D159" s="430"/>
      <c r="E159" s="430"/>
      <c r="F159" s="431"/>
      <c r="G159" s="48"/>
      <c r="H159" s="48" t="s">
        <v>15</v>
      </c>
      <c r="I159" s="376"/>
      <c r="J159" s="260">
        <f aca="true" t="shared" si="10" ref="J159:J161">G159*I159</f>
        <v>0</v>
      </c>
      <c r="L159" s="141"/>
    </row>
    <row r="160" spans="1:12" ht="15">
      <c r="A160" s="62" t="s">
        <v>166</v>
      </c>
      <c r="B160" s="48">
        <v>2</v>
      </c>
      <c r="C160" s="46" t="s">
        <v>76</v>
      </c>
      <c r="D160" s="47"/>
      <c r="E160" s="47"/>
      <c r="F160" s="47"/>
      <c r="G160" s="48"/>
      <c r="H160" s="48" t="s">
        <v>15</v>
      </c>
      <c r="I160" s="376"/>
      <c r="J160" s="260">
        <f t="shared" si="10"/>
        <v>0</v>
      </c>
      <c r="L160" s="141"/>
    </row>
    <row r="161" spans="1:12" ht="15">
      <c r="A161" s="62" t="s">
        <v>166</v>
      </c>
      <c r="B161" s="48">
        <v>3</v>
      </c>
      <c r="C161" s="429" t="s">
        <v>77</v>
      </c>
      <c r="D161" s="430"/>
      <c r="E161" s="430"/>
      <c r="F161" s="431"/>
      <c r="G161" s="48"/>
      <c r="H161" s="48" t="s">
        <v>15</v>
      </c>
      <c r="I161" s="375"/>
      <c r="J161" s="260">
        <f t="shared" si="10"/>
        <v>0</v>
      </c>
      <c r="L161" s="141"/>
    </row>
    <row r="162" spans="1:12" ht="15.75" thickBot="1">
      <c r="A162" s="83"/>
      <c r="B162" s="351"/>
      <c r="C162" s="84" t="s">
        <v>205</v>
      </c>
      <c r="D162" s="85" t="s">
        <v>187</v>
      </c>
      <c r="E162" s="86"/>
      <c r="F162" s="87"/>
      <c r="G162" s="88"/>
      <c r="H162" s="89"/>
      <c r="I162" s="373"/>
      <c r="J162" s="90">
        <f>SUM(J159:J161)</f>
        <v>0</v>
      </c>
      <c r="L162" s="141"/>
    </row>
    <row r="163" spans="1:12" ht="15.75" thickTop="1">
      <c r="A163" s="66" t="s">
        <v>167</v>
      </c>
      <c r="B163" s="51"/>
      <c r="C163" s="67" t="s">
        <v>78</v>
      </c>
      <c r="D163" s="9"/>
      <c r="E163" s="9"/>
      <c r="F163" s="9" t="s">
        <v>215</v>
      </c>
      <c r="G163" s="52"/>
      <c r="H163" s="52"/>
      <c r="I163" s="52"/>
      <c r="J163" s="265"/>
      <c r="L163" s="141"/>
    </row>
    <row r="164" spans="1:12" ht="15">
      <c r="A164" s="62" t="s">
        <v>167</v>
      </c>
      <c r="B164" s="48">
        <v>1</v>
      </c>
      <c r="C164" s="46" t="s">
        <v>79</v>
      </c>
      <c r="D164" s="47"/>
      <c r="E164" s="47"/>
      <c r="F164" s="47"/>
      <c r="G164" s="48"/>
      <c r="H164" s="48" t="s">
        <v>37</v>
      </c>
      <c r="I164" s="374"/>
      <c r="J164" s="260">
        <f aca="true" t="shared" si="11" ref="J164:J166">G164*I164</f>
        <v>0</v>
      </c>
      <c r="L164" s="141"/>
    </row>
    <row r="165" spans="1:12" ht="15">
      <c r="A165" s="62" t="s">
        <v>167</v>
      </c>
      <c r="B165" s="48">
        <v>2</v>
      </c>
      <c r="C165" s="46" t="s">
        <v>80</v>
      </c>
      <c r="D165" s="47"/>
      <c r="E165" s="47"/>
      <c r="F165" s="47"/>
      <c r="G165" s="48"/>
      <c r="H165" s="48" t="s">
        <v>37</v>
      </c>
      <c r="I165" s="374"/>
      <c r="J165" s="260">
        <f t="shared" si="11"/>
        <v>0</v>
      </c>
      <c r="L165" s="141"/>
    </row>
    <row r="166" spans="1:12" ht="15">
      <c r="A166" s="62" t="s">
        <v>167</v>
      </c>
      <c r="B166" s="48">
        <v>3</v>
      </c>
      <c r="C166" s="429" t="s">
        <v>77</v>
      </c>
      <c r="D166" s="430"/>
      <c r="E166" s="430"/>
      <c r="F166" s="431"/>
      <c r="G166" s="48"/>
      <c r="H166" s="48" t="s">
        <v>15</v>
      </c>
      <c r="I166" s="374"/>
      <c r="J166" s="260">
        <f t="shared" si="11"/>
        <v>0</v>
      </c>
      <c r="L166" s="141"/>
    </row>
    <row r="167" spans="1:12" ht="15.75" thickBot="1">
      <c r="A167" s="83"/>
      <c r="B167" s="351"/>
      <c r="C167" s="84" t="s">
        <v>206</v>
      </c>
      <c r="D167" s="85" t="s">
        <v>187</v>
      </c>
      <c r="E167" s="86"/>
      <c r="F167" s="87"/>
      <c r="G167" s="88"/>
      <c r="H167" s="89"/>
      <c r="I167" s="373"/>
      <c r="J167" s="90">
        <f>SUM(J164:J166)</f>
        <v>0</v>
      </c>
      <c r="L167" s="141"/>
    </row>
    <row r="168" spans="1:10" ht="15.75" thickTop="1">
      <c r="A168" s="66" t="s">
        <v>168</v>
      </c>
      <c r="B168" s="51"/>
      <c r="C168" s="67" t="s">
        <v>169</v>
      </c>
      <c r="D168" s="9"/>
      <c r="E168" s="9"/>
      <c r="F168" s="9"/>
      <c r="G168" s="52"/>
      <c r="H168" s="52"/>
      <c r="I168" s="53"/>
      <c r="J168" s="265"/>
    </row>
    <row r="169" spans="1:10" ht="15">
      <c r="A169" s="62" t="s">
        <v>168</v>
      </c>
      <c r="B169" s="36">
        <v>1</v>
      </c>
      <c r="C169" s="44" t="s">
        <v>170</v>
      </c>
      <c r="D169" s="37"/>
      <c r="E169" s="37"/>
      <c r="F169" s="37"/>
      <c r="G169" s="209"/>
      <c r="H169" s="209"/>
      <c r="I169" s="372"/>
      <c r="J169" s="371"/>
    </row>
    <row r="170" spans="1:10" ht="15">
      <c r="A170" s="241" t="s">
        <v>168</v>
      </c>
      <c r="B170" s="242">
        <v>2</v>
      </c>
      <c r="C170" s="370" t="s">
        <v>171</v>
      </c>
      <c r="D170" s="244"/>
      <c r="E170" s="244"/>
      <c r="F170" s="244"/>
      <c r="G170" s="212"/>
      <c r="H170" s="212"/>
      <c r="I170" s="390"/>
      <c r="J170" s="391"/>
    </row>
    <row r="171" spans="1:10" ht="15">
      <c r="A171" s="62" t="s">
        <v>168</v>
      </c>
      <c r="B171" s="36">
        <v>3</v>
      </c>
      <c r="C171" s="414" t="s">
        <v>67</v>
      </c>
      <c r="D171" s="415"/>
      <c r="E171" s="415"/>
      <c r="F171" s="416"/>
      <c r="G171" s="367"/>
      <c r="H171" s="367"/>
      <c r="I171" s="82"/>
      <c r="J171" s="366"/>
    </row>
    <row r="172" spans="1:10" ht="15">
      <c r="A172" s="62" t="s">
        <v>168</v>
      </c>
      <c r="B172" s="36">
        <v>4</v>
      </c>
      <c r="C172" s="44" t="s">
        <v>172</v>
      </c>
      <c r="D172" s="37"/>
      <c r="E172" s="37"/>
      <c r="F172" s="37"/>
      <c r="G172" s="367"/>
      <c r="H172" s="367"/>
      <c r="I172" s="82"/>
      <c r="J172" s="366"/>
    </row>
    <row r="173" spans="1:10" ht="15">
      <c r="A173" s="62" t="s">
        <v>168</v>
      </c>
      <c r="B173" s="36">
        <v>5</v>
      </c>
      <c r="C173" s="44" t="s">
        <v>173</v>
      </c>
      <c r="D173" s="37"/>
      <c r="E173" s="37"/>
      <c r="F173" s="37"/>
      <c r="G173" s="367"/>
      <c r="H173" s="367"/>
      <c r="I173" s="82"/>
      <c r="J173" s="366"/>
    </row>
    <row r="174" spans="1:10" ht="15">
      <c r="A174" s="62" t="s">
        <v>168</v>
      </c>
      <c r="B174" s="36">
        <v>6</v>
      </c>
      <c r="C174" s="338" t="s">
        <v>174</v>
      </c>
      <c r="D174" s="37"/>
      <c r="E174" s="37"/>
      <c r="F174" s="37"/>
      <c r="G174" s="367"/>
      <c r="H174" s="367"/>
      <c r="I174" s="82"/>
      <c r="J174" s="366"/>
    </row>
    <row r="175" spans="1:10" ht="15">
      <c r="A175" s="62" t="s">
        <v>168</v>
      </c>
      <c r="B175" s="36">
        <v>7</v>
      </c>
      <c r="C175" s="414" t="s">
        <v>175</v>
      </c>
      <c r="D175" s="415"/>
      <c r="E175" s="415"/>
      <c r="F175" s="416"/>
      <c r="G175" s="367"/>
      <c r="H175" s="367"/>
      <c r="I175" s="82"/>
      <c r="J175" s="366"/>
    </row>
    <row r="176" spans="1:10" ht="15">
      <c r="A176" s="62" t="s">
        <v>168</v>
      </c>
      <c r="B176" s="36">
        <v>8</v>
      </c>
      <c r="C176" s="414" t="s">
        <v>176</v>
      </c>
      <c r="D176" s="415"/>
      <c r="E176" s="415"/>
      <c r="F176" s="416"/>
      <c r="G176" s="367"/>
      <c r="H176" s="367"/>
      <c r="I176" s="82"/>
      <c r="J176" s="366"/>
    </row>
    <row r="177" spans="1:10" ht="15">
      <c r="A177" s="62" t="s">
        <v>168</v>
      </c>
      <c r="B177" s="36">
        <v>9</v>
      </c>
      <c r="C177" s="338" t="s">
        <v>177</v>
      </c>
      <c r="D177" s="37"/>
      <c r="E177" s="37"/>
      <c r="F177" s="37"/>
      <c r="G177" s="367"/>
      <c r="H177" s="367"/>
      <c r="I177" s="82"/>
      <c r="J177" s="366"/>
    </row>
    <row r="178" spans="1:10" ht="15">
      <c r="A178" s="62" t="s">
        <v>168</v>
      </c>
      <c r="B178" s="36">
        <v>10</v>
      </c>
      <c r="C178" s="338" t="s">
        <v>178</v>
      </c>
      <c r="D178" s="37"/>
      <c r="E178" s="37"/>
      <c r="F178" s="37"/>
      <c r="G178" s="367"/>
      <c r="H178" s="367"/>
      <c r="I178" s="82"/>
      <c r="J178" s="366"/>
    </row>
    <row r="179" spans="1:10" ht="15">
      <c r="A179" s="62" t="s">
        <v>168</v>
      </c>
      <c r="B179" s="36">
        <v>11</v>
      </c>
      <c r="C179" s="338" t="s">
        <v>179</v>
      </c>
      <c r="D179" s="37"/>
      <c r="E179" s="37"/>
      <c r="F179" s="37"/>
      <c r="G179" s="367"/>
      <c r="H179" s="367"/>
      <c r="I179" s="82"/>
      <c r="J179" s="366"/>
    </row>
    <row r="180" spans="1:10" ht="15">
      <c r="A180" s="62" t="s">
        <v>168</v>
      </c>
      <c r="B180" s="36">
        <v>12</v>
      </c>
      <c r="C180" s="338" t="s">
        <v>180</v>
      </c>
      <c r="D180" s="37"/>
      <c r="E180" s="37"/>
      <c r="F180" s="37"/>
      <c r="G180" s="367"/>
      <c r="H180" s="367"/>
      <c r="I180" s="82"/>
      <c r="J180" s="366"/>
    </row>
    <row r="181" spans="1:10" ht="15">
      <c r="A181" s="62" t="s">
        <v>168</v>
      </c>
      <c r="B181" s="36">
        <v>13</v>
      </c>
      <c r="C181" s="414" t="s">
        <v>72</v>
      </c>
      <c r="D181" s="415"/>
      <c r="E181" s="415"/>
      <c r="F181" s="416"/>
      <c r="G181" s="367"/>
      <c r="H181" s="367"/>
      <c r="I181" s="82"/>
      <c r="J181" s="366"/>
    </row>
    <row r="182" spans="1:10" ht="15">
      <c r="A182" s="62" t="s">
        <v>168</v>
      </c>
      <c r="B182" s="36">
        <v>14</v>
      </c>
      <c r="C182" s="414" t="s">
        <v>181</v>
      </c>
      <c r="D182" s="415"/>
      <c r="E182" s="415"/>
      <c r="F182" s="416"/>
      <c r="G182" s="367"/>
      <c r="H182" s="367"/>
      <c r="I182" s="82"/>
      <c r="J182" s="366"/>
    </row>
    <row r="183" spans="1:10" ht="15">
      <c r="A183" s="62" t="s">
        <v>168</v>
      </c>
      <c r="B183" s="36">
        <v>15</v>
      </c>
      <c r="C183" s="44" t="s">
        <v>182</v>
      </c>
      <c r="D183" s="37"/>
      <c r="E183" s="37"/>
      <c r="F183" s="37"/>
      <c r="G183" s="367"/>
      <c r="H183" s="367"/>
      <c r="I183" s="82"/>
      <c r="J183" s="366"/>
    </row>
    <row r="184" spans="1:10" ht="15.75" thickBot="1">
      <c r="A184" s="75"/>
      <c r="B184" s="76"/>
      <c r="C184" s="420" t="s">
        <v>210</v>
      </c>
      <c r="D184" s="421"/>
      <c r="E184" s="421"/>
      <c r="F184" s="422"/>
      <c r="G184" s="365">
        <v>0.43</v>
      </c>
      <c r="H184" s="140" t="s">
        <v>201</v>
      </c>
      <c r="I184" s="137">
        <f>J63+J85+J106+J129+J139+J157+J162+J167</f>
        <v>1000000</v>
      </c>
      <c r="J184" s="364">
        <f>G184*I184</f>
        <v>430000</v>
      </c>
    </row>
    <row r="185" spans="1:10" ht="15">
      <c r="A185" s="99"/>
      <c r="B185" s="351"/>
      <c r="C185" s="350"/>
      <c r="D185" s="350"/>
      <c r="E185" s="350"/>
      <c r="F185" s="350"/>
      <c r="G185" s="351"/>
      <c r="H185" s="351"/>
      <c r="I185" s="352"/>
      <c r="J185" s="273"/>
    </row>
    <row r="186" spans="1:10" ht="15.75" thickBot="1">
      <c r="A186" s="274"/>
      <c r="B186" s="85"/>
      <c r="C186" s="84" t="s">
        <v>191</v>
      </c>
      <c r="D186" s="85" t="s">
        <v>187</v>
      </c>
      <c r="E186" s="86"/>
      <c r="F186" s="87"/>
      <c r="G186" s="84"/>
      <c r="H186" s="84"/>
      <c r="I186" s="84"/>
      <c r="J186" s="90">
        <f>J184</f>
        <v>430000</v>
      </c>
    </row>
    <row r="187" spans="1:10" ht="16.5" thickBot="1" thickTop="1">
      <c r="A187" s="99"/>
      <c r="B187" s="351"/>
      <c r="C187" s="363"/>
      <c r="D187" s="362"/>
      <c r="E187" s="361"/>
      <c r="F187" s="100"/>
      <c r="G187" s="101"/>
      <c r="I187" s="102"/>
      <c r="J187" s="103"/>
    </row>
    <row r="188" spans="1:12" ht="15.75" thickBot="1">
      <c r="A188" s="107"/>
      <c r="B188" s="108"/>
      <c r="C188" s="109" t="s">
        <v>192</v>
      </c>
      <c r="D188" s="109"/>
      <c r="E188" s="109"/>
      <c r="F188" s="109"/>
      <c r="G188" s="110"/>
      <c r="H188" s="108"/>
      <c r="I188" s="111"/>
      <c r="J188" s="112">
        <f>J11+J63+J85+J106+J129+J139+J157+J162+J167+J186</f>
        <v>1430000</v>
      </c>
      <c r="L188" s="360"/>
    </row>
    <row r="189" spans="1:12" ht="15.75" thickBot="1">
      <c r="A189" s="117"/>
      <c r="B189" s="113"/>
      <c r="C189" s="114"/>
      <c r="D189" s="114"/>
      <c r="E189" s="114"/>
      <c r="F189" s="114"/>
      <c r="G189" s="113"/>
      <c r="H189" s="113"/>
      <c r="I189" s="115"/>
      <c r="J189" s="277"/>
      <c r="L189" s="142"/>
    </row>
    <row r="190" spans="1:10" ht="15">
      <c r="A190" s="117"/>
      <c r="B190" s="113"/>
      <c r="C190" s="114"/>
      <c r="D190" s="114"/>
      <c r="E190" s="114"/>
      <c r="F190" s="114"/>
      <c r="G190" s="113"/>
      <c r="H190" s="113"/>
      <c r="I190" s="115"/>
      <c r="J190" s="118"/>
    </row>
    <row r="191" spans="1:10" ht="15">
      <c r="A191" s="119" t="s">
        <v>193</v>
      </c>
      <c r="B191" s="351"/>
      <c r="C191" s="350"/>
      <c r="D191" s="350"/>
      <c r="E191" s="350"/>
      <c r="F191" s="350"/>
      <c r="G191" s="351"/>
      <c r="H191" s="351"/>
      <c r="I191" s="352"/>
      <c r="J191" s="120"/>
    </row>
    <row r="192" spans="1:10" ht="15.75" thickBot="1">
      <c r="A192" s="104"/>
      <c r="B192" s="105"/>
      <c r="C192" s="106"/>
      <c r="D192" s="106"/>
      <c r="E192" s="106"/>
      <c r="F192" s="106"/>
      <c r="G192" s="105"/>
      <c r="H192" s="105"/>
      <c r="I192" s="116"/>
      <c r="J192" s="121"/>
    </row>
    <row r="193" spans="1:10" ht="15">
      <c r="A193" s="117"/>
      <c r="B193" s="113"/>
      <c r="C193" s="114"/>
      <c r="D193" s="114"/>
      <c r="E193" s="114"/>
      <c r="F193" s="114"/>
      <c r="G193" s="423" t="s">
        <v>194</v>
      </c>
      <c r="H193" s="423"/>
      <c r="I193" s="138" t="s">
        <v>195</v>
      </c>
      <c r="J193" s="122" t="s">
        <v>196</v>
      </c>
    </row>
    <row r="194" spans="1:10" ht="15">
      <c r="A194" s="99"/>
      <c r="B194" s="351"/>
      <c r="C194" s="350"/>
      <c r="D194" s="350"/>
      <c r="E194" s="350"/>
      <c r="F194" s="350"/>
      <c r="G194" s="359"/>
      <c r="H194" s="359"/>
      <c r="I194" s="347"/>
      <c r="J194" s="129"/>
    </row>
    <row r="195" spans="1:10" ht="15">
      <c r="A195" s="99" t="s">
        <v>238</v>
      </c>
      <c r="B195" s="351"/>
      <c r="C195" s="350" t="s">
        <v>242</v>
      </c>
      <c r="D195" s="350"/>
      <c r="E195" s="350"/>
      <c r="F195" s="350"/>
      <c r="G195" s="359"/>
      <c r="H195" s="357">
        <f>J11</f>
        <v>0</v>
      </c>
      <c r="I195" s="357">
        <f>H195*0.21</f>
        <v>0</v>
      </c>
      <c r="J195" s="120">
        <f>SUM(H195:I195)</f>
        <v>0</v>
      </c>
    </row>
    <row r="196" spans="1:10" ht="15">
      <c r="A196" s="99" t="s">
        <v>138</v>
      </c>
      <c r="B196" s="356"/>
      <c r="C196" s="358" t="s">
        <v>202</v>
      </c>
      <c r="D196" s="350"/>
      <c r="E196" s="350"/>
      <c r="F196" s="350"/>
      <c r="G196" s="357"/>
      <c r="H196" s="357">
        <f>J63</f>
        <v>1000000</v>
      </c>
      <c r="I196" s="357">
        <f>H196*0.21</f>
        <v>210000</v>
      </c>
      <c r="J196" s="120">
        <f>SUM(H196:I196)</f>
        <v>1210000</v>
      </c>
    </row>
    <row r="197" spans="1:10" ht="15">
      <c r="A197" s="83" t="s">
        <v>151</v>
      </c>
      <c r="B197" s="356"/>
      <c r="C197" s="358" t="str">
        <f>C64</f>
        <v xml:space="preserve">POLNÍ ZKOUŠKY </v>
      </c>
      <c r="D197" s="350"/>
      <c r="E197" s="350"/>
      <c r="F197" s="350"/>
      <c r="G197" s="357"/>
      <c r="H197" s="357">
        <f>J85</f>
        <v>0</v>
      </c>
      <c r="I197" s="357">
        <f aca="true" t="shared" si="12" ref="I197:I204">H197*0.21</f>
        <v>0</v>
      </c>
      <c r="J197" s="120">
        <f aca="true" t="shared" si="13" ref="J197:J204">SUM(H197:I197)</f>
        <v>0</v>
      </c>
    </row>
    <row r="198" spans="1:10" ht="15">
      <c r="A198" s="99" t="s">
        <v>152</v>
      </c>
      <c r="B198" s="356"/>
      <c r="C198" s="355" t="str">
        <f>C86</f>
        <v>GEOFYZIKÁLNÍ PRÁCE</v>
      </c>
      <c r="D198" s="350"/>
      <c r="E198" s="350"/>
      <c r="F198" s="350"/>
      <c r="G198" s="357"/>
      <c r="H198" s="357">
        <f>J106</f>
        <v>0</v>
      </c>
      <c r="I198" s="357">
        <f t="shared" si="12"/>
        <v>0</v>
      </c>
      <c r="J198" s="120">
        <f t="shared" si="13"/>
        <v>0</v>
      </c>
    </row>
    <row r="199" spans="1:10" ht="15">
      <c r="A199" s="99" t="s">
        <v>155</v>
      </c>
      <c r="B199" s="356"/>
      <c r="C199" s="358" t="str">
        <f>C107</f>
        <v>LABORATORNÍ PRÁCE</v>
      </c>
      <c r="D199" s="350"/>
      <c r="E199" s="350"/>
      <c r="F199" s="350"/>
      <c r="G199" s="357"/>
      <c r="H199" s="357">
        <f>J129</f>
        <v>0</v>
      </c>
      <c r="I199" s="357">
        <f t="shared" si="12"/>
        <v>0</v>
      </c>
      <c r="J199" s="120">
        <f t="shared" si="13"/>
        <v>0</v>
      </c>
    </row>
    <row r="200" spans="1:10" ht="15">
      <c r="A200" s="83" t="s">
        <v>156</v>
      </c>
      <c r="B200" s="356"/>
      <c r="C200" s="358" t="str">
        <f>C130</f>
        <v>GEODETICKÉ PRÁCE</v>
      </c>
      <c r="D200" s="350"/>
      <c r="E200" s="350"/>
      <c r="F200" s="350"/>
      <c r="G200" s="357"/>
      <c r="H200" s="357">
        <f>J139</f>
        <v>0</v>
      </c>
      <c r="I200" s="357">
        <f t="shared" si="12"/>
        <v>0</v>
      </c>
      <c r="J200" s="120">
        <f t="shared" si="13"/>
        <v>0</v>
      </c>
    </row>
    <row r="201" spans="1:10" ht="15">
      <c r="A201" s="99" t="s">
        <v>159</v>
      </c>
      <c r="B201" s="356"/>
      <c r="C201" s="355" t="str">
        <f>C140</f>
        <v>HYDROGEOLOGICKÉ PRÁCE</v>
      </c>
      <c r="D201" s="350"/>
      <c r="E201" s="350"/>
      <c r="F201" s="350"/>
      <c r="G201" s="357"/>
      <c r="H201" s="357">
        <f>J157</f>
        <v>0</v>
      </c>
      <c r="I201" s="357">
        <f t="shared" si="12"/>
        <v>0</v>
      </c>
      <c r="J201" s="120">
        <f t="shared" si="13"/>
        <v>0</v>
      </c>
    </row>
    <row r="202" spans="1:10" ht="15">
      <c r="A202" s="99" t="s">
        <v>166</v>
      </c>
      <c r="B202" s="356"/>
      <c r="C202" s="355" t="str">
        <f>C158</f>
        <v>PEDOLOGICKÝ PRŮZKUM</v>
      </c>
      <c r="D202" s="350"/>
      <c r="E202" s="350"/>
      <c r="F202" s="350"/>
      <c r="G202" s="357"/>
      <c r="H202" s="357">
        <f>J162</f>
        <v>0</v>
      </c>
      <c r="I202" s="357">
        <f t="shared" si="12"/>
        <v>0</v>
      </c>
      <c r="J202" s="120">
        <f t="shared" si="13"/>
        <v>0</v>
      </c>
    </row>
    <row r="203" spans="1:10" ht="15">
      <c r="A203" s="83" t="s">
        <v>167</v>
      </c>
      <c r="B203" s="356"/>
      <c r="C203" s="355" t="str">
        <f>C163</f>
        <v>KOROZNÍ PRŮZKUM</v>
      </c>
      <c r="D203" s="350"/>
      <c r="E203" s="350"/>
      <c r="F203" s="350"/>
      <c r="G203" s="357"/>
      <c r="H203" s="357">
        <f>J167</f>
        <v>0</v>
      </c>
      <c r="I203" s="357">
        <f t="shared" si="12"/>
        <v>0</v>
      </c>
      <c r="J203" s="120">
        <f t="shared" si="13"/>
        <v>0</v>
      </c>
    </row>
    <row r="204" spans="1:10" ht="15">
      <c r="A204" s="123" t="s">
        <v>168</v>
      </c>
      <c r="B204" s="124"/>
      <c r="C204" s="125" t="str">
        <f>C168</f>
        <v>VÝKONY GEOLOGICKÉ SLUŽBY</v>
      </c>
      <c r="D204" s="126"/>
      <c r="E204" s="126"/>
      <c r="F204" s="126"/>
      <c r="G204" s="127"/>
      <c r="H204" s="127">
        <f>J186</f>
        <v>430000</v>
      </c>
      <c r="I204" s="127">
        <f t="shared" si="12"/>
        <v>90300</v>
      </c>
      <c r="J204" s="128">
        <f t="shared" si="13"/>
        <v>520300</v>
      </c>
    </row>
    <row r="205" spans="1:10" ht="15">
      <c r="A205" s="99"/>
      <c r="B205" s="356"/>
      <c r="C205" s="355"/>
      <c r="D205" s="350"/>
      <c r="E205" s="350"/>
      <c r="F205" s="350"/>
      <c r="G205" s="349" t="s">
        <v>197</v>
      </c>
      <c r="H205" s="354">
        <f>SUM(H195:H204)</f>
        <v>1430000</v>
      </c>
      <c r="I205" s="354">
        <f>SUM(I195:I204)</f>
        <v>300300</v>
      </c>
      <c r="J205" s="129">
        <f>SUM(J195:J204)</f>
        <v>1730300</v>
      </c>
    </row>
    <row r="206" spans="1:10" ht="15">
      <c r="A206" s="99"/>
      <c r="B206" s="351"/>
      <c r="C206" s="350"/>
      <c r="D206" s="350"/>
      <c r="E206" s="350"/>
      <c r="F206" s="350"/>
      <c r="G206" s="351"/>
      <c r="H206" s="351"/>
      <c r="I206" s="352"/>
      <c r="J206" s="120"/>
    </row>
    <row r="207" spans="1:10" ht="15">
      <c r="A207" s="99"/>
      <c r="B207" s="351"/>
      <c r="C207" s="350"/>
      <c r="D207" s="350"/>
      <c r="E207" s="350"/>
      <c r="F207" s="5"/>
      <c r="G207" s="130"/>
      <c r="H207" s="131" t="s">
        <v>194</v>
      </c>
      <c r="I207" s="132" t="s">
        <v>198</v>
      </c>
      <c r="J207" s="133">
        <f>SUM(H195:H204)</f>
        <v>1430000</v>
      </c>
    </row>
    <row r="208" spans="1:10" ht="15">
      <c r="A208" s="99"/>
      <c r="B208" s="351"/>
      <c r="C208" s="350" t="s">
        <v>199</v>
      </c>
      <c r="D208" s="350"/>
      <c r="E208" s="350"/>
      <c r="F208" s="5"/>
      <c r="G208" s="351"/>
      <c r="H208" s="353" t="s">
        <v>195</v>
      </c>
      <c r="I208" s="352" t="s">
        <v>198</v>
      </c>
      <c r="J208" s="120">
        <f>SUM(I195:I204)</f>
        <v>300300</v>
      </c>
    </row>
    <row r="209" spans="1:10" ht="15">
      <c r="A209" s="99"/>
      <c r="B209" s="351"/>
      <c r="C209" s="350"/>
      <c r="D209" s="350"/>
      <c r="E209" s="350"/>
      <c r="F209" s="5"/>
      <c r="G209" s="130"/>
      <c r="H209" s="131" t="s">
        <v>200</v>
      </c>
      <c r="I209" s="132" t="s">
        <v>198</v>
      </c>
      <c r="J209" s="133">
        <f>SUM(J207:J208)</f>
        <v>1730300</v>
      </c>
    </row>
    <row r="210" spans="1:10" ht="15">
      <c r="A210" s="99"/>
      <c r="B210" s="351"/>
      <c r="C210" s="350"/>
      <c r="D210" s="350"/>
      <c r="E210" s="350"/>
      <c r="F210" s="350"/>
      <c r="G210" s="349"/>
      <c r="H210" s="348"/>
      <c r="I210" s="347"/>
      <c r="J210" s="134"/>
    </row>
    <row r="211" spans="1:10" ht="15.75" thickBot="1">
      <c r="A211" s="411" t="s">
        <v>207</v>
      </c>
      <c r="B211" s="412"/>
      <c r="C211" s="412"/>
      <c r="D211" s="412"/>
      <c r="E211" s="412"/>
      <c r="F211" s="412"/>
      <c r="G211" s="412"/>
      <c r="H211" s="412"/>
      <c r="I211" s="412"/>
      <c r="J211" s="413"/>
    </row>
  </sheetData>
  <mergeCells count="83">
    <mergeCell ref="G193:H193"/>
    <mergeCell ref="A211:J211"/>
    <mergeCell ref="C171:F171"/>
    <mergeCell ref="C175:F175"/>
    <mergeCell ref="C176:F176"/>
    <mergeCell ref="C181:F181"/>
    <mergeCell ref="C182:F182"/>
    <mergeCell ref="C184:F184"/>
    <mergeCell ref="C166:F166"/>
    <mergeCell ref="C145:F145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9:F159"/>
    <mergeCell ref="C161:F161"/>
    <mergeCell ref="C144:F144"/>
    <mergeCell ref="C96:F96"/>
    <mergeCell ref="C97:F97"/>
    <mergeCell ref="C98:F98"/>
    <mergeCell ref="C100:F100"/>
    <mergeCell ref="C104:F104"/>
    <mergeCell ref="C105:F105"/>
    <mergeCell ref="C126:F126"/>
    <mergeCell ref="C135:F135"/>
    <mergeCell ref="C138:F138"/>
    <mergeCell ref="C141:F141"/>
    <mergeCell ref="C142:F142"/>
    <mergeCell ref="C95:F95"/>
    <mergeCell ref="C71:F71"/>
    <mergeCell ref="C73:F73"/>
    <mergeCell ref="C75:F75"/>
    <mergeCell ref="C77:F77"/>
    <mergeCell ref="C79:F79"/>
    <mergeCell ref="C80:F80"/>
    <mergeCell ref="C81:F81"/>
    <mergeCell ref="C82:F82"/>
    <mergeCell ref="C83:F83"/>
    <mergeCell ref="C87:F87"/>
    <mergeCell ref="C92:F92"/>
    <mergeCell ref="C69:F69"/>
    <mergeCell ref="C43:F43"/>
    <mergeCell ref="C44:F44"/>
    <mergeCell ref="C48:F48"/>
    <mergeCell ref="C51:F51"/>
    <mergeCell ref="C53:F53"/>
    <mergeCell ref="C60:F60"/>
    <mergeCell ref="C62:F62"/>
    <mergeCell ref="C64:F64"/>
    <mergeCell ref="C65:F65"/>
    <mergeCell ref="C66:F66"/>
    <mergeCell ref="C68:F68"/>
    <mergeCell ref="C41:F41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C38:F38"/>
    <mergeCell ref="C23:F23"/>
    <mergeCell ref="A1:J1"/>
    <mergeCell ref="A2:J2"/>
    <mergeCell ref="A3:J3"/>
    <mergeCell ref="A4:F5"/>
    <mergeCell ref="G5:G6"/>
    <mergeCell ref="H5:H6"/>
    <mergeCell ref="I5:I6"/>
    <mergeCell ref="J5:J6"/>
    <mergeCell ref="A6:D6"/>
    <mergeCell ref="C16:F16"/>
    <mergeCell ref="C17:F17"/>
    <mergeCell ref="C20:F20"/>
    <mergeCell ref="C21:F21"/>
    <mergeCell ref="C22:F22"/>
  </mergeCells>
  <printOptions/>
  <pageMargins left="0.5118110236220472" right="0.5118110236220472" top="0.984251968503937" bottom="1.1811023622047245" header="0.31496062992125984" footer="0.31496062992125984"/>
  <pageSetup fitToHeight="0" fitToWidth="1" horizontalDpi="600" verticalDpi="600" orientation="portrait" paperSize="8" scale="80" r:id="rId1"/>
  <headerFooter>
    <oddHeader>&amp;LM.1. Zadání pro IG průzkum&amp;RVlára, Vodní dílo Vlachovice
předprojektová příprava, technické řešení
</oddHeader>
    <oddFooter>&amp;LCopyright © AQUATIS a.s.&amp;C&amp;A&amp;R&amp;P/&amp;N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e9817b6-90c4-41d3-ae58-521874d850e1">RSDCR-346-908</_dlc_DocId>
    <_dlc_DocIdUrl xmlns="1e9817b6-90c4-41d3-ae58-521874d850e1">
      <Url>http://intranet.rsd.cz/useky/19000/ovz/_layouts/15/DocIdRedir.aspx?ID=RSDCR-346-908</Url>
      <Description>RSDCR-346-908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864178FE2E6A45819C3D2102CB1D3D" ma:contentTypeVersion="7" ma:contentTypeDescription="Vytvoří nový dokument" ma:contentTypeScope="" ma:versionID="72e49be56e28f84d3e212fc63b3a839e">
  <xsd:schema xmlns:xsd="http://www.w3.org/2001/XMLSchema" xmlns:xs="http://www.w3.org/2001/XMLSchema" xmlns:p="http://schemas.microsoft.com/office/2006/metadata/properties" xmlns:ns1="http://schemas.microsoft.com/sharepoint/v3" xmlns:ns2="1e9817b6-90c4-41d3-ae58-521874d850e1" targetNamespace="http://schemas.microsoft.com/office/2006/metadata/properties" ma:root="true" ma:fieldsID="36706b3131ffef98c2c2adc88a29e00f" ns1:_="" ns2:_="">
    <xsd:import namespace="http://schemas.microsoft.com/sharepoint/v3"/>
    <xsd:import namespace="1e9817b6-90c4-41d3-ae58-521874d850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Datum zahájení plánování" ma:description="Datum zahájení plánování je sloupec webu, který vytvořila funkce Publikování. Používá se k zadání data a času, od kterého se tato stránka začne návštěvníkům webu zobrazovat." ma:internalName="PublishingStartDate">
      <xsd:simpleType>
        <xsd:restriction base="dms:Unknown"/>
      </xsd:simpleType>
    </xsd:element>
    <xsd:element name="PublishingExpirationDate" ma:index="12" nillable="true" ma:displayName="Datum ukončení plánování" ma:description="Datum ukončení plánování je sloupec webu, který vytvořila funkce Publikování. Používá se k zadání data a času, od kterého se tato stránka už nebude návštěvníkům webu zobrazovat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817b6-90c4-41d3-ae58-521874d850e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190168-CE5B-4211-BA0E-4FAC73E7CF7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1e9817b6-90c4-41d3-ae58-521874d850e1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FDDF4B-F92A-481F-8660-1666B8421A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F66342-0454-4484-A1E9-529B81138F9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5D601A-21DA-4B83-8A56-77931C50B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9817b6-90c4-41d3-ae58-521874d85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2014-01-27T17:22:59Z</dcterms:created>
  <dcterms:modified xsi:type="dcterms:W3CDTF">2021-10-08T07:26:29Z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0x010100BB864178FE2E6A45819C3D2102CB1D3D</vt:lpwstr>
  </property>
  <property fmtid="{D5CDD505-2E9C-101B-9397-08002B2CF9AE}" pid="3" name="_dlc_DocIdItemGuid">
    <vt:lpwstr>b72ef7cc-e8b3-4414-936c-e63f0c256702</vt:lpwstr>
  </property>
</Properties>
</file>