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97529-1 - SO01 Odlehčova..." sheetId="2" r:id="rId2"/>
    <sheet name="197529-2 - SO 02 Neprůtoč..." sheetId="3" r:id="rId3"/>
    <sheet name="197529-3 - SO 03 Vegetačn..." sheetId="4" r:id="rId4"/>
    <sheet name="197529-4 - Vedlejší a ost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'197529-1 - SO01 Odlehčova...'!$C$84:$K$360</definedName>
    <definedName name="_xlnm.Print_Area" localSheetId="1">'197529-1 - SO01 Odlehčova...'!$C$4:$J$39,'197529-1 - SO01 Odlehčova...'!$C$45:$J$66,'197529-1 - SO01 Odlehčova...'!$C$72:$K$360</definedName>
    <definedName name="_xlnm.Print_Titles" localSheetId="1">'197529-1 - SO01 Odlehčova...'!$84:$84</definedName>
    <definedName name="_xlnm._FilterDatabase" localSheetId="2" hidden="1">'197529-2 - SO 02 Neprůtoč...'!$C$82:$K$153</definedName>
    <definedName name="_xlnm.Print_Area" localSheetId="2">'197529-2 - SO 02 Neprůtoč...'!$C$4:$J$39,'197529-2 - SO 02 Neprůtoč...'!$C$45:$J$64,'197529-2 - SO 02 Neprůtoč...'!$C$70:$K$153</definedName>
    <definedName name="_xlnm.Print_Titles" localSheetId="2">'197529-2 - SO 02 Neprůtoč...'!$82:$82</definedName>
    <definedName name="_xlnm._FilterDatabase" localSheetId="3" hidden="1">'197529-3 - SO 03 Vegetačn...'!$C$81:$K$370</definedName>
    <definedName name="_xlnm.Print_Area" localSheetId="3">'197529-3 - SO 03 Vegetačn...'!$C$4:$J$39,'197529-3 - SO 03 Vegetačn...'!$C$45:$J$63,'197529-3 - SO 03 Vegetačn...'!$C$69:$K$370</definedName>
    <definedName name="_xlnm.Print_Titles" localSheetId="3">'197529-3 - SO 03 Vegetačn...'!$81:$81</definedName>
    <definedName name="_xlnm._FilterDatabase" localSheetId="4" hidden="1">'197529-4 - Vedlejší a ost...'!$C$81:$K$129</definedName>
    <definedName name="_xlnm.Print_Area" localSheetId="4">'197529-4 - Vedlejší a ost...'!$C$4:$J$39,'197529-4 - Vedlejší a ost...'!$C$45:$J$63,'197529-4 - Vedlejší a ost...'!$C$69:$K$129</definedName>
    <definedName name="_xlnm.Print_Titles" localSheetId="4">'197529-4 - Vedlejší a ost...'!$81:$81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J78"/>
  <c r="F78"/>
  <c r="F76"/>
  <c r="E74"/>
  <c r="J54"/>
  <c r="F54"/>
  <c r="F52"/>
  <c r="E50"/>
  <c r="J24"/>
  <c r="E24"/>
  <c r="J79"/>
  <c r="J23"/>
  <c r="J18"/>
  <c r="E18"/>
  <c r="F55"/>
  <c r="J17"/>
  <c r="J12"/>
  <c r="J52"/>
  <c r="E7"/>
  <c r="E48"/>
  <c i="4" r="J37"/>
  <c r="J36"/>
  <c i="1" r="AY57"/>
  <c i="4" r="J35"/>
  <c i="1" r="AX57"/>
  <c i="4" r="BI369"/>
  <c r="BH369"/>
  <c r="BG369"/>
  <c r="BF369"/>
  <c r="T369"/>
  <c r="T368"/>
  <c r="R369"/>
  <c r="R368"/>
  <c r="P369"/>
  <c r="P368"/>
  <c r="BI361"/>
  <c r="BH361"/>
  <c r="BG361"/>
  <c r="BF361"/>
  <c r="T361"/>
  <c r="R361"/>
  <c r="P361"/>
  <c r="BI354"/>
  <c r="BH354"/>
  <c r="BG354"/>
  <c r="BF354"/>
  <c r="T354"/>
  <c r="R354"/>
  <c r="P354"/>
  <c r="BI351"/>
  <c r="BH351"/>
  <c r="BG351"/>
  <c r="BF351"/>
  <c r="T351"/>
  <c r="R351"/>
  <c r="P351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27"/>
  <c r="BH327"/>
  <c r="BG327"/>
  <c r="BF327"/>
  <c r="T327"/>
  <c r="R327"/>
  <c r="P327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08"/>
  <c r="BH308"/>
  <c r="BG308"/>
  <c r="BF308"/>
  <c r="T308"/>
  <c r="R308"/>
  <c r="P308"/>
  <c r="BI304"/>
  <c r="BH304"/>
  <c r="BG304"/>
  <c r="BF304"/>
  <c r="T304"/>
  <c r="R304"/>
  <c r="P304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R181"/>
  <c r="P181"/>
  <c r="BI166"/>
  <c r="BH166"/>
  <c r="BG166"/>
  <c r="BF166"/>
  <c r="T166"/>
  <c r="R166"/>
  <c r="P166"/>
  <c r="BI158"/>
  <c r="BH158"/>
  <c r="BG158"/>
  <c r="BF158"/>
  <c r="T158"/>
  <c r="R158"/>
  <c r="P158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1"/>
  <c r="BH131"/>
  <c r="BG131"/>
  <c r="BF131"/>
  <c r="T131"/>
  <c r="R131"/>
  <c r="P131"/>
  <c r="BI124"/>
  <c r="BH124"/>
  <c r="BG124"/>
  <c r="BF124"/>
  <c r="T124"/>
  <c r="R124"/>
  <c r="P124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90"/>
  <c r="BH90"/>
  <c r="BG90"/>
  <c r="BF90"/>
  <c r="T90"/>
  <c r="R90"/>
  <c r="P90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76"/>
  <c r="E7"/>
  <c r="E72"/>
  <c i="3" r="J37"/>
  <c r="J36"/>
  <c i="1" r="AY56"/>
  <c i="3" r="J35"/>
  <c i="1" r="AX56"/>
  <c i="3" r="BI152"/>
  <c r="BH152"/>
  <c r="BG152"/>
  <c r="BF152"/>
  <c r="T152"/>
  <c r="T151"/>
  <c r="R152"/>
  <c r="R151"/>
  <c r="P152"/>
  <c r="P151"/>
  <c r="BI148"/>
  <c r="BH148"/>
  <c r="BG148"/>
  <c r="BF148"/>
  <c r="T148"/>
  <c r="T147"/>
  <c r="R148"/>
  <c r="R147"/>
  <c r="P148"/>
  <c r="P147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52"/>
  <c r="E7"/>
  <c r="E48"/>
  <c i="2" r="J37"/>
  <c r="J36"/>
  <c i="1" r="AY55"/>
  <c i="2" r="J35"/>
  <c i="1" r="AX55"/>
  <c i="2" r="BI359"/>
  <c r="BH359"/>
  <c r="BG359"/>
  <c r="BF359"/>
  <c r="T359"/>
  <c r="T358"/>
  <c r="R359"/>
  <c r="R358"/>
  <c r="P359"/>
  <c r="P358"/>
  <c r="BI351"/>
  <c r="BH351"/>
  <c r="BG351"/>
  <c r="BF351"/>
  <c r="T351"/>
  <c r="T343"/>
  <c r="R351"/>
  <c r="R343"/>
  <c r="P351"/>
  <c r="P343"/>
  <c r="BI344"/>
  <c r="BH344"/>
  <c r="BG344"/>
  <c r="BF344"/>
  <c r="T344"/>
  <c r="R344"/>
  <c r="P344"/>
  <c r="BI336"/>
  <c r="BH336"/>
  <c r="BG336"/>
  <c r="BF336"/>
  <c r="T336"/>
  <c r="R336"/>
  <c r="P336"/>
  <c r="BI328"/>
  <c r="BH328"/>
  <c r="BG328"/>
  <c r="BF328"/>
  <c r="T328"/>
  <c r="R328"/>
  <c r="P328"/>
  <c r="BI321"/>
  <c r="BH321"/>
  <c r="BG321"/>
  <c r="BF321"/>
  <c r="T321"/>
  <c r="R321"/>
  <c r="P321"/>
  <c r="BI311"/>
  <c r="BH311"/>
  <c r="BG311"/>
  <c r="BF311"/>
  <c r="T311"/>
  <c r="R311"/>
  <c r="P311"/>
  <c r="BI302"/>
  <c r="BH302"/>
  <c r="BG302"/>
  <c r="BF302"/>
  <c r="T302"/>
  <c r="R302"/>
  <c r="P302"/>
  <c r="BI299"/>
  <c r="BH299"/>
  <c r="BG299"/>
  <c r="BF299"/>
  <c r="T299"/>
  <c r="R299"/>
  <c r="P299"/>
  <c r="BI292"/>
  <c r="BH292"/>
  <c r="BG292"/>
  <c r="BF292"/>
  <c r="T292"/>
  <c r="R292"/>
  <c r="P292"/>
  <c r="BI285"/>
  <c r="BH285"/>
  <c r="BG285"/>
  <c r="BF285"/>
  <c r="T285"/>
  <c r="R285"/>
  <c r="P285"/>
  <c r="BI278"/>
  <c r="BH278"/>
  <c r="BG278"/>
  <c r="BF278"/>
  <c r="T278"/>
  <c r="R278"/>
  <c r="P278"/>
  <c r="BI264"/>
  <c r="BH264"/>
  <c r="BG264"/>
  <c r="BF264"/>
  <c r="T264"/>
  <c r="T263"/>
  <c r="R264"/>
  <c r="R263"/>
  <c r="P264"/>
  <c r="P263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0"/>
  <c r="BH220"/>
  <c r="BG220"/>
  <c r="BF220"/>
  <c r="T220"/>
  <c r="R220"/>
  <c r="P220"/>
  <c r="BI215"/>
  <c r="BH215"/>
  <c r="BG215"/>
  <c r="BF215"/>
  <c r="T215"/>
  <c r="R215"/>
  <c r="P215"/>
  <c r="BI191"/>
  <c r="BH191"/>
  <c r="BG191"/>
  <c r="BF191"/>
  <c r="T191"/>
  <c r="R191"/>
  <c r="P191"/>
  <c r="BI167"/>
  <c r="BH167"/>
  <c r="BG167"/>
  <c r="BF167"/>
  <c r="T167"/>
  <c r="R167"/>
  <c r="P167"/>
  <c r="BI160"/>
  <c r="BH160"/>
  <c r="BG160"/>
  <c r="BF160"/>
  <c r="T160"/>
  <c r="R160"/>
  <c r="P160"/>
  <c r="BI137"/>
  <c r="BH137"/>
  <c r="BG137"/>
  <c r="BF137"/>
  <c r="T137"/>
  <c r="R137"/>
  <c r="P137"/>
  <c r="BI114"/>
  <c r="BH114"/>
  <c r="BG114"/>
  <c r="BF114"/>
  <c r="T114"/>
  <c r="R114"/>
  <c r="P114"/>
  <c r="BI112"/>
  <c r="BH112"/>
  <c r="BG112"/>
  <c r="BF112"/>
  <c r="T112"/>
  <c r="R112"/>
  <c r="P11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48"/>
  <c i="1" r="L50"/>
  <c r="AM50"/>
  <c r="AM49"/>
  <c r="L49"/>
  <c r="AM47"/>
  <c r="L47"/>
  <c r="L45"/>
  <c r="L44"/>
  <c i="3" r="BK86"/>
  <c i="5" r="J126"/>
  <c i="2" r="J230"/>
  <c i="3" r="J91"/>
  <c i="4" r="J234"/>
  <c i="5" r="J94"/>
  <c i="2" r="J34"/>
  <c i="5" r="BK102"/>
  <c i="4" r="BK327"/>
  <c i="5" r="BK91"/>
  <c i="4" r="J188"/>
  <c r="BK98"/>
  <c i="5" r="BK94"/>
  <c i="2" r="J311"/>
  <c i="3" r="J142"/>
  <c i="4" r="BK369"/>
  <c i="5" r="BK89"/>
  <c i="4" r="J339"/>
  <c i="2" r="J252"/>
  <c i="3" r="J110"/>
  <c i="4" r="J361"/>
  <c i="2" r="J233"/>
  <c i="4" r="BK242"/>
  <c r="J299"/>
  <c i="5" r="BK128"/>
  <c i="2" r="BK137"/>
  <c r="J112"/>
  <c i="3" r="BK122"/>
  <c i="4" r="J226"/>
  <c r="BK282"/>
  <c i="2" r="BK243"/>
  <c i="3" r="BK113"/>
  <c r="BK96"/>
  <c i="4" r="J98"/>
  <c r="BK166"/>
  <c i="3" r="J101"/>
  <c i="4" r="BK291"/>
  <c i="2" r="BK264"/>
  <c r="J351"/>
  <c i="3" r="BK134"/>
  <c i="4" r="J85"/>
  <c i="5" r="J89"/>
  <c i="4" r="J262"/>
  <c i="2" r="J302"/>
  <c r="J321"/>
  <c i="4" r="J327"/>
  <c r="BK299"/>
  <c i="2" r="J167"/>
  <c i="4" r="J351"/>
  <c r="BK226"/>
  <c r="J181"/>
  <c i="2" r="BK230"/>
  <c r="BK302"/>
  <c i="3" r="BK137"/>
  <c i="4" r="J140"/>
  <c i="5" r="BK117"/>
  <c i="2" r="J227"/>
  <c i="3" r="J129"/>
  <c i="4" r="BK335"/>
  <c r="BK262"/>
  <c r="BK158"/>
  <c i="5" r="J128"/>
  <c i="4" r="BK308"/>
  <c r="J118"/>
  <c i="2" r="J220"/>
  <c r="J264"/>
  <c i="3" r="BK110"/>
  <c i="4" r="BK188"/>
  <c r="BK148"/>
  <c r="BK103"/>
  <c i="2" r="J215"/>
  <c r="J260"/>
  <c i="4" r="BK90"/>
  <c i="5" r="BK107"/>
  <c r="BK126"/>
  <c i="4" r="J131"/>
  <c r="BK214"/>
  <c i="2" r="BK257"/>
  <c r="BK336"/>
  <c i="3" r="BK101"/>
  <c i="4" r="J214"/>
  <c i="5" r="J102"/>
  <c i="1" r="AS54"/>
  <c i="4" r="BK267"/>
  <c i="2" r="F37"/>
  <c i="4" r="J308"/>
  <c i="5" r="J113"/>
  <c i="2" r="J114"/>
  <c i="4" r="J313"/>
  <c r="J113"/>
  <c i="2" r="J137"/>
  <c i="4" r="BK205"/>
  <c i="5" r="J122"/>
  <c i="2" r="J88"/>
  <c r="BK285"/>
  <c i="4" r="J321"/>
  <c r="BK315"/>
  <c i="2" r="BK233"/>
  <c r="BK278"/>
  <c i="4" r="BK234"/>
  <c r="BK257"/>
  <c r="J304"/>
  <c r="BK272"/>
  <c r="J319"/>
  <c r="J205"/>
  <c i="2" r="BK292"/>
  <c r="BK114"/>
  <c i="4" r="J267"/>
  <c i="5" r="J120"/>
  <c i="4" r="J230"/>
  <c i="5" r="BK87"/>
  <c i="2" r="BK351"/>
  <c i="3" r="BK129"/>
  <c i="4" r="BK313"/>
  <c i="5" r="J91"/>
  <c i="4" r="BK277"/>
  <c i="3" r="BK107"/>
  <c i="4" r="J354"/>
  <c i="5" r="BK84"/>
  <c i="2" r="BK344"/>
  <c r="J257"/>
  <c i="4" r="J252"/>
  <c r="BK181"/>
  <c i="2" r="J278"/>
  <c r="BK299"/>
  <c i="4" r="J108"/>
  <c i="5" r="BK113"/>
  <c i="4" r="BK200"/>
  <c i="2" r="F36"/>
  <c i="4" r="BK108"/>
  <c i="5" r="BK100"/>
  <c i="2" r="J344"/>
  <c i="4" r="J148"/>
  <c i="2" r="BK215"/>
  <c i="5" r="J87"/>
  <c i="4" r="BK319"/>
  <c i="2" r="J292"/>
  <c r="BK359"/>
  <c i="4" r="J93"/>
  <c r="BK295"/>
  <c i="2" r="BK249"/>
  <c r="BK252"/>
  <c i="3" r="J96"/>
  <c i="4" r="J238"/>
  <c r="BK151"/>
  <c r="J124"/>
  <c r="BK113"/>
  <c i="5" r="J115"/>
  <c i="2" r="BK227"/>
  <c r="BK321"/>
  <c i="3" r="J107"/>
  <c i="4" r="J166"/>
  <c r="J282"/>
  <c r="BK93"/>
  <c i="2" r="BK160"/>
  <c i="3" r="J137"/>
  <c i="4" r="J151"/>
  <c i="2" r="BK260"/>
  <c i="4" r="BK252"/>
  <c r="BK124"/>
  <c i="5" r="J117"/>
  <c i="2" r="J246"/>
  <c i="3" r="BK142"/>
  <c i="4" r="J90"/>
  <c i="2" r="J359"/>
  <c r="J328"/>
  <c i="3" r="BK91"/>
  <c i="4" r="J277"/>
  <c i="5" r="J104"/>
  <c i="4" r="BK344"/>
  <c r="J315"/>
  <c r="BK218"/>
  <c r="BK321"/>
  <c i="2" r="J236"/>
  <c r="BK88"/>
  <c i="4" r="BK238"/>
  <c r="J247"/>
  <c i="5" r="BK110"/>
  <c i="4" r="J222"/>
  <c i="2" r="J243"/>
  <c r="J249"/>
  <c i="4" r="BK85"/>
  <c i="2" r="J299"/>
  <c i="4" r="BK118"/>
  <c r="BK222"/>
  <c r="J242"/>
  <c i="2" r="BK328"/>
  <c r="J191"/>
  <c i="3" r="J113"/>
  <c i="4" r="J210"/>
  <c i="5" r="BK104"/>
  <c i="2" r="BK191"/>
  <c i="3" r="J152"/>
  <c i="4" r="BK230"/>
  <c r="BK361"/>
  <c i="5" r="BK97"/>
  <c i="4" r="J195"/>
  <c i="5" r="J110"/>
  <c i="4" r="BK351"/>
  <c i="2" r="BK246"/>
  <c i="3" r="J119"/>
  <c i="4" r="BK140"/>
  <c r="J103"/>
  <c r="J257"/>
  <c i="5" r="BK115"/>
  <c i="2" r="BK112"/>
  <c i="3" r="J122"/>
  <c i="4" r="BK210"/>
  <c i="5" r="J84"/>
  <c i="4" r="BK287"/>
  <c i="5" r="J107"/>
  <c i="4" r="BK354"/>
  <c i="5" r="BK122"/>
  <c i="2" r="BK220"/>
  <c i="3" r="BK119"/>
  <c i="4" r="J291"/>
  <c r="BK131"/>
  <c i="2" r="J160"/>
  <c i="3" r="BK148"/>
  <c i="4" r="J287"/>
  <c r="J218"/>
  <c r="J272"/>
  <c r="BK195"/>
  <c r="BK247"/>
  <c r="J200"/>
  <c i="2" r="BK167"/>
  <c i="3" r="BK152"/>
  <c i="4" r="BK339"/>
  <c r="J344"/>
  <c i="2" r="J285"/>
  <c r="BK311"/>
  <c i="3" r="J86"/>
  <c i="5" r="J100"/>
  <c i="2" r="BK236"/>
  <c r="F35"/>
  <c r="J336"/>
  <c i="3" r="J134"/>
  <c i="4" r="J158"/>
  <c i="2" r="F34"/>
  <c i="4" r="J369"/>
  <c r="BK304"/>
  <c i="5" r="J97"/>
  <c i="4" r="J295"/>
  <c i="5" r="BK120"/>
  <c i="3" r="J148"/>
  <c i="4" r="J335"/>
  <c i="2" l="1" r="P87"/>
  <c i="3" r="T85"/>
  <c r="T84"/>
  <c r="T83"/>
  <c i="2" r="R277"/>
  <c i="4" r="P84"/>
  <c r="P83"/>
  <c r="P82"/>
  <c i="1" r="AU57"/>
  <c i="2" r="R87"/>
  <c r="R86"/>
  <c r="R85"/>
  <c i="4" r="T84"/>
  <c r="T83"/>
  <c r="T82"/>
  <c i="2" r="T87"/>
  <c i="3" r="R85"/>
  <c r="R84"/>
  <c r="R83"/>
  <c i="4" r="BK84"/>
  <c r="BK83"/>
  <c r="J83"/>
  <c r="J60"/>
  <c i="5" r="BK83"/>
  <c r="J83"/>
  <c r="J60"/>
  <c i="2" r="BK277"/>
  <c r="J277"/>
  <c r="J63"/>
  <c i="5" r="BK125"/>
  <c r="J125"/>
  <c r="J62"/>
  <c i="2" r="P277"/>
  <c i="4" r="R84"/>
  <c r="R83"/>
  <c r="R82"/>
  <c i="5" r="T83"/>
  <c i="2" r="T277"/>
  <c i="3" r="BK85"/>
  <c r="J85"/>
  <c r="J61"/>
  <c i="5" r="P83"/>
  <c r="P125"/>
  <c r="P93"/>
  <c r="R83"/>
  <c r="R125"/>
  <c r="R93"/>
  <c i="2" r="BK87"/>
  <c r="J87"/>
  <c r="J61"/>
  <c i="3" r="P85"/>
  <c r="P84"/>
  <c r="P83"/>
  <c i="1" r="AU56"/>
  <c i="5" r="T125"/>
  <c r="T93"/>
  <c i="2" r="BK358"/>
  <c r="J358"/>
  <c r="J65"/>
  <c r="BK343"/>
  <c r="J343"/>
  <c r="J64"/>
  <c i="3" r="BK151"/>
  <c r="J151"/>
  <c r="J63"/>
  <c r="BK147"/>
  <c r="J147"/>
  <c r="J62"/>
  <c i="4" r="BK368"/>
  <c r="J368"/>
  <c r="J62"/>
  <c i="2" r="BK263"/>
  <c r="J263"/>
  <c r="J62"/>
  <c i="5" r="BK93"/>
  <c r="J93"/>
  <c r="J61"/>
  <c r="BE87"/>
  <c r="BE100"/>
  <c r="BE115"/>
  <c r="BE126"/>
  <c r="E72"/>
  <c r="BE89"/>
  <c r="BE94"/>
  <c r="BE122"/>
  <c r="BE102"/>
  <c r="J55"/>
  <c r="F79"/>
  <c r="BE84"/>
  <c r="BE91"/>
  <c r="J76"/>
  <c r="BE110"/>
  <c r="BE117"/>
  <c r="BE128"/>
  <c r="BE97"/>
  <c r="BE104"/>
  <c r="BE107"/>
  <c r="BE113"/>
  <c r="BE120"/>
  <c i="4" r="BE98"/>
  <c r="BE103"/>
  <c r="BE140"/>
  <c r="BE148"/>
  <c r="BE181"/>
  <c r="BE267"/>
  <c r="BE151"/>
  <c r="BE210"/>
  <c r="BE222"/>
  <c r="F79"/>
  <c r="BE230"/>
  <c r="BE291"/>
  <c r="BE295"/>
  <c r="BE299"/>
  <c r="BE335"/>
  <c r="BE354"/>
  <c r="BE361"/>
  <c r="BE369"/>
  <c r="J52"/>
  <c r="BE85"/>
  <c r="BE108"/>
  <c r="BE113"/>
  <c r="BE205"/>
  <c r="BE226"/>
  <c r="BE282"/>
  <c r="BE304"/>
  <c r="BE327"/>
  <c r="BE344"/>
  <c r="BE351"/>
  <c i="3" r="BK84"/>
  <c r="BK83"/>
  <c r="J83"/>
  <c r="J59"/>
  <c i="4" r="E48"/>
  <c r="BE118"/>
  <c r="BE124"/>
  <c r="BE188"/>
  <c r="BE200"/>
  <c r="BE313"/>
  <c r="BE321"/>
  <c r="BE218"/>
  <c r="BE252"/>
  <c r="BE257"/>
  <c r="BE272"/>
  <c r="J55"/>
  <c r="BE90"/>
  <c r="BE195"/>
  <c r="BE234"/>
  <c r="BE308"/>
  <c r="BE238"/>
  <c r="BE262"/>
  <c r="BE93"/>
  <c r="BE158"/>
  <c r="BE214"/>
  <c r="BE277"/>
  <c r="BE287"/>
  <c r="BE315"/>
  <c r="BE319"/>
  <c r="BE131"/>
  <c r="BE166"/>
  <c r="BE242"/>
  <c r="BE247"/>
  <c r="BE339"/>
  <c i="3" r="E73"/>
  <c r="J77"/>
  <c r="BE113"/>
  <c i="2" r="BK86"/>
  <c r="J86"/>
  <c r="J60"/>
  <c i="3" r="BE152"/>
  <c r="BE122"/>
  <c r="BE137"/>
  <c r="J55"/>
  <c r="F55"/>
  <c r="BE96"/>
  <c r="BE107"/>
  <c r="BE110"/>
  <c r="BE134"/>
  <c r="BE142"/>
  <c r="BE148"/>
  <c r="BE86"/>
  <c r="BE91"/>
  <c r="BE101"/>
  <c r="BE119"/>
  <c r="BE129"/>
  <c i="1" r="AW55"/>
  <c i="2" r="BE249"/>
  <c r="BE252"/>
  <c r="BE264"/>
  <c r="BE311"/>
  <c r="BE321"/>
  <c r="J55"/>
  <c r="E75"/>
  <c r="J79"/>
  <c r="BE302"/>
  <c r="BE328"/>
  <c r="BE336"/>
  <c r="BE344"/>
  <c r="BE351"/>
  <c i="1" r="BB55"/>
  <c r="BA55"/>
  <c i="2" r="F55"/>
  <c r="BE88"/>
  <c r="BE112"/>
  <c r="BE114"/>
  <c r="BE137"/>
  <c r="BE160"/>
  <c r="BE167"/>
  <c r="BE191"/>
  <c r="BE215"/>
  <c r="BE220"/>
  <c r="BE227"/>
  <c r="BE230"/>
  <c r="BE233"/>
  <c r="BE236"/>
  <c r="BE243"/>
  <c r="BE246"/>
  <c r="BE257"/>
  <c r="BE260"/>
  <c r="BE278"/>
  <c r="BE285"/>
  <c r="BE292"/>
  <c i="1" r="BC55"/>
  <c i="2" r="BE299"/>
  <c r="BE359"/>
  <c i="1" r="BD55"/>
  <c i="4" r="F36"/>
  <c i="1" r="BC57"/>
  <c i="4" r="F35"/>
  <c i="1" r="BB57"/>
  <c i="5" r="F36"/>
  <c i="1" r="BC58"/>
  <c i="5" r="F34"/>
  <c i="1" r="BA58"/>
  <c i="5" r="F37"/>
  <c i="1" r="BD58"/>
  <c i="3" r="F34"/>
  <c i="1" r="BA56"/>
  <c i="5" r="J34"/>
  <c i="1" r="AW58"/>
  <c i="3" r="F35"/>
  <c i="1" r="BB56"/>
  <c i="4" r="J34"/>
  <c i="1" r="AW57"/>
  <c i="3" r="F37"/>
  <c i="1" r="BD56"/>
  <c i="4" r="F34"/>
  <c i="1" r="BA57"/>
  <c i="3" r="F36"/>
  <c i="1" r="BC56"/>
  <c i="5" r="F35"/>
  <c i="1" r="BB58"/>
  <c i="4" r="F37"/>
  <c i="1" r="BD57"/>
  <c i="3" r="J34"/>
  <c i="1" r="AW56"/>
  <c i="2" l="1" r="T86"/>
  <c r="T85"/>
  <c r="P86"/>
  <c r="P85"/>
  <c i="1" r="AU55"/>
  <c i="5" r="P82"/>
  <c i="1" r="AU58"/>
  <c i="5" r="T82"/>
  <c r="R82"/>
  <c i="4" r="J84"/>
  <c r="J61"/>
  <c r="BK82"/>
  <c r="J82"/>
  <c i="5" r="BK82"/>
  <c r="J82"/>
  <c r="J59"/>
  <c i="4" r="J59"/>
  <c i="3" r="J84"/>
  <c r="J60"/>
  <c i="2" r="BK85"/>
  <c r="J85"/>
  <c r="J59"/>
  <c i="4" r="J30"/>
  <c i="2" r="J33"/>
  <c i="1" r="AV55"/>
  <c r="AT55"/>
  <c r="AU54"/>
  <c i="3" r="F33"/>
  <c i="1" r="AZ56"/>
  <c i="5" r="F33"/>
  <c i="1" r="AZ58"/>
  <c r="BA54"/>
  <c r="W30"/>
  <c i="4" r="F33"/>
  <c i="1" r="AZ57"/>
  <c i="2" r="F33"/>
  <c i="1" r="AZ55"/>
  <c i="3" r="J33"/>
  <c i="1" r="AV56"/>
  <c r="AT56"/>
  <c i="3" r="J30"/>
  <c i="1" r="AG56"/>
  <c i="4" r="J33"/>
  <c i="1" r="AV57"/>
  <c r="AT57"/>
  <c r="BB54"/>
  <c r="W31"/>
  <c i="5" r="J33"/>
  <c i="1" r="AV58"/>
  <c r="AT58"/>
  <c r="BD54"/>
  <c r="W33"/>
  <c r="BC54"/>
  <c r="W32"/>
  <c l="1" r="AG57"/>
  <c r="AN56"/>
  <c i="4" r="J39"/>
  <c i="3" r="J39"/>
  <c i="1" r="AN57"/>
  <c r="AY54"/>
  <c r="AW54"/>
  <c r="AK30"/>
  <c r="AX54"/>
  <c i="5" r="J30"/>
  <c i="1" r="AG58"/>
  <c i="2" r="J30"/>
  <c i="1" r="AG55"/>
  <c r="AZ54"/>
  <c r="W29"/>
  <c i="5" l="1" r="J39"/>
  <c i="2" r="J39"/>
  <c i="1" r="AN55"/>
  <c r="AN58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<sst xmlns="http://schemas.openxmlformats.org/spreadsheetml/2006/main">
  <si>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</si>
  <si>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</si>
  <si>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</si>
  <si>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</si>
  <si>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</si>
  <si>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{d7cf9956-9f32-4134-87cc-ff44ed8f2ce5}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</si>
  <si>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</si>
  <si>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</si>
  <si>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</si>
  <si>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</si>
  <si>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</si>
  <si>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</si>
  <si>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</si>
  <si>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</si>
  <si>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</si>
  <si>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197529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</si>
  <si>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</si>
  <si>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</si>
  <si>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Bečva, km 41,91 - 42,37 - revitalizace toku, Ústí - stavební část</t>
  </si>
  <si>
    <t>KSO:</t>
  </si>
  <si>
    <t/>
  </si>
  <si>
    <t>CC-CZ:</t>
  </si>
  <si>
    <t>Místo:</t>
  </si>
  <si>
    <t>Ústí, Černotín, Skalička u Hranic</t>
  </si>
  <si>
    <t>Datum:</t>
  </si>
  <si>
    <t>27. 10. 2020</t>
  </si>
  <si>
    <t>Zadavatel:</t>
  </si>
  <si>
    <t>IČ:</t>
  </si>
  <si>
    <t>70890013</t>
  </si>
  <si>
    <t>Povodí Moravy, s. p.</t>
  </si>
  <si>
    <t>DIČ: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</si>
  <si>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</si>
  <si>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</si>
  <si>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</si>
  <si>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</si>
  <si>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</si>
  <si>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</si>
  <si>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</si>
  <si>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</si>
  <si>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</si>
  <si>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</si>
  <si>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</si>
  <si>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</si>
  <si>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</si>
  <si>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</si>
  <si>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</si>
  <si>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</si>
  <si>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</si>
  <si>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</si>
  <si>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</si>
  <si>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</si>
  <si>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</si>
  <si>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</si>
  <si>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</si>
  <si>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</si>
  <si>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</si>
  <si>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</si>
  <si>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</si>
  <si>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</si>
  <si>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</si>
  <si>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</si>
  <si>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</si>
  <si>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</si>
  <si>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</si>
  <si>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</si>
  <si>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</si>
  <si>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</si>
  <si>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</si>
  <si>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</si>
  <si>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</si>
  <si>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</si>
  <si>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</si>
  <si>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</si>
  <si>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</si>
  <si>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</si>
  <si>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</si>
  <si>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</si>
  <si>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</si>
  <si>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</si>
  <si>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</si>
  <si>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</si>
  <si>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197529-1</t>
  </si>
  <si>
    <t>SO01 Odlehčovací větev řečiště</t>
  </si>
  <si>
    <t>STA</t>
  </si>
  <si>
    <t>{14f59d6c-1b21-4358-9a96-4acbf3be90a7}</t>
  </si>
  <si>
    <t>2</t>
  </si>
  <si>
    <t>197529-2</t>
  </si>
  <si>
    <t>SO 02 Neprůtočná tůň Otrž</t>
  </si>
  <si>
    <t>{a19bd3e4-d65d-4ae4-8bbe-6a403c690245}</t>
  </si>
  <si>
    <t>197529-3</t>
  </si>
  <si>
    <t>SO 03 Vegetační výsadby</t>
  </si>
  <si>
    <t>{c4a8b425-4d91-46fe-8656-d55af5cb9323}</t>
  </si>
  <si>
    <t>197529-4</t>
  </si>
  <si>
    <t>Vedlejší a ostatní náklady</t>
  </si>
  <si>
    <t>{e6815576-558d-49c8-8df9-ede0fe930668}</t>
  </si>
  <si>
    <t>KRYCÍ LIST SOUPISU PRACÍ</t>
  </si>
  <si>
    <t>Objekt:</t>
  </si>
  <si>
    <t>197529-1 - SO01 Odlehčovací větev řečiště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</si>
  <si>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</si>
  <si>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</si>
  <si>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</si>
  <si>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</si>
  <si>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</si>
  <si>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</si>
  <si>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</si>
  <si>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</si>
  <si>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</si>
  <si>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</si>
  <si>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</si>
  <si>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</si>
  <si>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</si>
  <si>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</si>
  <si>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</si>
  <si>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</si>
  <si>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</si>
  <si>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</si>
  <si>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</si>
  <si>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</si>
  <si>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</si>
  <si>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</si>
  <si>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</si>
  <si>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</si>
  <si>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</si>
  <si>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</si>
  <si>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</si>
  <si>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</si>
  <si>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</si>
  <si>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</si>
  <si>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</si>
  <si>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2020 01</t>
  </si>
  <si>
    <t>4</t>
  </si>
  <si>
    <t>678813546</t>
  </si>
  <si>
    <t>PP</t>
  </si>
  <si>
    <t>Čerpání vody na dopravní výšku do 10 m s uvažovaným průměrným přítokem do 500 l/min</t>
  </si>
  <si>
    <t>VV</t>
  </si>
  <si>
    <t>6 h čerpání na 1 m3 betonu nebo zdiva</t>
  </si>
  <si>
    <t>Brod v km 0,360</t>
  </si>
  <si>
    <t>Zdivo základové</t>
  </si>
  <si>
    <t>0,48*3,89*4 "příčné pasy, 4 ks"</t>
  </si>
  <si>
    <t>0,48*21,38*2 "podélné pasy, 2 ks"</t>
  </si>
  <si>
    <t>0,48*10,24*2*6 "podélné pasy, 2 ks"</t>
  </si>
  <si>
    <t>0,48*12,45*2*6 "podélné pasy, 2 ks"</t>
  </si>
  <si>
    <t>Vyrovnávací beton</t>
  </si>
  <si>
    <t>(21,49+10,24+12,51)*2,89*0,1 "vyrovnávací vrstva z betonu o tloušťce 100 mm"</t>
  </si>
  <si>
    <t>Beton pod dlažbu</t>
  </si>
  <si>
    <t>(21,49+10,24+12,51)*2,89*0,2 "beton pod dlažbu z lomového kamene, tl. 200 mm"</t>
  </si>
  <si>
    <t>Mezisoučet</t>
  </si>
  <si>
    <t>3</t>
  </si>
  <si>
    <t>Zpevnění stávající účelové komunikace v km 0,747</t>
  </si>
  <si>
    <t>0,48*5,2*2*6 "příčné pasy, 2 ks"</t>
  </si>
  <si>
    <t>0,48*61,39*2*6 "podélné pasy, 2 ks"</t>
  </si>
  <si>
    <t>(0,4+21,61+37,04+1,5)*4,0 "vyrovnávací vrstva z betonu o tloušťce 100 mm"</t>
  </si>
  <si>
    <t>(0,4+21,61+37,04+1,5)*4,0 "beton pod dlažbu z lomového kamene, tl. 200 mm"</t>
  </si>
  <si>
    <t>Součet</t>
  </si>
  <si>
    <t>115101301</t>
  </si>
  <si>
    <t>Pohotovost čerpací soupravy pro dopravní výšku do 10 m přítok do 500 l/min</t>
  </si>
  <si>
    <t>den</t>
  </si>
  <si>
    <t>-1850512372</t>
  </si>
  <si>
    <t>122151107</t>
  </si>
  <si>
    <t>Odkopávky a prokopávky nezapažené v hornině třídy těžitelnosti I, skupiny 1 a 2 objem přes 5000 m3 strojně</t>
  </si>
  <si>
    <t>m3</t>
  </si>
  <si>
    <t>-1303856552</t>
  </si>
  <si>
    <t>Odkopávky a prokopávky nezapažené strojně v hornině třídy těžitelnosti I skupiny 1 a 2 přes 5 000 m3</t>
  </si>
  <si>
    <t>90 % ve třídě 1 a 2</t>
  </si>
  <si>
    <t>16818*0,9 "odtěžení zeminy pro nové koryto; výpočet proveden planimetrováním příčných řezů"</t>
  </si>
  <si>
    <t>3,48*(22,0+25,0+25,0)*0,9 "zához ve dně do 80 kg v km 0,017 - 0,039; 0,310 - 0,335 a 0,768 - 0,793"</t>
  </si>
  <si>
    <t>(6,44+3,08+3,75)*2,89*0,9 "dlažba z lomového kamene, tl. 0,3 m"</t>
  </si>
  <si>
    <t>(4,29+2,05+2,50)*2,89*0,9 "prostý beton, tl. 200 mm"</t>
  </si>
  <si>
    <t>(2,16+1,02+1,26)*2,89*0,9 "vyrovnávací beton, tl. 100 mm"</t>
  </si>
  <si>
    <t>(2,16+1,02+1,26)*2,89*0,9 "štěrkopísek, tl. 100 mm"</t>
  </si>
  <si>
    <t>Účelová komunikace v km 0,747</t>
  </si>
  <si>
    <t>18,17*4,0*0,9 "dlažba z lomového kamene, tl. 300 mm"</t>
  </si>
  <si>
    <t>12,11*4,0*0,9 "prostý beton, tl. 200 mm"</t>
  </si>
  <si>
    <t>6,06*4,0*0,9 "vyrovnávací beton, tl. 100 mm"</t>
  </si>
  <si>
    <t>6,06*4,0*0,9 "štěrkopísek, tl. 100 mm"</t>
  </si>
  <si>
    <t>Opevnění břehu Bečvy v km 0,017</t>
  </si>
  <si>
    <t>18,0*0,4*5,3*0,9 "kamenný zához do 200 kg"</t>
  </si>
  <si>
    <t>Opevnění břehu Bečvy v km 0,792</t>
  </si>
  <si>
    <t>18,0*0,4*8,17*0,9 "kamenný zához do 200 kg"</t>
  </si>
  <si>
    <t>122251107</t>
  </si>
  <si>
    <t>Odkopávky a prokopávky nezapažené v hornině třídy těžitelnosti I, skupiny 3 objem přes 5000 m3 strojně</t>
  </si>
  <si>
    <t>-1812956069</t>
  </si>
  <si>
    <t>Odkopávky a prokopávky nezapažené strojně v hornině třídy těžitelnosti I skupiny 3 přes 5 000 m3</t>
  </si>
  <si>
    <t>10 % ve třídě 3</t>
  </si>
  <si>
    <t>16818*0,1 "odtěžení zeminy pro nové koryto; výpočet proveden planimetrováním příčných řezů"</t>
  </si>
  <si>
    <t>3,48*(22,0+25,0+25,0)*0,1 "zához ve dně do 80 kg v km 0,017 - 0,039; 0,310 - 0,335 a 0,768 - 0,793"</t>
  </si>
  <si>
    <t>(6,44+3,08+3,75)*2,89*0,1 "dlažba z lomového kamene, tl. 0,3 m"</t>
  </si>
  <si>
    <t>(4,29+2,05+2,50)*2,89*0,1 "prostý beton, tl. 200 mm"</t>
  </si>
  <si>
    <t>(2,16+1,02+1,26)*2,89*0,1 "vyrovnávací beton, tl. 100 mm"</t>
  </si>
  <si>
    <t>(2,16+1,02+1,26)*2,89*0,1 "štěrkopísek, tl. 100 mm"</t>
  </si>
  <si>
    <t>18,17*4,0*0,1 "dlažba z lomového kamene, tl. 300 mm"</t>
  </si>
  <si>
    <t>12,11*4,0*0,1 "prostý beton, tl. 200 mm"</t>
  </si>
  <si>
    <t>6,06*4,0*0,1 "vyrovnávací beton, tl. 100 mm"</t>
  </si>
  <si>
    <t>6,06*4,0*0,1 "štěrkopísek, tl. 100 mm"</t>
  </si>
  <si>
    <t>18,0*0,4*5,3*0,1 "kamenný zához do 200 kg"</t>
  </si>
  <si>
    <t>18,0*0,4*8,17*0,1 "kamenný zához do 200 kg"</t>
  </si>
  <si>
    <t>5</t>
  </si>
  <si>
    <t>122301105</t>
  </si>
  <si>
    <t>Třídění výkopku</t>
  </si>
  <si>
    <t>1249560589</t>
  </si>
  <si>
    <t>P</t>
  </si>
  <si>
    <t>Poznámka k položce:_x000d_
Z vytěženého sedimentu budou vytříděny kmeny, pařezy, větve a další organický a anorganický materiál (kameny a pod.) větších rozměrů.</t>
  </si>
  <si>
    <t>Výkop bude v celém objemu tříděn na hlinitý a s příměsí kameniva</t>
  </si>
  <si>
    <t>15682,234+1742,47 "odkopávky"</t>
  </si>
  <si>
    <t>1898,687+210,964 "rýhy"</t>
  </si>
  <si>
    <t>6</t>
  </si>
  <si>
    <t>132151806</t>
  </si>
  <si>
    <t>Hloubení rýh š do 2000 mm v hornině třídy těžitelnosti I, skupiny 1 a 2 objem do 5000 m3 pro LTM</t>
  </si>
  <si>
    <t>1762471191</t>
  </si>
  <si>
    <t>Hloubení rýh šířky přes 800 do 2 000 mm pro lesnicko-technické meliorace strojně zapažených i nezapažených, s urovnáním dna do předepsaného profilu a spádu v hornině třídy těžitelnosti I skupiny 1 a 2 přes 1 000 do 5 000 m3</t>
  </si>
  <si>
    <t>0,97*(22,0+270,0+25,0+465,0)*2*0,9 "oboustranná patka v km 0,017 - 0,039; 0,040 - 0,310 a 0,335 - 0,800 zához 200 - 500 kg"</t>
  </si>
  <si>
    <t>0,21*(270,0+465,0)*2*0,9 "oboustranná patka v km 0,040 - 0,310 a 0,335 - 0,800 zához do 200 kg"</t>
  </si>
  <si>
    <t>24,88*1,0*0,9 "pas v km 0,037; kamenný zához s urovnáním líce, hmotnost 200 - 500 kg"</t>
  </si>
  <si>
    <t>41,14*1,0*0,9 "pas v km 0,310; kamenný zához s urovnáním líce, hmotnost 200 - 500 kg"</t>
  </si>
  <si>
    <t>23,49*1,0*0,9 "pas v km 0,335; kamenný zához s urovnáním líce, hmotnost 200 - 500 kg"</t>
  </si>
  <si>
    <t>20,88*1,0*0,9 "pas v km 0,767; kamenný zához s urovnáním líce, hmotnost 200 - 500 kg"</t>
  </si>
  <si>
    <t>0,48*3,89*4*0,9 "příčné pasy, 4 ks"</t>
  </si>
  <si>
    <t>0,48*21,38*2*0,9 "podélné pasy, 2 ks"</t>
  </si>
  <si>
    <t>0,48*10,24*2*0,9 "podélné pasy, 2 ks"</t>
  </si>
  <si>
    <t>0,48*12,45*2*0,9 "podélné pasy, 2 ks"</t>
  </si>
  <si>
    <t>0,48*5,2*2*0,9 "příčné pasy, 2 ks"</t>
  </si>
  <si>
    <t>0,48*61,39*2*0,9 "příčné pasy, 2 ks"</t>
  </si>
  <si>
    <t>Patka ve dně Bečvy v km 0,017</t>
  </si>
  <si>
    <t>1,22*30,0*0,9 "kamenný zához 200 -500 kg"</t>
  </si>
  <si>
    <t>Patka ve dně Bečvy v km 0,791</t>
  </si>
  <si>
    <t>1,22*19,0*0,9 "kamenný zához 200 -500 kg"</t>
  </si>
  <si>
    <t>7</t>
  </si>
  <si>
    <t>132251806</t>
  </si>
  <si>
    <t>Hloubení rýh š do 2000 mm v hornině třídy těžitelnosti I, skupiny 3 objem do 5000 m3 pro LTM</t>
  </si>
  <si>
    <t>-2125195093</t>
  </si>
  <si>
    <t>Hloubení rýh šířky přes 800 do 2 000 mm pro lesnicko-technické meliorace strojně zapažených i nezapažených, s urovnáním dna do předepsaného profilu a spádu v hornině třídy těžitelnosti I skupiny 3 přes 1 000 do 5 000 m3</t>
  </si>
  <si>
    <t>0,97*(22,0+270,0+25,0+465,0)*2*0,1 "oboustranná patka v km 0,017 - 0,039; 0,040 - 0,310 a 0,335 - 0,800 zához 200 - 500 kg"</t>
  </si>
  <si>
    <t>0,21*(270,0+465,0)*2*0,1 "oboustranná patka v km 0,040 - 0,310 a 0,335 - 0,800 zához do 200 kg"</t>
  </si>
  <si>
    <t>24,88*1,0*0,1 "pas v km 0,037; kamenný zához s urovnáním líce, hmotnost 200 - 500 kg"</t>
  </si>
  <si>
    <t>41,14*1,0*0,1 "pas v km 0,310; kamenný zához s urovnáním líce, hmotnost 200 - 500 kg"</t>
  </si>
  <si>
    <t>23,49*1,0*0,1 "pas v km 0,335; kamenný zához s urovnáním líce, hmotnost 200 - 500 kg"</t>
  </si>
  <si>
    <t>20,88*1,0*0,1 "pas v km 0,767; kamenný zához s urovnáním líce, hmotnost 200 - 500 kg"</t>
  </si>
  <si>
    <t>0,48*3,89*4*0,1 "příčné pasy, 4 ks"</t>
  </si>
  <si>
    <t>0,48*21,38*2*0,1 "podélné pasy, 2 ks"</t>
  </si>
  <si>
    <t>0,48*10,24*2*0,1 "podélné pasy, 2 ks"</t>
  </si>
  <si>
    <t>0,48*12,45*2*0,1 "podélné pasy, 2 ks"</t>
  </si>
  <si>
    <t>0,48*5,2*2*0,1 "příčné pasy, 2 ks"</t>
  </si>
  <si>
    <t>0,48*61,39*2*0,1 "příčné pasy, 2 ks"</t>
  </si>
  <si>
    <t>1,22*30,0*0,1 "kamenný zához 200 -500 kg"</t>
  </si>
  <si>
    <t>1,22*19,0*0,1 "kamenný zához 200 -500 kg"</t>
  </si>
  <si>
    <t>8</t>
  </si>
  <si>
    <t>162351103</t>
  </si>
  <si>
    <t>Vodorovné přemístění do 500 m výkopku/sypaniny z horniny třídy těžitelnosti I, skupiny 1 až 3</t>
  </si>
  <si>
    <t>1369154904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</si>
  <si>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</si>
  <si>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4,7 "násypy - odvoz na mezideponii"</t>
  </si>
  <si>
    <t>4,7 "násypy - odvoz z mezideponie na místo uložení"</t>
  </si>
  <si>
    <t>9</t>
  </si>
  <si>
    <t>162751117</t>
  </si>
  <si>
    <t>Vodorovné přemístění do 10000 m výkopku/sypaniny z horniny třídy těžitelnosti I, skupiny 1 až 3</t>
  </si>
  <si>
    <t>1934566217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</si>
  <si>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</si>
  <si>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Odvoz na skládku v Lipníku nad Bečvou</t>
  </si>
  <si>
    <t>-4,7 "násypy"</t>
  </si>
  <si>
    <t>10</t>
  </si>
  <si>
    <t>162751119</t>
  </si>
  <si>
    <t>Příplatek k vodorovnému přemístění výkopku/sypaniny z horniny třídy těžitelnosti I, skupiny 1 až 3 ZKD 1000 m přes 10000 m</t>
  </si>
  <si>
    <t>208267934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</si>
  <si>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</si>
  <si>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19529,655*7</t>
  </si>
  <si>
    <t>11</t>
  </si>
  <si>
    <t>167151101</t>
  </si>
  <si>
    <t>Nakládání výkopku z hornin třídy těžitelnosti I, skupiny 1 až 3 do 100 m3</t>
  </si>
  <si>
    <t>390288957</t>
  </si>
  <si>
    <t>Nakládání, skládání a překládání neulehlého výkopku nebo sypaniny strojně nakládání, množství do 100 m3, z horniny třídy těžitelnosti I, skupiny 1 až 3</t>
  </si>
  <si>
    <t>4,7 "násypy"</t>
  </si>
  <si>
    <t>12</t>
  </si>
  <si>
    <t>171151103</t>
  </si>
  <si>
    <t>Uložení sypaniny z hornin soudržných do násypů zhutněných</t>
  </si>
  <si>
    <t>327338145</t>
  </si>
  <si>
    <t>Uložení sypanin do násypů s rozprostřením sypaniny ve vrstvách a s hrubým urovnáním zhutněných z hornin soudržných jakékoliv třídy těžitelnosti</t>
  </si>
  <si>
    <t>4,7 "uložení zeminy do násypů v místě stavby"</t>
  </si>
  <si>
    <t>13</t>
  </si>
  <si>
    <t>171201104R</t>
  </si>
  <si>
    <t>Likvidace přebytků zeminy v souladu se zákonem O odpadech č 185/2001 Sb. v platném znění.</t>
  </si>
  <si>
    <t>-2115983557</t>
  </si>
  <si>
    <t>14</t>
  </si>
  <si>
    <t>171251101</t>
  </si>
  <si>
    <t>Uložení sypaniny do násypů nezhutněných</t>
  </si>
  <si>
    <t>1702452395</t>
  </si>
  <si>
    <t>Uložení sypanin do násypů s rozprostřením sypaniny ve vrstvách a s hrubým urovnáním nezhutněných jakékoliv třídy těžitelnosti</t>
  </si>
  <si>
    <t>4,7 "uložení zeminy na mezideponii"</t>
  </si>
  <si>
    <t>181411123</t>
  </si>
  <si>
    <t>Založení lučního trávníku výsevem plochy do 1000 m2 ve svahu do 1:1</t>
  </si>
  <si>
    <t>m2</t>
  </si>
  <si>
    <t>1519618263</t>
  </si>
  <si>
    <t>Založení trávníku na půdě předem připravené plochy do 1000 m2 výsevem včetně utažení lučního na svahu přes 1:2 do 1:1</t>
  </si>
  <si>
    <t>17123,05 "planimetrováno z příčných řezů"</t>
  </si>
  <si>
    <t>16</t>
  </si>
  <si>
    <t>M</t>
  </si>
  <si>
    <t>00572471</t>
  </si>
  <si>
    <t>Květnatá louka do vlhka</t>
  </si>
  <si>
    <t>kg</t>
  </si>
  <si>
    <t>-1354118396</t>
  </si>
  <si>
    <t>Květnatá louka do vlhka - obsahuje 52 rostlinných druhů.</t>
  </si>
  <si>
    <t>8416,92*0,015 'Přepočtené koeficientem množství</t>
  </si>
  <si>
    <t>17</t>
  </si>
  <si>
    <t>181951111</t>
  </si>
  <si>
    <t>Úprava pláně v hornině třídy těžitelnosti I, skupiny 1 až 3 bez zhutnění</t>
  </si>
  <si>
    <t>-1141288873</t>
  </si>
  <si>
    <t>Úprava pláně vyrovnáním výškových rozdílů strojně v hornině třídy těžitelnosti I, skupiny 1 až 3 bez zhutnění</t>
  </si>
  <si>
    <t>3877,50 "úprava terénu v pásu 2,5 m na obou březích obnoveného koryta, planimetrováno z příčných řezů"</t>
  </si>
  <si>
    <t>8286,8 "úprava pláně, planimetrováno z příčných řezů"</t>
  </si>
  <si>
    <t>18</t>
  </si>
  <si>
    <t>182151111</t>
  </si>
  <si>
    <t>Svahování v zářezech v hornině třídy těžitelnosti I, skupiny 1 až 3</t>
  </si>
  <si>
    <t>1914394929</t>
  </si>
  <si>
    <t>Svahování trvalých svahů do projektovaných profilů strojně s potřebným přemístěním výkopku při svahování v zářezech v hornině třídy těžitelnosti I, skupiny 1 až 3</t>
  </si>
  <si>
    <t>7445,55 "planimetrováno z příčných řezů"</t>
  </si>
  <si>
    <t>19</t>
  </si>
  <si>
    <t>182251101</t>
  </si>
  <si>
    <t>Svahování násypů</t>
  </si>
  <si>
    <t>-180733120</t>
  </si>
  <si>
    <t>Svahování trvalých svahů do projektovaných profilů strojně s potřebným přemístěním výkopku při svahování násypů v jakékoliv hornině</t>
  </si>
  <si>
    <t>4,7 "planimetrováno z příčných řezů"</t>
  </si>
  <si>
    <t>Zakládání</t>
  </si>
  <si>
    <t>20</t>
  </si>
  <si>
    <t>270210233</t>
  </si>
  <si>
    <t>Zdivo základové z lomového kamene rubové se zatřením spár na maltu MC 25</t>
  </si>
  <si>
    <t>-1365350480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</si>
  <si>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25</t>
  </si>
  <si>
    <t>0,48*10,24*2 "podélné pasy, 2 ks"</t>
  </si>
  <si>
    <t>0,48*12,45*2 "podélné pasy, 2 ks"</t>
  </si>
  <si>
    <t>0,48*5,2*2 "příčné pasy, 2 ks"</t>
  </si>
  <si>
    <t>0,48*61,39*2 "podélné pasy, 2 ks"</t>
  </si>
  <si>
    <t>Vodorovné konstrukce</t>
  </si>
  <si>
    <t>451317111</t>
  </si>
  <si>
    <t>Podklad pod dlažbu z betonu prostého pro prostředí s mrazovými cykly C 25/30 tl do 100 mm</t>
  </si>
  <si>
    <t>-1075406231</t>
  </si>
  <si>
    <t>Podklad pod dlažbu z betonu prostého pro prostředí s mrazovými cykly tř. C 25/30 tl. do 100 mm</t>
  </si>
  <si>
    <t>(21,49+10,24+12,51)*2,89 "vyrovnávací vrstva z betonu o tloušťce 100 mm"</t>
  </si>
  <si>
    <t>22</t>
  </si>
  <si>
    <t>451317123</t>
  </si>
  <si>
    <t>Podklad pod dlažbu z betonu prostého pro prostředí s mrazovými cykly C 30/37 XC4, XD2, XF3 (CZ, F.2) CL 0,4 Dmax = 22 mm S3 tl přes 150 do 200 mm</t>
  </si>
  <si>
    <t>755962262</t>
  </si>
  <si>
    <t>Podklad pod dlažbu z betonu prostého pro prostředí s mrazovými cykly tř. C 30/37 XC4, XD2, XF3 (CZ, F.2) CL 0,4 Dmax = 22 mm S3 tl. přes 150 do 200 mm</t>
  </si>
  <si>
    <t>(21,49+10,24+12,51)*2,89 "beton pod dlažbu z lomového kamene, tl. 200 mm"</t>
  </si>
  <si>
    <t>23</t>
  </si>
  <si>
    <t>451571221</t>
  </si>
  <si>
    <t>Podklad pod dlažbu ze štěrkopísku tl do 100 mm</t>
  </si>
  <si>
    <t>264752013</t>
  </si>
  <si>
    <t>Podklad pod dlažbu ze štěrkopísku tl. do 100 mm</t>
  </si>
  <si>
    <t>(21,49+10,24+12,51)*2,89 "vyrovnávací vrstva ze štěrkopísku o tloušťce 100 mm"</t>
  </si>
  <si>
    <t>(0,4+21,61+37,04+1,5)*4,0 "vyrovnávací vrstva ze štěrkopísku o tloušťce 100 mm"</t>
  </si>
  <si>
    <t>24</t>
  </si>
  <si>
    <t>462511161</t>
  </si>
  <si>
    <t>Zához z lomového kamene tříděného hmotnost kamenů do 80 kg bez výplně</t>
  </si>
  <si>
    <t>1628443861</t>
  </si>
  <si>
    <t>Zához z lomového kamene neupraveného provedený ze břehu nebo z lešení, do sucha nebo do vody tříděného, hmotnost jednotlivých kamenů do 80 kg bez výplně mezer</t>
  </si>
  <si>
    <t xml:space="preserve">3,48*(10,0+25,0+8) "zához ve dně v km 0,029 - 0,039; 0,310 - 0335  a 0,768 - 0,776"</t>
  </si>
  <si>
    <t>25</t>
  </si>
  <si>
    <t>462512270</t>
  </si>
  <si>
    <t>Zához z lomového kamene s proštěrkováním z terénu hmotnost do 200 kg</t>
  </si>
  <si>
    <t>1615244359</t>
  </si>
  <si>
    <t>Zához z lomového kamene neupraveného záhozového s proštěrkováním z terénu, hmotnosti jednotlivých kamenů do 200 kg</t>
  </si>
  <si>
    <t>Poznámka k položce:_x000d_
Zához z lomového kamene 80 - 200 kg (80 % hmotnosti 150 - 200 kg; 20 % hmotnosti 80 - 100 kg), tl. 50 cm</t>
  </si>
  <si>
    <t>0,21*(270,0+465,0)*2 "oboustranná patka v km 0,040 - 0,310 a 0,335 - 0,800"</t>
  </si>
  <si>
    <t>18,0*0,4*5,3 "opevnění břehu Bečvy v km 0,017 v délce 5,0 m pod výtokem a 13,0 m nad výtokem"</t>
  </si>
  <si>
    <t>10,0*0,4*8,17 "opevnění břehu Bečvy v km 0,792 v délce 5,0 m pod výtokem a 5,0 m nad výtokem"</t>
  </si>
  <si>
    <t>172,7 "opevnění břehů v km 0,017 - 0,039; 0,310 - 0,335 a 0,768 - 0,793; planimetrováno z příčných řezů"</t>
  </si>
  <si>
    <t>3,48*(12,0+16,0) "zához ve dně v km 0,017 - 0,029 a 0,776 - 0,792"</t>
  </si>
  <si>
    <t>26</t>
  </si>
  <si>
    <t>462512370</t>
  </si>
  <si>
    <t>Zához z lomového kamene s proštěrkováním z terénu hmotnost nad 200 do 500 kg</t>
  </si>
  <si>
    <t>1003519883</t>
  </si>
  <si>
    <t>Zához z lomového kamene neupraveného záhozového s proštěrkováním z terénu, hmotnosti jednotlivých kamenů přes 200 do 500 kg</t>
  </si>
  <si>
    <t>0,97*(22,0+270,0+25,0+465,0)*2 "oboustranná patka v km 0,017 - 0,039; 0,040 - 0,310; 0,310 - 0,335 a 0,335 - 0,800"</t>
  </si>
  <si>
    <t>1,22*30,0 "patka v korytě Bečvy v km 0,017 v délce 30,0 m"</t>
  </si>
  <si>
    <t>1,22*19,0 "patka v korytě Bečvy v km 0,791 v délce 19,0 m"</t>
  </si>
  <si>
    <t>24,88*1,0 "kamenný pas v km 0,037"</t>
  </si>
  <si>
    <t>41,14*1,0 "kamenný pas v km 0,310"</t>
  </si>
  <si>
    <t>23,49*1,0 "kamenný pas v km 0,335"</t>
  </si>
  <si>
    <t>20,88*1,0 "kamenný pas v km 0,768"</t>
  </si>
  <si>
    <t>27</t>
  </si>
  <si>
    <t>462519002</t>
  </si>
  <si>
    <t>Příplatek za urovnání ploch záhozu z lomového kamene hmotnost do 200 kg</t>
  </si>
  <si>
    <t>920787269</t>
  </si>
  <si>
    <t>Zához z lomového kamene neupraveného záhozového Příplatek k cenám za urovnání viditelných ploch záhozu z kamene, hmotnosti jednotlivých kamenů do 200 kg</t>
  </si>
  <si>
    <t>(270,0+465,0)*0,5*2 "oboustranná patka v km 0,040 - 0,310 a 0,335 - 0,800"</t>
  </si>
  <si>
    <t>18,0*5,3 "opevnění břehu Bečvy v km 0,017 v délce 5,0 m pod výtokem a 13,0 m nad výtokem"</t>
  </si>
  <si>
    <t>10,0*8,17 "opevnění břehu Bečvy v km 0,791 v délce 5,0 m pod výtokem a 5,0 m nad výtokem"</t>
  </si>
  <si>
    <t>(8,5+6,9)*(11,73+2,33+14,14) "zához ve dně v km 0,017 - 0,029 a 0,776 - 0,792"</t>
  </si>
  <si>
    <t>28</t>
  </si>
  <si>
    <t>462519003</t>
  </si>
  <si>
    <t>Příplatek za urovnání ploch záhozu z lomového kamene hmotnost nad 200 do 500 kg</t>
  </si>
  <si>
    <t>1037790571</t>
  </si>
  <si>
    <t>Zához z lomového kamene neupraveného záhozového Příplatek k cenám za urovnání viditelných ploch záhozu z kamene, hmotnosti jednotlivých kamenů přes 200 do 500 kg</t>
  </si>
  <si>
    <t>0,5*(22,0+270,0+25,0+465,0)*2 "oboustranná patka v km 0,017 - 0,039; 0,040 - 0,310; 0,310 - 0,335 a 0,335 - 0,800"</t>
  </si>
  <si>
    <t>(1,5+5,8+10,0+6,09+1,5)*1,0 "kamenný pas v km 0,037"</t>
  </si>
  <si>
    <t>(1,5+10,05+10,02+18,02+1,5)*1,0 "kamenný pas v km 0,310"</t>
  </si>
  <si>
    <t>(1,5+5,31+10,86+4,33+1,5)*1,0 "kamenný pas v km 0,335"</t>
  </si>
  <si>
    <t>(1,45+3,25+7,32+8,31+1,5)*1,0 "kamenný pas v km 0,767"</t>
  </si>
  <si>
    <t>29</t>
  </si>
  <si>
    <t>465511523</t>
  </si>
  <si>
    <t>Dlažba z lomového kamene do malty s vyplněním spár maltou a vyspárováním plocha nad 20 m2 tl 300 mm</t>
  </si>
  <si>
    <t>1500649237</t>
  </si>
  <si>
    <t>Dlažba z lomového kamene upraveného vodorovná nebo ve sklonu do 1:2 s dodáním hmot do malty MC 10, s vyplněním spár maltou MC 10 a s vyspárováním maltou MCS v ploše přes 20 m2, tl. 300 mm</t>
  </si>
  <si>
    <t>(21,49+10,24+12,51)*2,89 "dlažba z lomového kamene na MC 10 s vyspárováním, tl. 300 mm"</t>
  </si>
  <si>
    <t>(0,4+21,61+37,04+1,5)*4,0 "dlažba z lomového kamene na MC 10 s vyspárováním, tl. 300 mm"</t>
  </si>
  <si>
    <t>Úpravy povrchů, podlahy a osazování výplní</t>
  </si>
  <si>
    <t>30</t>
  </si>
  <si>
    <t>62863 R</t>
  </si>
  <si>
    <t>Příplatek za průmyslově vyráběnou spárovací hmotu pro přírodní kámen a venkovní použití</t>
  </si>
  <si>
    <t>-94475234</t>
  </si>
  <si>
    <t>Příplatek za průmyslově vyráběnou spárovací hmotu pro přírodní kámen a venkovní použití.
Spárování zdiva z lomového kamene upraveného maltou cementovou hloubky vysekaných spár přes 70 do 120 mm</t>
  </si>
  <si>
    <t>31</t>
  </si>
  <si>
    <t>628635411</t>
  </si>
  <si>
    <t>Spárování zdiva z lomového kamene maltou cementovou hl spár přes 30 do 70 mm</t>
  </si>
  <si>
    <t>-554769671</t>
  </si>
  <si>
    <t>998</t>
  </si>
  <si>
    <t>Přesun hmot</t>
  </si>
  <si>
    <t>32</t>
  </si>
  <si>
    <t>998312011</t>
  </si>
  <si>
    <t>Přesun hmot pro sanace území, hrazení a úpravy bystřin</t>
  </si>
  <si>
    <t>t</t>
  </si>
  <si>
    <t>-2020923913</t>
  </si>
  <si>
    <t>Přesun hmot pro sanace území, hrazení a úpravy bystřin jakéhokoliv rozsahu pro dopravní vzdálenost 50 m</t>
  </si>
  <si>
    <t>197529-2 - SO 02 Neprůtočná tůň Otrž</t>
  </si>
  <si>
    <t>121151125</t>
  </si>
  <si>
    <t>Sejmutí ornice plochy přes 500 m2 tl vrstvy do 300 mm strojně</t>
  </si>
  <si>
    <t>1850653041</t>
  </si>
  <si>
    <t>Sejmutí ornice strojně při souvislé ploše přes 500 m2, tl. vrstvy přes 250 do 300 mm</t>
  </si>
  <si>
    <t>2313,79 "ornice v prostoru tůně"</t>
  </si>
  <si>
    <t>948,70 "sejmutí ornice v prostoru nového koryta; planimetrováno z příčných řezů"</t>
  </si>
  <si>
    <t>122151106</t>
  </si>
  <si>
    <t>Odkopávky a prokopávky nezapažené v hornině třídy těžitelnosti I, skupiny 1 a 2 objem do 5000 m3 strojně</t>
  </si>
  <si>
    <t>258643527</t>
  </si>
  <si>
    <t>Odkopávky a prokopávky nezapažené strojně v hornině třídy těžitelnosti I skupiny 1 a 2 přes 1 000 do 5 000 m3</t>
  </si>
  <si>
    <t>197,08 "výkop nového koryta; planimetrováno z příčných řezů"</t>
  </si>
  <si>
    <t>3173,86 "objem tůně Otrž"</t>
  </si>
  <si>
    <t>-1460824339</t>
  </si>
  <si>
    <t>3007,93"ornice v prostoru tůně; odvoz na mezideponii"</t>
  </si>
  <si>
    <t>3007,93 "odvoz z mezideponie zpět na staveniště"</t>
  </si>
  <si>
    <t>1750963724</t>
  </si>
  <si>
    <t>1723041932</t>
  </si>
  <si>
    <t>3370,94*7</t>
  </si>
  <si>
    <t>167151111</t>
  </si>
  <si>
    <t>Nakládání výkopku z hornin třídy těžitelnosti I, skupiny 1 až 3 přes 100 m3</t>
  </si>
  <si>
    <t>90371141</t>
  </si>
  <si>
    <t>Nakládání, skládání a překládání neulehlého výkopku nebo sypaniny strojně nakládání, množství přes 100 m3, z hornin třídy těžitelnosti I, skupiny 1 až 3</t>
  </si>
  <si>
    <t>3007,93 "naložení ornice na mezideponii ornice"</t>
  </si>
  <si>
    <t>-1837541860</t>
  </si>
  <si>
    <t>232280518</t>
  </si>
  <si>
    <t>3007,94 "uložení ornice na mezideponii ornice"</t>
  </si>
  <si>
    <t>181351115</t>
  </si>
  <si>
    <t>Rozprostření ornice tl vrstvy do 300 mm pl přes 500 m2 v rovině nebo ve svahu do 1:5 strojně</t>
  </si>
  <si>
    <t>498625334</t>
  </si>
  <si>
    <t>Rozprostření a urovnání ornice v rovině nebo ve svahu sklonu do 1:5 strojně při souvislé ploše přes 500 m2, tl. vrstvy přes 250 do 300 mm</t>
  </si>
  <si>
    <t>992,50 "ohumusování nového koryta; planimetrováno z příčných řezů"</t>
  </si>
  <si>
    <t>1299,59 "ohumusování terénu kolem tůně Otrž v pásu 2,8 m do tůně a 4,0 m kolem tůně"</t>
  </si>
  <si>
    <t>3007,93-2292,09 "zbytek ornice, který bude rozhrnut na okolní pozemky, případně použit v rámci stavby SO01"</t>
  </si>
  <si>
    <t>-1389217367</t>
  </si>
  <si>
    <t>992,50 "osetí nového koryta; planimetrováno z příčných řezů"</t>
  </si>
  <si>
    <t>1299,59 "osetí terénu kolem tůně Otrž v pásu 2,8 m do tůně a 4,0 m kolem tůně"</t>
  </si>
  <si>
    <t>-206331206</t>
  </si>
  <si>
    <t>1126,68818713956*0,015 'Přepočtené koeficientem množství</t>
  </si>
  <si>
    <t>-339689357</t>
  </si>
  <si>
    <t>500,0 "úprava terénu u nového koryta; planimetrováno z příčných řezů"</t>
  </si>
  <si>
    <t>387,32 "úprava terénu kolem tůně Otrž v pásu 2,0 m"</t>
  </si>
  <si>
    <t>-1061566998</t>
  </si>
  <si>
    <t>492,50 "nové koryto; planimetrováno z příčných řezů"</t>
  </si>
  <si>
    <t>2241,14 "břehy tůně Otrž"</t>
  </si>
  <si>
    <t>462511370</t>
  </si>
  <si>
    <t>Zához z lomového kamene bez proštěrkování z terénu hmotnost nad 200 do 500 kg</t>
  </si>
  <si>
    <t>1410041652</t>
  </si>
  <si>
    <t>Zához z lomového kamene neupraveného záhozového bez proštěrkování z terénu, hmotnosti jednotlivých kamenů přes 200 do 500 kg</t>
  </si>
  <si>
    <t>5,0 "osazení soliterních kamenů do paty tůně; cca 5 ks"</t>
  </si>
  <si>
    <t>1646130979</t>
  </si>
  <si>
    <t>197529-3 - SO 03 Vegetační výsadby</t>
  </si>
  <si>
    <t>111151103</t>
  </si>
  <si>
    <t>Odstranění travin z celkové plochy přes 500 m2 strojně</t>
  </si>
  <si>
    <t>-1156857167</t>
  </si>
  <si>
    <t>Odstranění travin a rákosu strojně travin, při celkové ploše přes 500 m2</t>
  </si>
  <si>
    <t>10500,0 "křídlatka K01 na levém břehu"</t>
  </si>
  <si>
    <t>6750,0 "křídlatka K02 na pravém břehu"</t>
  </si>
  <si>
    <t>112251101</t>
  </si>
  <si>
    <t>Odstranění pařezů D do 300 mm</t>
  </si>
  <si>
    <t>kus</t>
  </si>
  <si>
    <t>-788081201</t>
  </si>
  <si>
    <t>Odstranění pařezů strojně s jejich vykopáním, vytrháním nebo odstřelením průměru přes 100 do 300 mm</t>
  </si>
  <si>
    <t>2 "průměr 20-30"</t>
  </si>
  <si>
    <t>112251102</t>
  </si>
  <si>
    <t>Odstranění pařezů D do 500 mm</t>
  </si>
  <si>
    <t>837288041</t>
  </si>
  <si>
    <t>Odstranění pařezů strojně s jejich vykopáním, vytrháním nebo odstřelením průměru přes 300 do 500 mm</t>
  </si>
  <si>
    <t>67 "průměr 30-40"</t>
  </si>
  <si>
    <t>31 "průměr 40-50"</t>
  </si>
  <si>
    <t>112251103</t>
  </si>
  <si>
    <t>Odstranění pařezů D do 700 mm</t>
  </si>
  <si>
    <t>-1868517030</t>
  </si>
  <si>
    <t>Odstranění pařezů strojně s jejich vykopáním, vytrháním nebo odstřelením průměru přes 500 do 700 mm</t>
  </si>
  <si>
    <t>13 "průměr 50-60"</t>
  </si>
  <si>
    <t>6 "průměr 60-70"</t>
  </si>
  <si>
    <t>112251104</t>
  </si>
  <si>
    <t>Odstranění pařezů D do 900 mm</t>
  </si>
  <si>
    <t>1830344822</t>
  </si>
  <si>
    <t>Odstranění pařezů strojně s jejich vykopáním, vytrháním nebo odstřelením průměru přes 700 do 900 mm</t>
  </si>
  <si>
    <t>9 "průměr 70-80"</t>
  </si>
  <si>
    <t>4 "průměr 80-90"</t>
  </si>
  <si>
    <t>112251105</t>
  </si>
  <si>
    <t>Odstranění pařezů D do 1100 mm</t>
  </si>
  <si>
    <t>-467859333</t>
  </si>
  <si>
    <t>Odstranění pařezů strojně s jejich vykopáním, vytrháním nebo odstřelením průměru přes 900 do 1100 mm</t>
  </si>
  <si>
    <t>2 "průměr 90-100"</t>
  </si>
  <si>
    <t>6 "průměr 100-110"</t>
  </si>
  <si>
    <t>112251107</t>
  </si>
  <si>
    <t>Odstranění pařezů D do 1300 mm</t>
  </si>
  <si>
    <t>-1335082330</t>
  </si>
  <si>
    <t>Odstranění pařezů strojně s jejich vykopáním, vytrháním nebo odstřelením průměru přes 1100 do 1300 mm</t>
  </si>
  <si>
    <t>1 "průměr 110-120"</t>
  </si>
  <si>
    <t>1 "průměr 120-130"</t>
  </si>
  <si>
    <t>-1163659401</t>
  </si>
  <si>
    <t>6750,0 "ornice na ploše K02 v tl. 0,3 m"</t>
  </si>
  <si>
    <t>3780,0 "ornice na ploše S01 v tl. 0,3 m"</t>
  </si>
  <si>
    <t>2640,0 "ornice na ploše S02 v tl. 0,3 m"</t>
  </si>
  <si>
    <t>1331505963</t>
  </si>
  <si>
    <t>10500*0,3 "odstranění zeminy na ploše K01 na levé břehu"</t>
  </si>
  <si>
    <t>6750*0,3 "odstranění zeminy na ploše K02 na pravém břehu"</t>
  </si>
  <si>
    <t>2520*0,3 "odstranění zeminy na ploše S01 na levé břehu"</t>
  </si>
  <si>
    <t>6160*0,3 "odstranění zeminy na ploše S02 na pravém břehu"</t>
  </si>
  <si>
    <t>1774305954</t>
  </si>
  <si>
    <t>Odvoz ornice na mezideponii a zpět na staveniště</t>
  </si>
  <si>
    <t>13170 "odvoz z mezideponie zpět na staveště"</t>
  </si>
  <si>
    <t>-262644613</t>
  </si>
  <si>
    <t>Odvoz na skládku např. Lipník nad Bečvou</t>
  </si>
  <si>
    <t>842785075</t>
  </si>
  <si>
    <t>7779,0*7</t>
  </si>
  <si>
    <t>1559969527</t>
  </si>
  <si>
    <t>Odvoz z mezideponie zpět na staveště</t>
  </si>
  <si>
    <t>-25264255</t>
  </si>
  <si>
    <t>171201106R</t>
  </si>
  <si>
    <t>Kompletní likvidace dřevních zbytků, větví a pařezů v souladu se zákonem O odpadech č 185/2001 Sb. v platném znění.</t>
  </si>
  <si>
    <t>ks</t>
  </si>
  <si>
    <t>-1187762666</t>
  </si>
  <si>
    <t>Poznámka k položce:_x000d_
Poznámka k položce:_x000d_
- likvidace pařezů vzniklých po kácení_x000d_
- součástí je také možná doprava, potřebná manipulace a poplatky za uložení na skládku např. Lipník nad Bečvou</t>
  </si>
  <si>
    <t>1285051097</t>
  </si>
  <si>
    <t>Uložení ornice na mezideponii</t>
  </si>
  <si>
    <t>181351114</t>
  </si>
  <si>
    <t>Rozprostření ornice tl vrstvy do 250 mm pl přes 500 m2 v rovině nebo ve svahu do 1:5 strojně</t>
  </si>
  <si>
    <t>2135136861</t>
  </si>
  <si>
    <t>Rozprostření a urovnání ornice v rovině nebo ve svahu sklonu do 1:5 strojně při souvislé ploše přes 500 m2, tl. vrstvy přes 200 do 250 mm</t>
  </si>
  <si>
    <t>Ornice bude rozprostřena v rámci SO01 na ohumusování břehů</t>
  </si>
  <si>
    <t>026557404</t>
  </si>
  <si>
    <t>Olše lepkavá /Alnus glutinosa/ 200-250 cm</t>
  </si>
  <si>
    <t>1826894387</t>
  </si>
  <si>
    <t>Poznámka k položce:_x000d_
odrostek s balem</t>
  </si>
  <si>
    <t>Otrž</t>
  </si>
  <si>
    <t>026557600</t>
  </si>
  <si>
    <t>Střemcha obecná /Prunus padus/ 200-250 cm</t>
  </si>
  <si>
    <t>-1340762634</t>
  </si>
  <si>
    <t>0265576001</t>
  </si>
  <si>
    <t>Střemcha obecná /Prunus padus/ v. 40-60 cm</t>
  </si>
  <si>
    <t>-1980218173</t>
  </si>
  <si>
    <t>50</t>
  </si>
  <si>
    <t>026557700</t>
  </si>
  <si>
    <t>Brslen evropský /Euonimus europaea/ v. 40-60 cm</t>
  </si>
  <si>
    <t>-906683035</t>
  </si>
  <si>
    <t>026505301</t>
  </si>
  <si>
    <t>Bez černý /Sambucus nigra/ v. 40-60 cm</t>
  </si>
  <si>
    <t>1189141370</t>
  </si>
  <si>
    <t>026505302</t>
  </si>
  <si>
    <t>Kalina obecná /Viburnum opulus/ v. 40-60 cm</t>
  </si>
  <si>
    <t>1208597592</t>
  </si>
  <si>
    <t>026505303</t>
  </si>
  <si>
    <t>Hloh jednosemenný /Crataegus monogyna/ v. 40-60 cm</t>
  </si>
  <si>
    <t>1898037108</t>
  </si>
  <si>
    <t>026505304</t>
  </si>
  <si>
    <t>Líska obecná /Corylus avellana/ v. 40-60 cm</t>
  </si>
  <si>
    <t>-673913686</t>
  </si>
  <si>
    <t>026505305</t>
  </si>
  <si>
    <t>Řešetlák počistivý /Rhamnus cathartica/ v. 40-60 cm</t>
  </si>
  <si>
    <t>-1061266998</t>
  </si>
  <si>
    <t>026505306</t>
  </si>
  <si>
    <t>Trnka obecná /Prunus spinosa/ v. 40-60 cm</t>
  </si>
  <si>
    <t>-1533469964</t>
  </si>
  <si>
    <t>026505307</t>
  </si>
  <si>
    <t>Svída krvavá /Cornus sanguinea/ v. 40-60 cm</t>
  </si>
  <si>
    <t>262227929</t>
  </si>
  <si>
    <t>026524241</t>
  </si>
  <si>
    <t>Třešeň ptačí / Prunus avium/ 200-250 cm</t>
  </si>
  <si>
    <t>1210465117</t>
  </si>
  <si>
    <t>026523500</t>
  </si>
  <si>
    <t>Jasan ztepilý /Frafinus excelsior/ 200-250 cm</t>
  </si>
  <si>
    <t>-1968287839</t>
  </si>
  <si>
    <t>026553042</t>
  </si>
  <si>
    <t>Lípa srdčitá /Tilia cordata/ 200-250 cm</t>
  </si>
  <si>
    <t>880340983</t>
  </si>
  <si>
    <t>026523501</t>
  </si>
  <si>
    <t>Javor klen / Acer pseudoplatanus/ 200-250 cm</t>
  </si>
  <si>
    <t>1977626075</t>
  </si>
  <si>
    <t>33</t>
  </si>
  <si>
    <t>026523503</t>
  </si>
  <si>
    <t>Javor mléč / Acer platanoides/ 200-250 cm</t>
  </si>
  <si>
    <t>1314979085</t>
  </si>
  <si>
    <t>34</t>
  </si>
  <si>
    <t>026557502</t>
  </si>
  <si>
    <t>Topol černý /Populus nigra/ 200-250 cm</t>
  </si>
  <si>
    <t>2130987998</t>
  </si>
  <si>
    <t>35</t>
  </si>
  <si>
    <t>026524280</t>
  </si>
  <si>
    <t>Hrušeň obecná /Pyrus communis/ 200-250 cm</t>
  </si>
  <si>
    <t>-1038919320</t>
  </si>
  <si>
    <t>36</t>
  </si>
  <si>
    <t>026558000</t>
  </si>
  <si>
    <t>Vrba křehká /Salix fragilis/ 200-250 cm</t>
  </si>
  <si>
    <t>1722716370</t>
  </si>
  <si>
    <t>37</t>
  </si>
  <si>
    <t>0265580001</t>
  </si>
  <si>
    <t>Vrba křehká /Salix fragilis/ v. 40-60 cm</t>
  </si>
  <si>
    <t>672248777</t>
  </si>
  <si>
    <t>38</t>
  </si>
  <si>
    <t>026558001</t>
  </si>
  <si>
    <t xml:space="preserve">Vrba bílá  /Salix alba/ 200-250 cm</t>
  </si>
  <si>
    <t>-623424126</t>
  </si>
  <si>
    <t>39</t>
  </si>
  <si>
    <t>183101114</t>
  </si>
  <si>
    <t>Hloubení jamek bez výměny půdy zeminy tř 1 až 4 objem do 0,125 m3 v rovině a svahu do 1:5</t>
  </si>
  <si>
    <t>-1175791283</t>
  </si>
  <si>
    <t>Hloubení jamek pro vysazování rostlin v zemině tř.1 až 4 bez výměny půdy v rovině nebo na svahu do 1:5, objemu přes 0,05 do 0,125 m3</t>
  </si>
  <si>
    <t>52 "jamky pro sazenice stromových dřevin"</t>
  </si>
  <si>
    <t>40</t>
  </si>
  <si>
    <t>183111112</t>
  </si>
  <si>
    <t>Hloubení jamek bez výměny půdy zeminy tř 1 až 4 objem do 0,005 m3 v rovině a svahu do 1:5</t>
  </si>
  <si>
    <t>-915697543</t>
  </si>
  <si>
    <t>Hloubení jamek pro vysazování rostlin v zemině tř.1 až 4 bez výměny půdy v rovině nebo na svahu do 1:5, objemu přes 0,002 do 0,005 m3</t>
  </si>
  <si>
    <t>450 "jamky pro sazenice keřů"</t>
  </si>
  <si>
    <t>41</t>
  </si>
  <si>
    <t>184102116</t>
  </si>
  <si>
    <t>Výsadba dřeviny s balem D do 0,8 m do jamky se zalitím v rovině a svahu do 1:5</t>
  </si>
  <si>
    <t>CS ÚRS 2021 01</t>
  </si>
  <si>
    <t>-342749908</t>
  </si>
  <si>
    <t>Výsadba dřeviny s balem do předem vyhloubené jamky se zalitím v rovině nebo na svahu do 1:5, při průměru balu přes 600 do 800 mm</t>
  </si>
  <si>
    <t>Online PSC</t>
  </si>
  <si>
    <t>https://podminky.urs.cz/item/CS_URS_2021_01/184102116</t>
  </si>
  <si>
    <t>52 "sazenice stromových dřevin"</t>
  </si>
  <si>
    <t>42</t>
  </si>
  <si>
    <t>184102211</t>
  </si>
  <si>
    <t>Výsadba keře bez balu v do 1 m do jamky se zalitím v rovině a svahu do 1:5</t>
  </si>
  <si>
    <t>CS ÚRS 2019 01</t>
  </si>
  <si>
    <t>-245381408</t>
  </si>
  <si>
    <t>Výsadba keře bez balu do předem vyhloubené jamky se zalitím v rovině nebo na svahu do 1:5 výšky do 1 m v terénu</t>
  </si>
  <si>
    <t>450 "sazenice keřů"</t>
  </si>
  <si>
    <t>43</t>
  </si>
  <si>
    <t>184215111</t>
  </si>
  <si>
    <t>Ukotvení kmene dřevin jedním kůlem D do 0,1 m délky do 1 m</t>
  </si>
  <si>
    <t>-51765833</t>
  </si>
  <si>
    <t>Ukotvení dřeviny kůly jedním kůlem, délky do 1 m</t>
  </si>
  <si>
    <t>https://podminky.urs.cz/item/CS_URS_2021_01/184215111</t>
  </si>
  <si>
    <t>450 "kůl ke keřům"</t>
  </si>
  <si>
    <t>44</t>
  </si>
  <si>
    <t>60591250</t>
  </si>
  <si>
    <t>kůl signalizační ke keřům, D 80 cm; dl. 1,0 m</t>
  </si>
  <si>
    <t>1983034137</t>
  </si>
  <si>
    <t>45</t>
  </si>
  <si>
    <t>184215112</t>
  </si>
  <si>
    <t>Ukotvení kmene dřevin jedním kůlem D do 0,1 m délky do 2 m</t>
  </si>
  <si>
    <t>303563297</t>
  </si>
  <si>
    <t>Ukotvení dřeviny kůly jedním kůlem, délky přes 1 do 2 m</t>
  </si>
  <si>
    <t>52 "kůl ke stromovým dřevinám"</t>
  </si>
  <si>
    <t>46</t>
  </si>
  <si>
    <t>60591253</t>
  </si>
  <si>
    <t>kůl vyvazovací dřevěný impregnovaný D 8cm dl 2m</t>
  </si>
  <si>
    <t>-1303969822</t>
  </si>
  <si>
    <t>47</t>
  </si>
  <si>
    <t>184806111</t>
  </si>
  <si>
    <t>Řez stromů netrnitých průklestem D koruny do 2 m</t>
  </si>
  <si>
    <t>855135445</t>
  </si>
  <si>
    <t>Řez stromů, keřů nebo růží průklestem stromů netrnitých, o průměru koruny do 2 m</t>
  </si>
  <si>
    <t>52 "stromy - povýsadbový řez"</t>
  </si>
  <si>
    <t>450 "keře - povýsadbový řez"</t>
  </si>
  <si>
    <t>48</t>
  </si>
  <si>
    <t>184813133</t>
  </si>
  <si>
    <t>Ochrana listnatých dřevin do 70 cm před okusem chemickým nátěrem v rovině a svahu do 1:5</t>
  </si>
  <si>
    <t>100 kus</t>
  </si>
  <si>
    <t>-468584046</t>
  </si>
  <si>
    <t>Ochrana dřevin před okusem zvěří chemicky nátěrem, v rovině nebo ve svahu do 1:5 listnatých, výšky do 70 cm</t>
  </si>
  <si>
    <t>https://podminky.urs.cz/item/CS_URS_2021_01/184813133</t>
  </si>
  <si>
    <t>52 "stromy"</t>
  </si>
  <si>
    <t>450 "keře"</t>
  </si>
  <si>
    <t>140/100</t>
  </si>
  <si>
    <t>49</t>
  </si>
  <si>
    <t>9991100021</t>
  </si>
  <si>
    <t>vyvazovací popruh, bavlněný, š. 5 cm</t>
  </si>
  <si>
    <t>-2126556687</t>
  </si>
  <si>
    <t>999110005</t>
  </si>
  <si>
    <t>Individuální ochrana proti zvěři - chránička; 180 cm vč. instalace</t>
  </si>
  <si>
    <t>-1156676314</t>
  </si>
  <si>
    <t>Poznámka k položce:_x000d_
pevné drátěné pletivo ochranné výšky 180 cm, s velikostí ok alespoň 4x3 cm v délce 0,6 bm/strom</t>
  </si>
  <si>
    <t>51</t>
  </si>
  <si>
    <t>184911421</t>
  </si>
  <si>
    <t>Mulčování rostlin kůrou tl. do 0,1 m v rovině a svahu do 1:5</t>
  </si>
  <si>
    <t>-1736707378</t>
  </si>
  <si>
    <t>Mulčování vysazených rostlin mulčovací kůrou, tl. do 100 mm v rovině nebo na svahu do 1:5</t>
  </si>
  <si>
    <t>https://podminky.urs.cz/item/CS_URS_2021_01/184911421</t>
  </si>
  <si>
    <t>52 "stromy - mulčování kolem kmene 1 m2, max 10 cm výška mulče"</t>
  </si>
  <si>
    <t>600 "keře - mulčování v řadě (pruh šířky 30 cm) - lze využít z kácení dřevin"</t>
  </si>
  <si>
    <t>52</t>
  </si>
  <si>
    <t>103911000</t>
  </si>
  <si>
    <t>kůra mulčovací VL</t>
  </si>
  <si>
    <t>-666742284</t>
  </si>
  <si>
    <t>(52+450)*0,02 "k jedné sazenici cca 0,02 m3"</t>
  </si>
  <si>
    <t>53</t>
  </si>
  <si>
    <t>185804312</t>
  </si>
  <si>
    <t>Zalití rostlin vodou plocha přes 20 m2</t>
  </si>
  <si>
    <t>1061003959</t>
  </si>
  <si>
    <t>Zalití rostlin vodou plochy záhonů jednotlivě přes 20 m2</t>
  </si>
  <si>
    <t>https://podminky.urs.cz/item/CS_URS_2021_01/185804312</t>
  </si>
  <si>
    <t>6*52*50/1000 "50 l/strom; 6x ve vegetačním období od výsadby"</t>
  </si>
  <si>
    <t>6*450*10/1000 "10 l/keř; 6x ve vegetačním období od výsadby"</t>
  </si>
  <si>
    <t>54</t>
  </si>
  <si>
    <t>185851121</t>
  </si>
  <si>
    <t>Dovoz vody pro zálivku rostlin za vzdálenost do 1000 m</t>
  </si>
  <si>
    <t>-1570575195</t>
  </si>
  <si>
    <t>Dovoz vody pro zálivku rostlin na vzdálenost do 1000 m</t>
  </si>
  <si>
    <t>https://podminky.urs.cz/item/CS_URS_2021_01/185851121</t>
  </si>
  <si>
    <t>55</t>
  </si>
  <si>
    <t>998231311</t>
  </si>
  <si>
    <t>Přesun hmot pro sadovnické a krajinářské úpravy vodorovně do 5000 m</t>
  </si>
  <si>
    <t>83706497</t>
  </si>
  <si>
    <t>Přesun hmot pro sadovnické a krajinářské úpravy - strojně dopravní vzdálenost do 5000 m</t>
  </si>
  <si>
    <t>197529-4 - Vedlejší a ostatní náklady</t>
  </si>
  <si>
    <t>OST - Ostatní</t>
  </si>
  <si>
    <t>VRN - Vedlejší rozpočtové náklady</t>
  </si>
  <si>
    <t xml:space="preserve">    VRN4 - Inženýrská činnost</t>
  </si>
  <si>
    <t>OST</t>
  </si>
  <si>
    <t>Ostatní</t>
  </si>
  <si>
    <t>800800001</t>
  </si>
  <si>
    <t>Náklady spojené se zajištěním a realizací prací</t>
  </si>
  <si>
    <t>soubor</t>
  </si>
  <si>
    <t>512</t>
  </si>
  <si>
    <t>-520299976</t>
  </si>
  <si>
    <t>Poznámka k položce:_x000d_
Uvedení pozemků do původního stavu.</t>
  </si>
  <si>
    <t>800800008</t>
  </si>
  <si>
    <t>Protokolární předání stavbou dotčených pozemků a _x000d_
komunikací, uvedených do původního stavu, zpět jejich_x000d_
 vlastníkům</t>
  </si>
  <si>
    <t>-957528255</t>
  </si>
  <si>
    <t>Protokolární předání stavbou dotčených pozemků a 
komunikací, uvedených do původního stavu, zpět jejich
 vlastníkům</t>
  </si>
  <si>
    <t>800800010</t>
  </si>
  <si>
    <t>Zajištění informační tabule "Bezpečnostní upozornění" vč. veškerého montážního materiálu a osazení, 2 ks</t>
  </si>
  <si>
    <t>1943953789</t>
  </si>
  <si>
    <t>800800015</t>
  </si>
  <si>
    <t>Zajištění a zabezpečení staveniště, zřízení a likvidace zařízení staveniště, včetně případných přípojek, přístupů, _x000d_
deponií apod.</t>
  </si>
  <si>
    <t>-598939032</t>
  </si>
  <si>
    <t>Zajištění a zabezpečení staveniště, zřízení a likvidace zařízení staveniště, včetně případných přípojek, přístupů, 
deponií apod.</t>
  </si>
  <si>
    <t>VRN</t>
  </si>
  <si>
    <t>Vedlejší rozpočtové náklady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</si>
  <si>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</si>
  <si>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</si>
  <si>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-502781124</t>
  </si>
  <si>
    <t>Poznámka k položce:_x000d_
Položka obsahuje: 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</si>
  <si>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</si>
  <si>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</si>
  <si>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-256095093</t>
  </si>
  <si>
    <t>Poznámka k položce:_x000d_
Náklady zhotovitele, související s prováděním zkoušek a revizí předepsaných technickými normami, a které jsou pro provedení díla nezbytné, vč. stanovení receptury pro zvýšení únosnosti podloží._x000d_
Zajištění a provedení ostatních zkoušek, rozborů a atestů nutných pro řádné provádění a dokončení díla, uvedených v projektové dokumentaci včetně předání jejich výsledků objednateli, jakož i provedení následujích zkoušek a rozborů, zkoušek míry zhutnění, jádrové vrty, odtrhové zkoušky, záměsová voda aj..</t>
  </si>
  <si>
    <t>03 R</t>
  </si>
  <si>
    <t>Vytyčení stavby (případně pozemků nebo provedení jiných geodetických prací*) odborně způsobilou osobou v oboru zeměměřictví.</t>
  </si>
  <si>
    <t>-289553051</t>
  </si>
  <si>
    <t>05 R</t>
  </si>
  <si>
    <t>Zajištění umístění štítku o povolení stavby a stejnopisu oznámení o zahájení prací oblastnímu inspektorátu práce na viditelném místě u vstupu na staveniště.</t>
  </si>
  <si>
    <t>-996541448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</si>
  <si>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</si>
  <si>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</si>
  <si>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-2046703548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</si>
  <si>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stavby._x000d_
Součástí dokumentace bude také popis a zdůvodnění případných změn a odchylek skutečného provedení stavby od stavebního povolení a ověřené projektové dokumentace.</t>
  </si>
  <si>
    <t>14 R</t>
  </si>
  <si>
    <t>Vyhotovení číselníků pokácené dřevní hmoty a její protokolární předání vlastníkům.</t>
  </si>
  <si>
    <t>1978683788</t>
  </si>
  <si>
    <t>Poznámka k položce:_x000d_
Poznámka:_x000d_
Předběžné ohodnocení bude provedeno před zajájením stavebních prací a na základě vyhotovené projektové dokumentace._x000d_
Na základě vyhotoveného číselníku bude následně proveden odkup dřevní hmoty.</t>
  </si>
  <si>
    <t>17 R</t>
  </si>
  <si>
    <t>Aktualizace (přizpůsobení) nebo zpracování* plánu bezpečnosti a ochrany zdraví při práci.</t>
  </si>
  <si>
    <t>787806888</t>
  </si>
  <si>
    <t>Poznámka k položce:_x000d_
Vypracování ( příp. aktualizace) plánu bezpečnosti a ochrany zdraví při práci na staveništi ve smyslu §15 odstavce 2 zákona č. 309/2006 Sb., který předá zhotovitel objednateli k odsouhlasení při předání a převzetí staveniště. Zajištění plnění povinností dle zákona č. 309/2006 Sb. a nař.vlády č. 591/2006Sb.</t>
  </si>
  <si>
    <t>18 R</t>
  </si>
  <si>
    <t>Zpracování (případně aktualizace) havarijního plánu pro celou stavbu.</t>
  </si>
  <si>
    <t>491470654</t>
  </si>
  <si>
    <t>19 R</t>
  </si>
  <si>
    <t>Provedení opatření vyplývajících z havarijního plánu.</t>
  </si>
  <si>
    <t>-610062233</t>
  </si>
  <si>
    <t>22 R</t>
  </si>
  <si>
    <t>Náklady spojené s povinnou publicitou zahrnuje náklady umístění a montáž prvku povinné publicity na stavbě.</t>
  </si>
  <si>
    <t>1024</t>
  </si>
  <si>
    <t>311074094</t>
  </si>
  <si>
    <t>Náklady spojené s povinnou publicitou</t>
  </si>
  <si>
    <t>Poznámka k položce:_x000d_
Náklady na instalaci dočasného billboardu o velikosti 5100x2400mm. Billboard je vyroben z "vozové" plachty s oky._x000d_
Dočasný billboard bude dodán investorem._x000d_
Náklady na instalaci stálé pamětní tabule o rozměrech 300x400mm._x000d_
Stálá pamětní deska bude dodána investorem.</t>
  </si>
  <si>
    <t>29 R</t>
  </si>
  <si>
    <t>Finanční náhrada škody vzniklé na porostu okolních pozemků po dobu výstavby</t>
  </si>
  <si>
    <t>-803481039</t>
  </si>
  <si>
    <t>30 R</t>
  </si>
  <si>
    <t>Průběžné denní čištění a údržba dotčených komunikací průběhu stavby</t>
  </si>
  <si>
    <t>-1945163928</t>
  </si>
  <si>
    <t>800*20 "čištění povrchu vozovek během výstavby, minimálně 1x za týden; 20 týdnů"</t>
  </si>
  <si>
    <t>VRN4</t>
  </si>
  <si>
    <t>Inženýrská činnost</t>
  </si>
  <si>
    <t>041903000</t>
  </si>
  <si>
    <t>Dozor jiné osoby - dohled geologa nebo geotechnika</t>
  </si>
  <si>
    <t>…</t>
  </si>
  <si>
    <t>-2098473354</t>
  </si>
  <si>
    <t>041903001</t>
  </si>
  <si>
    <t>Inženýrská činnost dozory - Dozor jiné osoby - dohled biologa</t>
  </si>
  <si>
    <t>343114068</t>
  </si>
  <si>
    <t>Dozor jiné osoby - dohled biologa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</si>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</sst>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84102116" TargetMode="External" /><Relationship Id="rId2" Type="http://schemas.openxmlformats.org/officeDocument/2006/relationships/hyperlink" Target="https://podminky.urs.cz/item/CS_URS_2021_01/184215111" TargetMode="External" /><Relationship Id="rId3" Type="http://schemas.openxmlformats.org/officeDocument/2006/relationships/hyperlink" Target="https://podminky.urs.cz/item/CS_URS_2021_01/184813133" TargetMode="External" /><Relationship Id="rId4" Type="http://schemas.openxmlformats.org/officeDocument/2006/relationships/hyperlink" Target="https://podminky.urs.cz/item/CS_URS_2021_01/184911421" TargetMode="External" /><Relationship Id="rId5" Type="http://schemas.openxmlformats.org/officeDocument/2006/relationships/hyperlink" Target="https://podminky.urs.cz/item/CS_URS_2021_01/185804312" TargetMode="External" /><Relationship Id="rId6" Type="http://schemas.openxmlformats.org/officeDocument/2006/relationships/hyperlink" Target="https://podminky.urs.cz/item/CS_URS_2021_01/18585112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9</v>
      </c>
    </row>
    <row r="4" s="1" customFormat="1" ht="24.96" customHeight="1">
      <c r="B4" s="23"/>
      <c r="C4" s="24"/>
      <c r="D4" s="25" t="s">
        <v>10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11</v>
      </c>
      <c r="BE4" s="27" t="s">
        <v>12</v>
      </c>
      <c r="BS4" s="19" t="s">
        <v>13</v>
      </c>
    </row>
    <row r="5" s="1" customFormat="1" ht="12" customHeight="1">
      <c r="B5" s="23"/>
      <c r="C5" s="24"/>
      <c r="D5" s="28" t="s">
        <v>14</v>
      </c>
      <c r="E5" s="24"/>
      <c r="F5" s="24"/>
      <c r="G5" s="24"/>
      <c r="H5" s="24"/>
      <c r="I5" s="24"/>
      <c r="J5" s="24"/>
      <c r="K5" s="29" t="s">
        <v>15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16</v>
      </c>
      <c r="BS5" s="19" t="s">
        <v>6</v>
      </c>
    </row>
    <row r="6" s="1" customFormat="1" ht="36.96" customHeight="1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32" t="s">
        <v>18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20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8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20</v>
      </c>
      <c r="AO19" s="24"/>
      <c r="AP19" s="24"/>
      <c r="AQ19" s="24"/>
      <c r="AR19" s="22"/>
      <c r="BE19" s="33"/>
      <c r="BS19" s="19" t="s">
        <v>8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20</v>
      </c>
      <c r="AO20" s="24"/>
      <c r="AP20" s="24"/>
      <c r="AQ20" s="24"/>
      <c r="AR20" s="22"/>
      <c r="BE20" s="33"/>
      <c r="BS20" s="19" t="s">
        <v>37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ROUND(AG54,0)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0)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0)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0)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0)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0)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0)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0)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14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197529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17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Bečva, km 41,91 - 42,37 - revitalizace toku, Ústí - stavební část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Ústí, Černotín, Skalička u Hranic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27. 10. 2020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Moravy, s. p.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GEOtest, a.s.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ROUND(SUM(AG55:AG58),0)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20</v>
      </c>
      <c r="AR54" s="106"/>
      <c r="AS54" s="107">
        <f>ROUND(SUM(AS55:AS58),0)</f>
        <v>0</v>
      </c>
      <c r="AT54" s="108">
        <f>ROUND(SUM(AV54:AW54),0)</f>
        <v>0</v>
      </c>
      <c r="AU54" s="109">
        <f>ROUND(SUM(AU55:AU58),5)</f>
        <v>0</v>
      </c>
      <c r="AV54" s="108">
        <f>ROUND(AZ54*L29,0)</f>
        <v>0</v>
      </c>
      <c r="AW54" s="108">
        <f>ROUND(BA54*L30,0)</f>
        <v>0</v>
      </c>
      <c r="AX54" s="108">
        <f>ROUND(BB54*L29,0)</f>
        <v>0</v>
      </c>
      <c r="AY54" s="108">
        <f>ROUND(BC54*L30,0)</f>
        <v>0</v>
      </c>
      <c r="AZ54" s="108">
        <f>ROUND(SUM(AZ55:AZ58),0)</f>
        <v>0</v>
      </c>
      <c r="BA54" s="108">
        <f>ROUND(SUM(BA55:BA58),0)</f>
        <v>0</v>
      </c>
      <c r="BB54" s="108">
        <f>ROUND(SUM(BB55:BB58),0)</f>
        <v>0</v>
      </c>
      <c r="BC54" s="108">
        <f>ROUND(SUM(BC55:BC58),0)</f>
        <v>0</v>
      </c>
      <c r="BD54" s="110">
        <f>ROUND(SUM(BD55:BD58),0)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20</v>
      </c>
    </row>
    <row r="55" s="7" customFormat="1" ht="24.7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'197529-1 - SO01 Odlehčova...'!J30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ROUND(SUM(AV55:AW55),0)</f>
        <v>0</v>
      </c>
      <c r="AU55" s="123">
        <f>'197529-1 - SO01 Odlehčova...'!P85</f>
        <v>0</v>
      </c>
      <c r="AV55" s="122">
        <f>'197529-1 - SO01 Odlehčova...'!J33</f>
        <v>0</v>
      </c>
      <c r="AW55" s="122">
        <f>'197529-1 - SO01 Odlehčova...'!J34</f>
        <v>0</v>
      </c>
      <c r="AX55" s="122">
        <f>'197529-1 - SO01 Odlehčova...'!J35</f>
        <v>0</v>
      </c>
      <c r="AY55" s="122">
        <f>'197529-1 - SO01 Odlehčova...'!J36</f>
        <v>0</v>
      </c>
      <c r="AZ55" s="122">
        <f>'197529-1 - SO01 Odlehčova...'!F33</f>
        <v>0</v>
      </c>
      <c r="BA55" s="122">
        <f>'197529-1 - SO01 Odlehčova...'!F34</f>
        <v>0</v>
      </c>
      <c r="BB55" s="122">
        <f>'197529-1 - SO01 Odlehčova...'!F35</f>
        <v>0</v>
      </c>
      <c r="BC55" s="122">
        <f>'197529-1 - SO01 Odlehčova...'!F36</f>
        <v>0</v>
      </c>
      <c r="BD55" s="124">
        <f>'197529-1 - SO01 Odlehčova...'!F37</f>
        <v>0</v>
      </c>
      <c r="BE55" s="7"/>
      <c r="BT55" s="125" t="s">
        <v>8</v>
      </c>
      <c r="BV55" s="125" t="s">
        <v>78</v>
      </c>
      <c r="BW55" s="125" t="s">
        <v>84</v>
      </c>
      <c r="BX55" s="125" t="s">
        <v>5</v>
      </c>
      <c r="CL55" s="125" t="s">
        <v>20</v>
      </c>
      <c r="CM55" s="125" t="s">
        <v>85</v>
      </c>
    </row>
    <row r="56" s="7" customFormat="1" ht="24.75" customHeight="1">
      <c r="A56" s="113" t="s">
        <v>80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'197529-2 - SO 02 Neprůtoč...'!J30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ROUND(SUM(AV56:AW56),0)</f>
        <v>0</v>
      </c>
      <c r="AU56" s="123">
        <f>'197529-2 - SO 02 Neprůtoč...'!P83</f>
        <v>0</v>
      </c>
      <c r="AV56" s="122">
        <f>'197529-2 - SO 02 Neprůtoč...'!J33</f>
        <v>0</v>
      </c>
      <c r="AW56" s="122">
        <f>'197529-2 - SO 02 Neprůtoč...'!J34</f>
        <v>0</v>
      </c>
      <c r="AX56" s="122">
        <f>'197529-2 - SO 02 Neprůtoč...'!J35</f>
        <v>0</v>
      </c>
      <c r="AY56" s="122">
        <f>'197529-2 - SO 02 Neprůtoč...'!J36</f>
        <v>0</v>
      </c>
      <c r="AZ56" s="122">
        <f>'197529-2 - SO 02 Neprůtoč...'!F33</f>
        <v>0</v>
      </c>
      <c r="BA56" s="122">
        <f>'197529-2 - SO 02 Neprůtoč...'!F34</f>
        <v>0</v>
      </c>
      <c r="BB56" s="122">
        <f>'197529-2 - SO 02 Neprůtoč...'!F35</f>
        <v>0</v>
      </c>
      <c r="BC56" s="122">
        <f>'197529-2 - SO 02 Neprůtoč...'!F36</f>
        <v>0</v>
      </c>
      <c r="BD56" s="124">
        <f>'197529-2 - SO 02 Neprůtoč...'!F37</f>
        <v>0</v>
      </c>
      <c r="BE56" s="7"/>
      <c r="BT56" s="125" t="s">
        <v>8</v>
      </c>
      <c r="BV56" s="125" t="s">
        <v>78</v>
      </c>
      <c r="BW56" s="125" t="s">
        <v>88</v>
      </c>
      <c r="BX56" s="125" t="s">
        <v>5</v>
      </c>
      <c r="CL56" s="125" t="s">
        <v>20</v>
      </c>
      <c r="CM56" s="125" t="s">
        <v>85</v>
      </c>
    </row>
    <row r="57" s="7" customFormat="1" ht="24.75" customHeight="1">
      <c r="A57" s="113" t="s">
        <v>80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'197529-3 - SO 03 Vegetačn...'!J30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ROUND(SUM(AV57:AW57),0)</f>
        <v>0</v>
      </c>
      <c r="AU57" s="123">
        <f>'197529-3 - SO 03 Vegetačn...'!P82</f>
        <v>0</v>
      </c>
      <c r="AV57" s="122">
        <f>'197529-3 - SO 03 Vegetačn...'!J33</f>
        <v>0</v>
      </c>
      <c r="AW57" s="122">
        <f>'197529-3 - SO 03 Vegetačn...'!J34</f>
        <v>0</v>
      </c>
      <c r="AX57" s="122">
        <f>'197529-3 - SO 03 Vegetačn...'!J35</f>
        <v>0</v>
      </c>
      <c r="AY57" s="122">
        <f>'197529-3 - SO 03 Vegetačn...'!J36</f>
        <v>0</v>
      </c>
      <c r="AZ57" s="122">
        <f>'197529-3 - SO 03 Vegetačn...'!F33</f>
        <v>0</v>
      </c>
      <c r="BA57" s="122">
        <f>'197529-3 - SO 03 Vegetačn...'!F34</f>
        <v>0</v>
      </c>
      <c r="BB57" s="122">
        <f>'197529-3 - SO 03 Vegetačn...'!F35</f>
        <v>0</v>
      </c>
      <c r="BC57" s="122">
        <f>'197529-3 - SO 03 Vegetačn...'!F36</f>
        <v>0</v>
      </c>
      <c r="BD57" s="124">
        <f>'197529-3 - SO 03 Vegetačn...'!F37</f>
        <v>0</v>
      </c>
      <c r="BE57" s="7"/>
      <c r="BT57" s="125" t="s">
        <v>8</v>
      </c>
      <c r="BV57" s="125" t="s">
        <v>78</v>
      </c>
      <c r="BW57" s="125" t="s">
        <v>91</v>
      </c>
      <c r="BX57" s="125" t="s">
        <v>5</v>
      </c>
      <c r="CL57" s="125" t="s">
        <v>20</v>
      </c>
      <c r="CM57" s="125" t="s">
        <v>85</v>
      </c>
    </row>
    <row r="58" s="7" customFormat="1" ht="24.75" customHeight="1">
      <c r="A58" s="113" t="s">
        <v>80</v>
      </c>
      <c r="B58" s="114"/>
      <c r="C58" s="115"/>
      <c r="D58" s="116" t="s">
        <v>92</v>
      </c>
      <c r="E58" s="116"/>
      <c r="F58" s="116"/>
      <c r="G58" s="116"/>
      <c r="H58" s="116"/>
      <c r="I58" s="117"/>
      <c r="J58" s="116" t="s">
        <v>93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'197529-4 - Vedlejší a ost...'!J30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83</v>
      </c>
      <c r="AR58" s="120"/>
      <c r="AS58" s="126">
        <v>0</v>
      </c>
      <c r="AT58" s="127">
        <f>ROUND(SUM(AV58:AW58),0)</f>
        <v>0</v>
      </c>
      <c r="AU58" s="128">
        <f>'197529-4 - Vedlejší a ost...'!P82</f>
        <v>0</v>
      </c>
      <c r="AV58" s="127">
        <f>'197529-4 - Vedlejší a ost...'!J33</f>
        <v>0</v>
      </c>
      <c r="AW58" s="127">
        <f>'197529-4 - Vedlejší a ost...'!J34</f>
        <v>0</v>
      </c>
      <c r="AX58" s="127">
        <f>'197529-4 - Vedlejší a ost...'!J35</f>
        <v>0</v>
      </c>
      <c r="AY58" s="127">
        <f>'197529-4 - Vedlejší a ost...'!J36</f>
        <v>0</v>
      </c>
      <c r="AZ58" s="127">
        <f>'197529-4 - Vedlejší a ost...'!F33</f>
        <v>0</v>
      </c>
      <c r="BA58" s="127">
        <f>'197529-4 - Vedlejší a ost...'!F34</f>
        <v>0</v>
      </c>
      <c r="BB58" s="127">
        <f>'197529-4 - Vedlejší a ost...'!F35</f>
        <v>0</v>
      </c>
      <c r="BC58" s="127">
        <f>'197529-4 - Vedlejší a ost...'!F36</f>
        <v>0</v>
      </c>
      <c r="BD58" s="129">
        <f>'197529-4 - Vedlejší a ost...'!F37</f>
        <v>0</v>
      </c>
      <c r="BE58" s="7"/>
      <c r="BT58" s="125" t="s">
        <v>8</v>
      </c>
      <c r="BV58" s="125" t="s">
        <v>78</v>
      </c>
      <c r="BW58" s="125" t="s">
        <v>94</v>
      </c>
      <c r="BX58" s="125" t="s">
        <v>5</v>
      </c>
      <c r="CL58" s="125" t="s">
        <v>20</v>
      </c>
      <c r="CM58" s="125" t="s">
        <v>85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aisUbUteugqgP1ciwSL4bL5tkqFzY1LZrt1Fk1nfQiYyEnDRkZIWfYKUX7EwcYNnaeu2O/jufog3MnX71ZmTxg==" hashValue="FABA/heZQ0qlB2vENEBrkRYTSsSCt7GctROzlhZfIskv6aCCXYDE8bbTOtej3rsSrPJprzLlH63UmAq0idIYC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97529-1 - SO01 Odlehčova...'!C2" display="/"/>
    <hyperlink ref="A56" location="'197529-2 - SO 02 Neprůtoč...'!C2" display="/"/>
    <hyperlink ref="A57" location="'197529-3 - SO 03 Vegetačn...'!C2" display="/"/>
    <hyperlink ref="A58" location="'197529-4 - Vedlejší a o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95</v>
      </c>
      <c r="L4" s="22"/>
      <c r="M4" s="13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17</v>
      </c>
      <c r="L6" s="22"/>
    </row>
    <row r="7" s="1" customFormat="1" ht="16.5" customHeight="1">
      <c r="B7" s="22"/>
      <c r="E7" s="135" t="str">
        <f>'Rekapitulace stavby'!K6</f>
        <v>Bečva, km 41,91 - 42,37 - revitalizace toku, Ústí - stavební část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20</v>
      </c>
      <c r="G11" s="40"/>
      <c r="H11" s="40"/>
      <c r="I11" s="134" t="s">
        <v>21</v>
      </c>
      <c r="J11" s="138" t="s">
        <v>20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27. 10. 2020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20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27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30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30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0)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ROUND((SUM(BE85:BE360)),  0)</f>
        <v>0</v>
      </c>
      <c r="G33" s="40"/>
      <c r="H33" s="40"/>
      <c r="I33" s="150">
        <v>0.20999999999999999</v>
      </c>
      <c r="J33" s="149">
        <f>ROUND(((SUM(BE85:BE360))*I33),  0)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ROUND((SUM(BF85:BF360)),  0)</f>
        <v>0</v>
      </c>
      <c r="G34" s="40"/>
      <c r="H34" s="40"/>
      <c r="I34" s="150">
        <v>0.14999999999999999</v>
      </c>
      <c r="J34" s="149">
        <f>ROUND(((SUM(BF85:BF360))*I34),  0)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ROUND((SUM(BG85:BG360)),  0)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ROUND((SUM(BH85:BH360)),  0)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ROUND((SUM(BI85:BI360)),  0)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17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Bečva, km 41,91 - 42,37 - revitalizace toku, Ústí - stavební část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197529-1 - SO01 Odlehčovací větev řečiště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Ústí, Černotín, Skalička u Hranic</v>
      </c>
      <c r="G52" s="42"/>
      <c r="H52" s="42"/>
      <c r="I52" s="34" t="s">
        <v>24</v>
      </c>
      <c r="J52" s="74" t="str">
        <f>IF(J12="","",J12)</f>
        <v>27. 10. 2020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s. p.</v>
      </c>
      <c r="G54" s="42"/>
      <c r="H54" s="42"/>
      <c r="I54" s="34" t="s">
        <v>33</v>
      </c>
      <c r="J54" s="38" t="str">
        <f>E21</f>
        <v>GEOtest,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104</v>
      </c>
      <c r="E62" s="176"/>
      <c r="F62" s="176"/>
      <c r="G62" s="176"/>
      <c r="H62" s="176"/>
      <c r="I62" s="176"/>
      <c r="J62" s="177">
        <f>J263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105</v>
      </c>
      <c r="E63" s="176"/>
      <c r="F63" s="176"/>
      <c r="G63" s="176"/>
      <c r="H63" s="176"/>
      <c r="I63" s="176"/>
      <c r="J63" s="177">
        <f>J277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106</v>
      </c>
      <c r="E64" s="176"/>
      <c r="F64" s="176"/>
      <c r="G64" s="176"/>
      <c r="H64" s="176"/>
      <c r="I64" s="176"/>
      <c r="J64" s="177">
        <f>J343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107</v>
      </c>
      <c r="E65" s="176"/>
      <c r="F65" s="176"/>
      <c r="G65" s="176"/>
      <c r="H65" s="176"/>
      <c r="I65" s="176"/>
      <c r="J65" s="177">
        <f>J358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Bečva, km 41,91 - 42,37 - revitalizace toku, Ústí - stavební část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197529-1 - SO01 Odlehčovací větev řečiště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Ústí, Černotín, Skalička u Hranic</v>
      </c>
      <c r="G79" s="42"/>
      <c r="H79" s="42"/>
      <c r="I79" s="34" t="s">
        <v>24</v>
      </c>
      <c r="J79" s="74" t="str">
        <f>IF(J12="","",J12)</f>
        <v>27. 10. 2020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26</v>
      </c>
      <c r="D81" s="42"/>
      <c r="E81" s="42"/>
      <c r="F81" s="29" t="str">
        <f>E15</f>
        <v>Povodí Moravy, s. p.</v>
      </c>
      <c r="G81" s="42"/>
      <c r="H81" s="42"/>
      <c r="I81" s="34" t="s">
        <v>33</v>
      </c>
      <c r="J81" s="38" t="str">
        <f>E21</f>
        <v>GEOtest, a.s.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109</v>
      </c>
      <c r="D84" s="182" t="s">
        <v>61</v>
      </c>
      <c r="E84" s="182" t="s">
        <v>57</v>
      </c>
      <c r="F84" s="182" t="s">
        <v>58</v>
      </c>
      <c r="G84" s="182" t="s">
        <v>110</v>
      </c>
      <c r="H84" s="182" t="s">
        <v>111</v>
      </c>
      <c r="I84" s="182" t="s">
        <v>112</v>
      </c>
      <c r="J84" s="182" t="s">
        <v>100</v>
      </c>
      <c r="K84" s="183" t="s">
        <v>113</v>
      </c>
      <c r="L84" s="184"/>
      <c r="M84" s="94" t="s">
        <v>20</v>
      </c>
      <c r="N84" s="95" t="s">
        <v>46</v>
      </c>
      <c r="O84" s="95" t="s">
        <v>114</v>
      </c>
      <c r="P84" s="95" t="s">
        <v>115</v>
      </c>
      <c r="Q84" s="95" t="s">
        <v>116</v>
      </c>
      <c r="R84" s="95" t="s">
        <v>117</v>
      </c>
      <c r="S84" s="95" t="s">
        <v>118</v>
      </c>
      <c r="T84" s="96" t="s">
        <v>119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120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6752.3633184199998</v>
      </c>
      <c r="S85" s="98"/>
      <c r="T85" s="188">
        <f>T86</f>
        <v>12.951890000000001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75</v>
      </c>
      <c r="AU85" s="19" t="s">
        <v>101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75</v>
      </c>
      <c r="E86" s="193" t="s">
        <v>121</v>
      </c>
      <c r="F86" s="193" t="s">
        <v>122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P87+P263+P277+P343+P358</f>
        <v>0</v>
      </c>
      <c r="Q86" s="198"/>
      <c r="R86" s="199">
        <f>R87+R263+R277+R343+R358</f>
        <v>6752.3633184199998</v>
      </c>
      <c r="S86" s="198"/>
      <c r="T86" s="200">
        <f>T87+T263+T277+T343+T358</f>
        <v>12.951890000000001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</v>
      </c>
      <c r="AT86" s="202" t="s">
        <v>75</v>
      </c>
      <c r="AU86" s="202" t="s">
        <v>76</v>
      </c>
      <c r="AY86" s="201" t="s">
        <v>123</v>
      </c>
      <c r="BK86" s="203">
        <f>BK87+BK263+BK277+BK343+BK358</f>
        <v>0</v>
      </c>
    </row>
    <row r="87" s="12" customFormat="1" ht="22.8" customHeight="1">
      <c r="A87" s="12"/>
      <c r="B87" s="190"/>
      <c r="C87" s="191"/>
      <c r="D87" s="192" t="s">
        <v>75</v>
      </c>
      <c r="E87" s="204" t="s">
        <v>8</v>
      </c>
      <c r="F87" s="204" t="s">
        <v>124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SUM(P88:P262)</f>
        <v>0</v>
      </c>
      <c r="Q87" s="198"/>
      <c r="R87" s="199">
        <f>SUM(R88:R262)</f>
        <v>0.15820406000000001</v>
      </c>
      <c r="S87" s="198"/>
      <c r="T87" s="200">
        <f>SUM(T88:T262)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</v>
      </c>
      <c r="AT87" s="202" t="s">
        <v>75</v>
      </c>
      <c r="AU87" s="202" t="s">
        <v>8</v>
      </c>
      <c r="AY87" s="201" t="s">
        <v>123</v>
      </c>
      <c r="BK87" s="203">
        <f>SUM(BK88:BK262)</f>
        <v>0</v>
      </c>
    </row>
    <row r="88" s="2" customFormat="1" ht="16.5" customHeight="1">
      <c r="A88" s="40"/>
      <c r="B88" s="41"/>
      <c r="C88" s="206" t="s">
        <v>8</v>
      </c>
      <c r="D88" s="206" t="s">
        <v>125</v>
      </c>
      <c r="E88" s="207" t="s">
        <v>126</v>
      </c>
      <c r="F88" s="208" t="s">
        <v>127</v>
      </c>
      <c r="G88" s="209" t="s">
        <v>128</v>
      </c>
      <c r="H88" s="210">
        <v>1065.002</v>
      </c>
      <c r="I88" s="211"/>
      <c r="J88" s="212">
        <f>ROUND(I88*H88,0)</f>
        <v>0</v>
      </c>
      <c r="K88" s="208" t="s">
        <v>129</v>
      </c>
      <c r="L88" s="46"/>
      <c r="M88" s="213" t="s">
        <v>20</v>
      </c>
      <c r="N88" s="214" t="s">
        <v>47</v>
      </c>
      <c r="O88" s="86"/>
      <c r="P88" s="215">
        <f>O88*H88</f>
        <v>0</v>
      </c>
      <c r="Q88" s="215">
        <v>3.0000000000000001E-05</v>
      </c>
      <c r="R88" s="215">
        <f>Q88*H88</f>
        <v>0.031950060000000002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130</v>
      </c>
      <c r="AT88" s="217" t="s">
        <v>125</v>
      </c>
      <c r="AU88" s="217" t="s">
        <v>85</v>
      </c>
      <c r="AY88" s="19" t="s">
        <v>123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</v>
      </c>
      <c r="BK88" s="218">
        <f>ROUND(I88*H88,0)</f>
        <v>0</v>
      </c>
      <c r="BL88" s="19" t="s">
        <v>130</v>
      </c>
      <c r="BM88" s="217" t="s">
        <v>131</v>
      </c>
    </row>
    <row r="89" s="2" customFormat="1">
      <c r="A89" s="40"/>
      <c r="B89" s="41"/>
      <c r="C89" s="42"/>
      <c r="D89" s="219" t="s">
        <v>132</v>
      </c>
      <c r="E89" s="42"/>
      <c r="F89" s="220" t="s">
        <v>133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132</v>
      </c>
      <c r="AU89" s="19" t="s">
        <v>85</v>
      </c>
    </row>
    <row r="90" s="13" customFormat="1">
      <c r="A90" s="13"/>
      <c r="B90" s="224"/>
      <c r="C90" s="225"/>
      <c r="D90" s="219" t="s">
        <v>134</v>
      </c>
      <c r="E90" s="226" t="s">
        <v>20</v>
      </c>
      <c r="F90" s="227" t="s">
        <v>135</v>
      </c>
      <c r="G90" s="225"/>
      <c r="H90" s="226" t="s">
        <v>20</v>
      </c>
      <c r="I90" s="228"/>
      <c r="J90" s="225"/>
      <c r="K90" s="225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134</v>
      </c>
      <c r="AU90" s="233" t="s">
        <v>85</v>
      </c>
      <c r="AV90" s="13" t="s">
        <v>8</v>
      </c>
      <c r="AW90" s="13" t="s">
        <v>37</v>
      </c>
      <c r="AX90" s="13" t="s">
        <v>76</v>
      </c>
      <c r="AY90" s="233" t="s">
        <v>123</v>
      </c>
    </row>
    <row r="91" s="13" customFormat="1">
      <c r="A91" s="13"/>
      <c r="B91" s="224"/>
      <c r="C91" s="225"/>
      <c r="D91" s="219" t="s">
        <v>134</v>
      </c>
      <c r="E91" s="226" t="s">
        <v>20</v>
      </c>
      <c r="F91" s="227" t="s">
        <v>136</v>
      </c>
      <c r="G91" s="225"/>
      <c r="H91" s="226" t="s">
        <v>20</v>
      </c>
      <c r="I91" s="228"/>
      <c r="J91" s="225"/>
      <c r="K91" s="225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134</v>
      </c>
      <c r="AU91" s="233" t="s">
        <v>85</v>
      </c>
      <c r="AV91" s="13" t="s">
        <v>8</v>
      </c>
      <c r="AW91" s="13" t="s">
        <v>37</v>
      </c>
      <c r="AX91" s="13" t="s">
        <v>76</v>
      </c>
      <c r="AY91" s="233" t="s">
        <v>123</v>
      </c>
    </row>
    <row r="92" s="13" customFormat="1">
      <c r="A92" s="13"/>
      <c r="B92" s="224"/>
      <c r="C92" s="225"/>
      <c r="D92" s="219" t="s">
        <v>134</v>
      </c>
      <c r="E92" s="226" t="s">
        <v>20</v>
      </c>
      <c r="F92" s="227" t="s">
        <v>137</v>
      </c>
      <c r="G92" s="225"/>
      <c r="H92" s="226" t="s">
        <v>20</v>
      </c>
      <c r="I92" s="228"/>
      <c r="J92" s="225"/>
      <c r="K92" s="225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134</v>
      </c>
      <c r="AU92" s="233" t="s">
        <v>85</v>
      </c>
      <c r="AV92" s="13" t="s">
        <v>8</v>
      </c>
      <c r="AW92" s="13" t="s">
        <v>37</v>
      </c>
      <c r="AX92" s="13" t="s">
        <v>76</v>
      </c>
      <c r="AY92" s="233" t="s">
        <v>123</v>
      </c>
    </row>
    <row r="93" s="14" customFormat="1">
      <c r="A93" s="14"/>
      <c r="B93" s="234"/>
      <c r="C93" s="235"/>
      <c r="D93" s="219" t="s">
        <v>134</v>
      </c>
      <c r="E93" s="236" t="s">
        <v>20</v>
      </c>
      <c r="F93" s="237" t="s">
        <v>138</v>
      </c>
      <c r="G93" s="235"/>
      <c r="H93" s="238">
        <v>7.4690000000000003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134</v>
      </c>
      <c r="AU93" s="244" t="s">
        <v>85</v>
      </c>
      <c r="AV93" s="14" t="s">
        <v>85</v>
      </c>
      <c r="AW93" s="14" t="s">
        <v>37</v>
      </c>
      <c r="AX93" s="14" t="s">
        <v>76</v>
      </c>
      <c r="AY93" s="244" t="s">
        <v>123</v>
      </c>
    </row>
    <row r="94" s="14" customFormat="1">
      <c r="A94" s="14"/>
      <c r="B94" s="234"/>
      <c r="C94" s="235"/>
      <c r="D94" s="219" t="s">
        <v>134</v>
      </c>
      <c r="E94" s="236" t="s">
        <v>20</v>
      </c>
      <c r="F94" s="237" t="s">
        <v>139</v>
      </c>
      <c r="G94" s="235"/>
      <c r="H94" s="238">
        <v>20.524999999999999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134</v>
      </c>
      <c r="AU94" s="244" t="s">
        <v>85</v>
      </c>
      <c r="AV94" s="14" t="s">
        <v>85</v>
      </c>
      <c r="AW94" s="14" t="s">
        <v>37</v>
      </c>
      <c r="AX94" s="14" t="s">
        <v>76</v>
      </c>
      <c r="AY94" s="244" t="s">
        <v>123</v>
      </c>
    </row>
    <row r="95" s="14" customFormat="1">
      <c r="A95" s="14"/>
      <c r="B95" s="234"/>
      <c r="C95" s="235"/>
      <c r="D95" s="219" t="s">
        <v>134</v>
      </c>
      <c r="E95" s="236" t="s">
        <v>20</v>
      </c>
      <c r="F95" s="237" t="s">
        <v>140</v>
      </c>
      <c r="G95" s="235"/>
      <c r="H95" s="238">
        <v>58.981999999999999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134</v>
      </c>
      <c r="AU95" s="244" t="s">
        <v>85</v>
      </c>
      <c r="AV95" s="14" t="s">
        <v>85</v>
      </c>
      <c r="AW95" s="14" t="s">
        <v>37</v>
      </c>
      <c r="AX95" s="14" t="s">
        <v>76</v>
      </c>
      <c r="AY95" s="244" t="s">
        <v>123</v>
      </c>
    </row>
    <row r="96" s="14" customFormat="1">
      <c r="A96" s="14"/>
      <c r="B96" s="234"/>
      <c r="C96" s="235"/>
      <c r="D96" s="219" t="s">
        <v>134</v>
      </c>
      <c r="E96" s="236" t="s">
        <v>20</v>
      </c>
      <c r="F96" s="237" t="s">
        <v>141</v>
      </c>
      <c r="G96" s="235"/>
      <c r="H96" s="238">
        <v>71.712000000000003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134</v>
      </c>
      <c r="AU96" s="244" t="s">
        <v>85</v>
      </c>
      <c r="AV96" s="14" t="s">
        <v>85</v>
      </c>
      <c r="AW96" s="14" t="s">
        <v>37</v>
      </c>
      <c r="AX96" s="14" t="s">
        <v>76</v>
      </c>
      <c r="AY96" s="244" t="s">
        <v>123</v>
      </c>
    </row>
    <row r="97" s="13" customFormat="1">
      <c r="A97" s="13"/>
      <c r="B97" s="224"/>
      <c r="C97" s="225"/>
      <c r="D97" s="219" t="s">
        <v>134</v>
      </c>
      <c r="E97" s="226" t="s">
        <v>20</v>
      </c>
      <c r="F97" s="227" t="s">
        <v>142</v>
      </c>
      <c r="G97" s="225"/>
      <c r="H97" s="226" t="s">
        <v>20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134</v>
      </c>
      <c r="AU97" s="233" t="s">
        <v>85</v>
      </c>
      <c r="AV97" s="13" t="s">
        <v>8</v>
      </c>
      <c r="AW97" s="13" t="s">
        <v>37</v>
      </c>
      <c r="AX97" s="13" t="s">
        <v>76</v>
      </c>
      <c r="AY97" s="233" t="s">
        <v>123</v>
      </c>
    </row>
    <row r="98" s="14" customFormat="1">
      <c r="A98" s="14"/>
      <c r="B98" s="234"/>
      <c r="C98" s="235"/>
      <c r="D98" s="219" t="s">
        <v>134</v>
      </c>
      <c r="E98" s="236" t="s">
        <v>20</v>
      </c>
      <c r="F98" s="237" t="s">
        <v>143</v>
      </c>
      <c r="G98" s="235"/>
      <c r="H98" s="238">
        <v>12.785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134</v>
      </c>
      <c r="AU98" s="244" t="s">
        <v>85</v>
      </c>
      <c r="AV98" s="14" t="s">
        <v>85</v>
      </c>
      <c r="AW98" s="14" t="s">
        <v>37</v>
      </c>
      <c r="AX98" s="14" t="s">
        <v>76</v>
      </c>
      <c r="AY98" s="244" t="s">
        <v>123</v>
      </c>
    </row>
    <row r="99" s="13" customFormat="1">
      <c r="A99" s="13"/>
      <c r="B99" s="224"/>
      <c r="C99" s="225"/>
      <c r="D99" s="219" t="s">
        <v>134</v>
      </c>
      <c r="E99" s="226" t="s">
        <v>20</v>
      </c>
      <c r="F99" s="227" t="s">
        <v>144</v>
      </c>
      <c r="G99" s="225"/>
      <c r="H99" s="226" t="s">
        <v>20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134</v>
      </c>
      <c r="AU99" s="233" t="s">
        <v>85</v>
      </c>
      <c r="AV99" s="13" t="s">
        <v>8</v>
      </c>
      <c r="AW99" s="13" t="s">
        <v>37</v>
      </c>
      <c r="AX99" s="13" t="s">
        <v>76</v>
      </c>
      <c r="AY99" s="233" t="s">
        <v>123</v>
      </c>
    </row>
    <row r="100" s="14" customFormat="1">
      <c r="A100" s="14"/>
      <c r="B100" s="234"/>
      <c r="C100" s="235"/>
      <c r="D100" s="219" t="s">
        <v>134</v>
      </c>
      <c r="E100" s="236" t="s">
        <v>20</v>
      </c>
      <c r="F100" s="237" t="s">
        <v>145</v>
      </c>
      <c r="G100" s="235"/>
      <c r="H100" s="238">
        <v>25.571000000000002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134</v>
      </c>
      <c r="AU100" s="244" t="s">
        <v>85</v>
      </c>
      <c r="AV100" s="14" t="s">
        <v>85</v>
      </c>
      <c r="AW100" s="14" t="s">
        <v>37</v>
      </c>
      <c r="AX100" s="14" t="s">
        <v>76</v>
      </c>
      <c r="AY100" s="244" t="s">
        <v>123</v>
      </c>
    </row>
    <row r="101" s="15" customFormat="1">
      <c r="A101" s="15"/>
      <c r="B101" s="245"/>
      <c r="C101" s="246"/>
      <c r="D101" s="219" t="s">
        <v>134</v>
      </c>
      <c r="E101" s="247" t="s">
        <v>20</v>
      </c>
      <c r="F101" s="248" t="s">
        <v>146</v>
      </c>
      <c r="G101" s="246"/>
      <c r="H101" s="249">
        <v>197.04400000000001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134</v>
      </c>
      <c r="AU101" s="255" t="s">
        <v>85</v>
      </c>
      <c r="AV101" s="15" t="s">
        <v>147</v>
      </c>
      <c r="AW101" s="15" t="s">
        <v>37</v>
      </c>
      <c r="AX101" s="15" t="s">
        <v>76</v>
      </c>
      <c r="AY101" s="255" t="s">
        <v>123</v>
      </c>
    </row>
    <row r="102" s="13" customFormat="1">
      <c r="A102" s="13"/>
      <c r="B102" s="224"/>
      <c r="C102" s="225"/>
      <c r="D102" s="219" t="s">
        <v>134</v>
      </c>
      <c r="E102" s="226" t="s">
        <v>20</v>
      </c>
      <c r="F102" s="227" t="s">
        <v>148</v>
      </c>
      <c r="G102" s="225"/>
      <c r="H102" s="226" t="s">
        <v>20</v>
      </c>
      <c r="I102" s="228"/>
      <c r="J102" s="225"/>
      <c r="K102" s="225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134</v>
      </c>
      <c r="AU102" s="233" t="s">
        <v>85</v>
      </c>
      <c r="AV102" s="13" t="s">
        <v>8</v>
      </c>
      <c r="AW102" s="13" t="s">
        <v>37</v>
      </c>
      <c r="AX102" s="13" t="s">
        <v>76</v>
      </c>
      <c r="AY102" s="233" t="s">
        <v>123</v>
      </c>
    </row>
    <row r="103" s="13" customFormat="1">
      <c r="A103" s="13"/>
      <c r="B103" s="224"/>
      <c r="C103" s="225"/>
      <c r="D103" s="219" t="s">
        <v>134</v>
      </c>
      <c r="E103" s="226" t="s">
        <v>20</v>
      </c>
      <c r="F103" s="227" t="s">
        <v>137</v>
      </c>
      <c r="G103" s="225"/>
      <c r="H103" s="226" t="s">
        <v>20</v>
      </c>
      <c r="I103" s="228"/>
      <c r="J103" s="225"/>
      <c r="K103" s="225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134</v>
      </c>
      <c r="AU103" s="233" t="s">
        <v>85</v>
      </c>
      <c r="AV103" s="13" t="s">
        <v>8</v>
      </c>
      <c r="AW103" s="13" t="s">
        <v>37</v>
      </c>
      <c r="AX103" s="13" t="s">
        <v>76</v>
      </c>
      <c r="AY103" s="233" t="s">
        <v>123</v>
      </c>
    </row>
    <row r="104" s="14" customFormat="1">
      <c r="A104" s="14"/>
      <c r="B104" s="234"/>
      <c r="C104" s="235"/>
      <c r="D104" s="219" t="s">
        <v>134</v>
      </c>
      <c r="E104" s="236" t="s">
        <v>20</v>
      </c>
      <c r="F104" s="237" t="s">
        <v>149</v>
      </c>
      <c r="G104" s="235"/>
      <c r="H104" s="238">
        <v>29.952000000000002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134</v>
      </c>
      <c r="AU104" s="244" t="s">
        <v>85</v>
      </c>
      <c r="AV104" s="14" t="s">
        <v>85</v>
      </c>
      <c r="AW104" s="14" t="s">
        <v>37</v>
      </c>
      <c r="AX104" s="14" t="s">
        <v>76</v>
      </c>
      <c r="AY104" s="244" t="s">
        <v>123</v>
      </c>
    </row>
    <row r="105" s="14" customFormat="1">
      <c r="A105" s="14"/>
      <c r="B105" s="234"/>
      <c r="C105" s="235"/>
      <c r="D105" s="219" t="s">
        <v>134</v>
      </c>
      <c r="E105" s="236" t="s">
        <v>20</v>
      </c>
      <c r="F105" s="237" t="s">
        <v>150</v>
      </c>
      <c r="G105" s="235"/>
      <c r="H105" s="238">
        <v>353.60599999999999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134</v>
      </c>
      <c r="AU105" s="244" t="s">
        <v>85</v>
      </c>
      <c r="AV105" s="14" t="s">
        <v>85</v>
      </c>
      <c r="AW105" s="14" t="s">
        <v>37</v>
      </c>
      <c r="AX105" s="14" t="s">
        <v>76</v>
      </c>
      <c r="AY105" s="244" t="s">
        <v>123</v>
      </c>
    </row>
    <row r="106" s="13" customFormat="1">
      <c r="A106" s="13"/>
      <c r="B106" s="224"/>
      <c r="C106" s="225"/>
      <c r="D106" s="219" t="s">
        <v>134</v>
      </c>
      <c r="E106" s="226" t="s">
        <v>20</v>
      </c>
      <c r="F106" s="227" t="s">
        <v>142</v>
      </c>
      <c r="G106" s="225"/>
      <c r="H106" s="226" t="s">
        <v>20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134</v>
      </c>
      <c r="AU106" s="233" t="s">
        <v>85</v>
      </c>
      <c r="AV106" s="13" t="s">
        <v>8</v>
      </c>
      <c r="AW106" s="13" t="s">
        <v>37</v>
      </c>
      <c r="AX106" s="13" t="s">
        <v>76</v>
      </c>
      <c r="AY106" s="233" t="s">
        <v>123</v>
      </c>
    </row>
    <row r="107" s="14" customFormat="1">
      <c r="A107" s="14"/>
      <c r="B107" s="234"/>
      <c r="C107" s="235"/>
      <c r="D107" s="219" t="s">
        <v>134</v>
      </c>
      <c r="E107" s="236" t="s">
        <v>20</v>
      </c>
      <c r="F107" s="237" t="s">
        <v>151</v>
      </c>
      <c r="G107" s="235"/>
      <c r="H107" s="238">
        <v>242.19999999999999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134</v>
      </c>
      <c r="AU107" s="244" t="s">
        <v>85</v>
      </c>
      <c r="AV107" s="14" t="s">
        <v>85</v>
      </c>
      <c r="AW107" s="14" t="s">
        <v>37</v>
      </c>
      <c r="AX107" s="14" t="s">
        <v>76</v>
      </c>
      <c r="AY107" s="244" t="s">
        <v>123</v>
      </c>
    </row>
    <row r="108" s="13" customFormat="1">
      <c r="A108" s="13"/>
      <c r="B108" s="224"/>
      <c r="C108" s="225"/>
      <c r="D108" s="219" t="s">
        <v>134</v>
      </c>
      <c r="E108" s="226" t="s">
        <v>20</v>
      </c>
      <c r="F108" s="227" t="s">
        <v>144</v>
      </c>
      <c r="G108" s="225"/>
      <c r="H108" s="226" t="s">
        <v>20</v>
      </c>
      <c r="I108" s="228"/>
      <c r="J108" s="225"/>
      <c r="K108" s="225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134</v>
      </c>
      <c r="AU108" s="233" t="s">
        <v>85</v>
      </c>
      <c r="AV108" s="13" t="s">
        <v>8</v>
      </c>
      <c r="AW108" s="13" t="s">
        <v>37</v>
      </c>
      <c r="AX108" s="13" t="s">
        <v>76</v>
      </c>
      <c r="AY108" s="233" t="s">
        <v>123</v>
      </c>
    </row>
    <row r="109" s="14" customFormat="1">
      <c r="A109" s="14"/>
      <c r="B109" s="234"/>
      <c r="C109" s="235"/>
      <c r="D109" s="219" t="s">
        <v>134</v>
      </c>
      <c r="E109" s="236" t="s">
        <v>20</v>
      </c>
      <c r="F109" s="237" t="s">
        <v>152</v>
      </c>
      <c r="G109" s="235"/>
      <c r="H109" s="238">
        <v>242.19999999999999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134</v>
      </c>
      <c r="AU109" s="244" t="s">
        <v>85</v>
      </c>
      <c r="AV109" s="14" t="s">
        <v>85</v>
      </c>
      <c r="AW109" s="14" t="s">
        <v>37</v>
      </c>
      <c r="AX109" s="14" t="s">
        <v>76</v>
      </c>
      <c r="AY109" s="244" t="s">
        <v>123</v>
      </c>
    </row>
    <row r="110" s="15" customFormat="1">
      <c r="A110" s="15"/>
      <c r="B110" s="245"/>
      <c r="C110" s="246"/>
      <c r="D110" s="219" t="s">
        <v>134</v>
      </c>
      <c r="E110" s="247" t="s">
        <v>20</v>
      </c>
      <c r="F110" s="248" t="s">
        <v>146</v>
      </c>
      <c r="G110" s="246"/>
      <c r="H110" s="249">
        <v>867.95799999999997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134</v>
      </c>
      <c r="AU110" s="255" t="s">
        <v>85</v>
      </c>
      <c r="AV110" s="15" t="s">
        <v>147</v>
      </c>
      <c r="AW110" s="15" t="s">
        <v>37</v>
      </c>
      <c r="AX110" s="15" t="s">
        <v>76</v>
      </c>
      <c r="AY110" s="255" t="s">
        <v>123</v>
      </c>
    </row>
    <row r="111" s="16" customFormat="1">
      <c r="A111" s="16"/>
      <c r="B111" s="256"/>
      <c r="C111" s="257"/>
      <c r="D111" s="219" t="s">
        <v>134</v>
      </c>
      <c r="E111" s="258" t="s">
        <v>20</v>
      </c>
      <c r="F111" s="259" t="s">
        <v>153</v>
      </c>
      <c r="G111" s="257"/>
      <c r="H111" s="260">
        <v>1065.002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66" t="s">
        <v>134</v>
      </c>
      <c r="AU111" s="266" t="s">
        <v>85</v>
      </c>
      <c r="AV111" s="16" t="s">
        <v>130</v>
      </c>
      <c r="AW111" s="16" t="s">
        <v>37</v>
      </c>
      <c r="AX111" s="16" t="s">
        <v>8</v>
      </c>
      <c r="AY111" s="266" t="s">
        <v>123</v>
      </c>
    </row>
    <row r="112" s="2" customFormat="1" ht="16.5" customHeight="1">
      <c r="A112" s="40"/>
      <c r="B112" s="41"/>
      <c r="C112" s="206" t="s">
        <v>85</v>
      </c>
      <c r="D112" s="206" t="s">
        <v>125</v>
      </c>
      <c r="E112" s="207" t="s">
        <v>154</v>
      </c>
      <c r="F112" s="208" t="s">
        <v>155</v>
      </c>
      <c r="G112" s="209" t="s">
        <v>156</v>
      </c>
      <c r="H112" s="210">
        <v>60</v>
      </c>
      <c r="I112" s="211"/>
      <c r="J112" s="212">
        <f>ROUND(I112*H112,0)</f>
        <v>0</v>
      </c>
      <c r="K112" s="208" t="s">
        <v>129</v>
      </c>
      <c r="L112" s="46"/>
      <c r="M112" s="213" t="s">
        <v>20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130</v>
      </c>
      <c r="AT112" s="217" t="s">
        <v>125</v>
      </c>
      <c r="AU112" s="217" t="s">
        <v>85</v>
      </c>
      <c r="AY112" s="19" t="s">
        <v>123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</v>
      </c>
      <c r="BK112" s="218">
        <f>ROUND(I112*H112,0)</f>
        <v>0</v>
      </c>
      <c r="BL112" s="19" t="s">
        <v>130</v>
      </c>
      <c r="BM112" s="217" t="s">
        <v>157</v>
      </c>
    </row>
    <row r="113" s="2" customFormat="1">
      <c r="A113" s="40"/>
      <c r="B113" s="41"/>
      <c r="C113" s="42"/>
      <c r="D113" s="219" t="s">
        <v>132</v>
      </c>
      <c r="E113" s="42"/>
      <c r="F113" s="220" t="s">
        <v>155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132</v>
      </c>
      <c r="AU113" s="19" t="s">
        <v>85</v>
      </c>
    </row>
    <row r="114" s="2" customFormat="1" ht="21.75" customHeight="1">
      <c r="A114" s="40"/>
      <c r="B114" s="41"/>
      <c r="C114" s="206" t="s">
        <v>147</v>
      </c>
      <c r="D114" s="206" t="s">
        <v>125</v>
      </c>
      <c r="E114" s="207" t="s">
        <v>158</v>
      </c>
      <c r="F114" s="208" t="s">
        <v>159</v>
      </c>
      <c r="G114" s="209" t="s">
        <v>160</v>
      </c>
      <c r="H114" s="210">
        <v>15682.234</v>
      </c>
      <c r="I114" s="211"/>
      <c r="J114" s="212">
        <f>ROUND(I114*H114,0)</f>
        <v>0</v>
      </c>
      <c r="K114" s="208" t="s">
        <v>129</v>
      </c>
      <c r="L114" s="46"/>
      <c r="M114" s="213" t="s">
        <v>20</v>
      </c>
      <c r="N114" s="214" t="s">
        <v>47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130</v>
      </c>
      <c r="AT114" s="217" t="s">
        <v>125</v>
      </c>
      <c r="AU114" s="217" t="s">
        <v>85</v>
      </c>
      <c r="AY114" s="19" t="s">
        <v>123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</v>
      </c>
      <c r="BK114" s="218">
        <f>ROUND(I114*H114,0)</f>
        <v>0</v>
      </c>
      <c r="BL114" s="19" t="s">
        <v>130</v>
      </c>
      <c r="BM114" s="217" t="s">
        <v>161</v>
      </c>
    </row>
    <row r="115" s="2" customFormat="1">
      <c r="A115" s="40"/>
      <c r="B115" s="41"/>
      <c r="C115" s="42"/>
      <c r="D115" s="219" t="s">
        <v>132</v>
      </c>
      <c r="E115" s="42"/>
      <c r="F115" s="220" t="s">
        <v>162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132</v>
      </c>
      <c r="AU115" s="19" t="s">
        <v>85</v>
      </c>
    </row>
    <row r="116" s="13" customFormat="1">
      <c r="A116" s="13"/>
      <c r="B116" s="224"/>
      <c r="C116" s="225"/>
      <c r="D116" s="219" t="s">
        <v>134</v>
      </c>
      <c r="E116" s="226" t="s">
        <v>20</v>
      </c>
      <c r="F116" s="227" t="s">
        <v>163</v>
      </c>
      <c r="G116" s="225"/>
      <c r="H116" s="226" t="s">
        <v>20</v>
      </c>
      <c r="I116" s="228"/>
      <c r="J116" s="225"/>
      <c r="K116" s="225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134</v>
      </c>
      <c r="AU116" s="233" t="s">
        <v>85</v>
      </c>
      <c r="AV116" s="13" t="s">
        <v>8</v>
      </c>
      <c r="AW116" s="13" t="s">
        <v>37</v>
      </c>
      <c r="AX116" s="13" t="s">
        <v>76</v>
      </c>
      <c r="AY116" s="233" t="s">
        <v>123</v>
      </c>
    </row>
    <row r="117" s="14" customFormat="1">
      <c r="A117" s="14"/>
      <c r="B117" s="234"/>
      <c r="C117" s="235"/>
      <c r="D117" s="219" t="s">
        <v>134</v>
      </c>
      <c r="E117" s="236" t="s">
        <v>20</v>
      </c>
      <c r="F117" s="237" t="s">
        <v>164</v>
      </c>
      <c r="G117" s="235"/>
      <c r="H117" s="238">
        <v>15136.200000000001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134</v>
      </c>
      <c r="AU117" s="244" t="s">
        <v>85</v>
      </c>
      <c r="AV117" s="14" t="s">
        <v>85</v>
      </c>
      <c r="AW117" s="14" t="s">
        <v>37</v>
      </c>
      <c r="AX117" s="14" t="s">
        <v>76</v>
      </c>
      <c r="AY117" s="244" t="s">
        <v>123</v>
      </c>
    </row>
    <row r="118" s="14" customFormat="1">
      <c r="A118" s="14"/>
      <c r="B118" s="234"/>
      <c r="C118" s="235"/>
      <c r="D118" s="219" t="s">
        <v>134</v>
      </c>
      <c r="E118" s="236" t="s">
        <v>20</v>
      </c>
      <c r="F118" s="237" t="s">
        <v>165</v>
      </c>
      <c r="G118" s="235"/>
      <c r="H118" s="238">
        <v>225.50399999999999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134</v>
      </c>
      <c r="AU118" s="244" t="s">
        <v>85</v>
      </c>
      <c r="AV118" s="14" t="s">
        <v>85</v>
      </c>
      <c r="AW118" s="14" t="s">
        <v>37</v>
      </c>
      <c r="AX118" s="14" t="s">
        <v>76</v>
      </c>
      <c r="AY118" s="244" t="s">
        <v>123</v>
      </c>
    </row>
    <row r="119" s="15" customFormat="1">
      <c r="A119" s="15"/>
      <c r="B119" s="245"/>
      <c r="C119" s="246"/>
      <c r="D119" s="219" t="s">
        <v>134</v>
      </c>
      <c r="E119" s="247" t="s">
        <v>20</v>
      </c>
      <c r="F119" s="248" t="s">
        <v>146</v>
      </c>
      <c r="G119" s="246"/>
      <c r="H119" s="249">
        <v>15361.704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134</v>
      </c>
      <c r="AU119" s="255" t="s">
        <v>85</v>
      </c>
      <c r="AV119" s="15" t="s">
        <v>147</v>
      </c>
      <c r="AW119" s="15" t="s">
        <v>4</v>
      </c>
      <c r="AX119" s="15" t="s">
        <v>76</v>
      </c>
      <c r="AY119" s="255" t="s">
        <v>123</v>
      </c>
    </row>
    <row r="120" s="13" customFormat="1">
      <c r="A120" s="13"/>
      <c r="B120" s="224"/>
      <c r="C120" s="225"/>
      <c r="D120" s="219" t="s">
        <v>134</v>
      </c>
      <c r="E120" s="226" t="s">
        <v>20</v>
      </c>
      <c r="F120" s="227" t="s">
        <v>136</v>
      </c>
      <c r="G120" s="225"/>
      <c r="H120" s="226" t="s">
        <v>20</v>
      </c>
      <c r="I120" s="228"/>
      <c r="J120" s="225"/>
      <c r="K120" s="225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134</v>
      </c>
      <c r="AU120" s="233" t="s">
        <v>85</v>
      </c>
      <c r="AV120" s="13" t="s">
        <v>8</v>
      </c>
      <c r="AW120" s="13" t="s">
        <v>37</v>
      </c>
      <c r="AX120" s="13" t="s">
        <v>76</v>
      </c>
      <c r="AY120" s="233" t="s">
        <v>123</v>
      </c>
    </row>
    <row r="121" s="14" customFormat="1">
      <c r="A121" s="14"/>
      <c r="B121" s="234"/>
      <c r="C121" s="235"/>
      <c r="D121" s="219" t="s">
        <v>134</v>
      </c>
      <c r="E121" s="236" t="s">
        <v>20</v>
      </c>
      <c r="F121" s="237" t="s">
        <v>166</v>
      </c>
      <c r="G121" s="235"/>
      <c r="H121" s="238">
        <v>34.515000000000001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134</v>
      </c>
      <c r="AU121" s="244" t="s">
        <v>85</v>
      </c>
      <c r="AV121" s="14" t="s">
        <v>85</v>
      </c>
      <c r="AW121" s="14" t="s">
        <v>37</v>
      </c>
      <c r="AX121" s="14" t="s">
        <v>76</v>
      </c>
      <c r="AY121" s="244" t="s">
        <v>123</v>
      </c>
    </row>
    <row r="122" s="14" customFormat="1">
      <c r="A122" s="14"/>
      <c r="B122" s="234"/>
      <c r="C122" s="235"/>
      <c r="D122" s="219" t="s">
        <v>134</v>
      </c>
      <c r="E122" s="236" t="s">
        <v>20</v>
      </c>
      <c r="F122" s="237" t="s">
        <v>167</v>
      </c>
      <c r="G122" s="235"/>
      <c r="H122" s="238">
        <v>22.992999999999999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134</v>
      </c>
      <c r="AU122" s="244" t="s">
        <v>85</v>
      </c>
      <c r="AV122" s="14" t="s">
        <v>85</v>
      </c>
      <c r="AW122" s="14" t="s">
        <v>37</v>
      </c>
      <c r="AX122" s="14" t="s">
        <v>76</v>
      </c>
      <c r="AY122" s="244" t="s">
        <v>123</v>
      </c>
    </row>
    <row r="123" s="14" customFormat="1">
      <c r="A123" s="14"/>
      <c r="B123" s="234"/>
      <c r="C123" s="235"/>
      <c r="D123" s="219" t="s">
        <v>134</v>
      </c>
      <c r="E123" s="236" t="s">
        <v>20</v>
      </c>
      <c r="F123" s="237" t="s">
        <v>168</v>
      </c>
      <c r="G123" s="235"/>
      <c r="H123" s="238">
        <v>11.548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134</v>
      </c>
      <c r="AU123" s="244" t="s">
        <v>85</v>
      </c>
      <c r="AV123" s="14" t="s">
        <v>85</v>
      </c>
      <c r="AW123" s="14" t="s">
        <v>37</v>
      </c>
      <c r="AX123" s="14" t="s">
        <v>76</v>
      </c>
      <c r="AY123" s="244" t="s">
        <v>123</v>
      </c>
    </row>
    <row r="124" s="14" customFormat="1">
      <c r="A124" s="14"/>
      <c r="B124" s="234"/>
      <c r="C124" s="235"/>
      <c r="D124" s="219" t="s">
        <v>134</v>
      </c>
      <c r="E124" s="236" t="s">
        <v>20</v>
      </c>
      <c r="F124" s="237" t="s">
        <v>169</v>
      </c>
      <c r="G124" s="235"/>
      <c r="H124" s="238">
        <v>11.548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134</v>
      </c>
      <c r="AU124" s="244" t="s">
        <v>85</v>
      </c>
      <c r="AV124" s="14" t="s">
        <v>85</v>
      </c>
      <c r="AW124" s="14" t="s">
        <v>37</v>
      </c>
      <c r="AX124" s="14" t="s">
        <v>76</v>
      </c>
      <c r="AY124" s="244" t="s">
        <v>123</v>
      </c>
    </row>
    <row r="125" s="15" customFormat="1">
      <c r="A125" s="15"/>
      <c r="B125" s="245"/>
      <c r="C125" s="246"/>
      <c r="D125" s="219" t="s">
        <v>134</v>
      </c>
      <c r="E125" s="247" t="s">
        <v>20</v>
      </c>
      <c r="F125" s="248" t="s">
        <v>146</v>
      </c>
      <c r="G125" s="246"/>
      <c r="H125" s="249">
        <v>80.603999999999999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134</v>
      </c>
      <c r="AU125" s="255" t="s">
        <v>85</v>
      </c>
      <c r="AV125" s="15" t="s">
        <v>147</v>
      </c>
      <c r="AW125" s="15" t="s">
        <v>37</v>
      </c>
      <c r="AX125" s="15" t="s">
        <v>76</v>
      </c>
      <c r="AY125" s="255" t="s">
        <v>123</v>
      </c>
    </row>
    <row r="126" s="13" customFormat="1">
      <c r="A126" s="13"/>
      <c r="B126" s="224"/>
      <c r="C126" s="225"/>
      <c r="D126" s="219" t="s">
        <v>134</v>
      </c>
      <c r="E126" s="226" t="s">
        <v>20</v>
      </c>
      <c r="F126" s="227" t="s">
        <v>170</v>
      </c>
      <c r="G126" s="225"/>
      <c r="H126" s="226" t="s">
        <v>20</v>
      </c>
      <c r="I126" s="228"/>
      <c r="J126" s="225"/>
      <c r="K126" s="225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134</v>
      </c>
      <c r="AU126" s="233" t="s">
        <v>85</v>
      </c>
      <c r="AV126" s="13" t="s">
        <v>8</v>
      </c>
      <c r="AW126" s="13" t="s">
        <v>37</v>
      </c>
      <c r="AX126" s="13" t="s">
        <v>76</v>
      </c>
      <c r="AY126" s="233" t="s">
        <v>123</v>
      </c>
    </row>
    <row r="127" s="14" customFormat="1">
      <c r="A127" s="14"/>
      <c r="B127" s="234"/>
      <c r="C127" s="235"/>
      <c r="D127" s="219" t="s">
        <v>134</v>
      </c>
      <c r="E127" s="236" t="s">
        <v>20</v>
      </c>
      <c r="F127" s="237" t="s">
        <v>171</v>
      </c>
      <c r="G127" s="235"/>
      <c r="H127" s="238">
        <v>65.412000000000006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134</v>
      </c>
      <c r="AU127" s="244" t="s">
        <v>85</v>
      </c>
      <c r="AV127" s="14" t="s">
        <v>85</v>
      </c>
      <c r="AW127" s="14" t="s">
        <v>37</v>
      </c>
      <c r="AX127" s="14" t="s">
        <v>76</v>
      </c>
      <c r="AY127" s="244" t="s">
        <v>123</v>
      </c>
    </row>
    <row r="128" s="14" customFormat="1">
      <c r="A128" s="14"/>
      <c r="B128" s="234"/>
      <c r="C128" s="235"/>
      <c r="D128" s="219" t="s">
        <v>134</v>
      </c>
      <c r="E128" s="236" t="s">
        <v>20</v>
      </c>
      <c r="F128" s="237" t="s">
        <v>172</v>
      </c>
      <c r="G128" s="235"/>
      <c r="H128" s="238">
        <v>43.595999999999997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134</v>
      </c>
      <c r="AU128" s="244" t="s">
        <v>85</v>
      </c>
      <c r="AV128" s="14" t="s">
        <v>85</v>
      </c>
      <c r="AW128" s="14" t="s">
        <v>37</v>
      </c>
      <c r="AX128" s="14" t="s">
        <v>76</v>
      </c>
      <c r="AY128" s="244" t="s">
        <v>123</v>
      </c>
    </row>
    <row r="129" s="14" customFormat="1">
      <c r="A129" s="14"/>
      <c r="B129" s="234"/>
      <c r="C129" s="235"/>
      <c r="D129" s="219" t="s">
        <v>134</v>
      </c>
      <c r="E129" s="236" t="s">
        <v>20</v>
      </c>
      <c r="F129" s="237" t="s">
        <v>173</v>
      </c>
      <c r="G129" s="235"/>
      <c r="H129" s="238">
        <v>21.815999999999999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134</v>
      </c>
      <c r="AU129" s="244" t="s">
        <v>85</v>
      </c>
      <c r="AV129" s="14" t="s">
        <v>85</v>
      </c>
      <c r="AW129" s="14" t="s">
        <v>37</v>
      </c>
      <c r="AX129" s="14" t="s">
        <v>76</v>
      </c>
      <c r="AY129" s="244" t="s">
        <v>123</v>
      </c>
    </row>
    <row r="130" s="14" customFormat="1">
      <c r="A130" s="14"/>
      <c r="B130" s="234"/>
      <c r="C130" s="235"/>
      <c r="D130" s="219" t="s">
        <v>134</v>
      </c>
      <c r="E130" s="236" t="s">
        <v>20</v>
      </c>
      <c r="F130" s="237" t="s">
        <v>174</v>
      </c>
      <c r="G130" s="235"/>
      <c r="H130" s="238">
        <v>21.815999999999999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134</v>
      </c>
      <c r="AU130" s="244" t="s">
        <v>85</v>
      </c>
      <c r="AV130" s="14" t="s">
        <v>85</v>
      </c>
      <c r="AW130" s="14" t="s">
        <v>37</v>
      </c>
      <c r="AX130" s="14" t="s">
        <v>76</v>
      </c>
      <c r="AY130" s="244" t="s">
        <v>123</v>
      </c>
    </row>
    <row r="131" s="15" customFormat="1">
      <c r="A131" s="15"/>
      <c r="B131" s="245"/>
      <c r="C131" s="246"/>
      <c r="D131" s="219" t="s">
        <v>134</v>
      </c>
      <c r="E131" s="247" t="s">
        <v>20</v>
      </c>
      <c r="F131" s="248" t="s">
        <v>146</v>
      </c>
      <c r="G131" s="246"/>
      <c r="H131" s="249">
        <v>152.63999999999999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134</v>
      </c>
      <c r="AU131" s="255" t="s">
        <v>85</v>
      </c>
      <c r="AV131" s="15" t="s">
        <v>147</v>
      </c>
      <c r="AW131" s="15" t="s">
        <v>37</v>
      </c>
      <c r="AX131" s="15" t="s">
        <v>76</v>
      </c>
      <c r="AY131" s="255" t="s">
        <v>123</v>
      </c>
    </row>
    <row r="132" s="13" customFormat="1">
      <c r="A132" s="13"/>
      <c r="B132" s="224"/>
      <c r="C132" s="225"/>
      <c r="D132" s="219" t="s">
        <v>134</v>
      </c>
      <c r="E132" s="226" t="s">
        <v>20</v>
      </c>
      <c r="F132" s="227" t="s">
        <v>175</v>
      </c>
      <c r="G132" s="225"/>
      <c r="H132" s="226" t="s">
        <v>20</v>
      </c>
      <c r="I132" s="228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134</v>
      </c>
      <c r="AU132" s="233" t="s">
        <v>85</v>
      </c>
      <c r="AV132" s="13" t="s">
        <v>8</v>
      </c>
      <c r="AW132" s="13" t="s">
        <v>37</v>
      </c>
      <c r="AX132" s="13" t="s">
        <v>76</v>
      </c>
      <c r="AY132" s="233" t="s">
        <v>123</v>
      </c>
    </row>
    <row r="133" s="14" customFormat="1">
      <c r="A133" s="14"/>
      <c r="B133" s="234"/>
      <c r="C133" s="235"/>
      <c r="D133" s="219" t="s">
        <v>134</v>
      </c>
      <c r="E133" s="236" t="s">
        <v>20</v>
      </c>
      <c r="F133" s="237" t="s">
        <v>176</v>
      </c>
      <c r="G133" s="235"/>
      <c r="H133" s="238">
        <v>34.344000000000001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134</v>
      </c>
      <c r="AU133" s="244" t="s">
        <v>85</v>
      </c>
      <c r="AV133" s="14" t="s">
        <v>85</v>
      </c>
      <c r="AW133" s="14" t="s">
        <v>37</v>
      </c>
      <c r="AX133" s="14" t="s">
        <v>76</v>
      </c>
      <c r="AY133" s="244" t="s">
        <v>123</v>
      </c>
    </row>
    <row r="134" s="13" customFormat="1">
      <c r="A134" s="13"/>
      <c r="B134" s="224"/>
      <c r="C134" s="225"/>
      <c r="D134" s="219" t="s">
        <v>134</v>
      </c>
      <c r="E134" s="226" t="s">
        <v>20</v>
      </c>
      <c r="F134" s="227" t="s">
        <v>177</v>
      </c>
      <c r="G134" s="225"/>
      <c r="H134" s="226" t="s">
        <v>20</v>
      </c>
      <c r="I134" s="228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134</v>
      </c>
      <c r="AU134" s="233" t="s">
        <v>85</v>
      </c>
      <c r="AV134" s="13" t="s">
        <v>8</v>
      </c>
      <c r="AW134" s="13" t="s">
        <v>37</v>
      </c>
      <c r="AX134" s="13" t="s">
        <v>76</v>
      </c>
      <c r="AY134" s="233" t="s">
        <v>123</v>
      </c>
    </row>
    <row r="135" s="14" customFormat="1">
      <c r="A135" s="14"/>
      <c r="B135" s="234"/>
      <c r="C135" s="235"/>
      <c r="D135" s="219" t="s">
        <v>134</v>
      </c>
      <c r="E135" s="236" t="s">
        <v>20</v>
      </c>
      <c r="F135" s="237" t="s">
        <v>178</v>
      </c>
      <c r="G135" s="235"/>
      <c r="H135" s="238">
        <v>52.942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134</v>
      </c>
      <c r="AU135" s="244" t="s">
        <v>85</v>
      </c>
      <c r="AV135" s="14" t="s">
        <v>85</v>
      </c>
      <c r="AW135" s="14" t="s">
        <v>37</v>
      </c>
      <c r="AX135" s="14" t="s">
        <v>76</v>
      </c>
      <c r="AY135" s="244" t="s">
        <v>123</v>
      </c>
    </row>
    <row r="136" s="16" customFormat="1">
      <c r="A136" s="16"/>
      <c r="B136" s="256"/>
      <c r="C136" s="257"/>
      <c r="D136" s="219" t="s">
        <v>134</v>
      </c>
      <c r="E136" s="258" t="s">
        <v>20</v>
      </c>
      <c r="F136" s="259" t="s">
        <v>153</v>
      </c>
      <c r="G136" s="257"/>
      <c r="H136" s="260">
        <v>15682.234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66" t="s">
        <v>134</v>
      </c>
      <c r="AU136" s="266" t="s">
        <v>85</v>
      </c>
      <c r="AV136" s="16" t="s">
        <v>130</v>
      </c>
      <c r="AW136" s="16" t="s">
        <v>37</v>
      </c>
      <c r="AX136" s="16" t="s">
        <v>8</v>
      </c>
      <c r="AY136" s="266" t="s">
        <v>123</v>
      </c>
    </row>
    <row r="137" s="2" customFormat="1" ht="21.75" customHeight="1">
      <c r="A137" s="40"/>
      <c r="B137" s="41"/>
      <c r="C137" s="206" t="s">
        <v>130</v>
      </c>
      <c r="D137" s="206" t="s">
        <v>125</v>
      </c>
      <c r="E137" s="207" t="s">
        <v>179</v>
      </c>
      <c r="F137" s="208" t="s">
        <v>180</v>
      </c>
      <c r="G137" s="209" t="s">
        <v>160</v>
      </c>
      <c r="H137" s="210">
        <v>1742.47</v>
      </c>
      <c r="I137" s="211"/>
      <c r="J137" s="212">
        <f>ROUND(I137*H137,0)</f>
        <v>0</v>
      </c>
      <c r="K137" s="208" t="s">
        <v>129</v>
      </c>
      <c r="L137" s="46"/>
      <c r="M137" s="213" t="s">
        <v>20</v>
      </c>
      <c r="N137" s="214" t="s">
        <v>47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130</v>
      </c>
      <c r="AT137" s="217" t="s">
        <v>125</v>
      </c>
      <c r="AU137" s="217" t="s">
        <v>85</v>
      </c>
      <c r="AY137" s="19" t="s">
        <v>123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</v>
      </c>
      <c r="BK137" s="218">
        <f>ROUND(I137*H137,0)</f>
        <v>0</v>
      </c>
      <c r="BL137" s="19" t="s">
        <v>130</v>
      </c>
      <c r="BM137" s="217" t="s">
        <v>181</v>
      </c>
    </row>
    <row r="138" s="2" customFormat="1">
      <c r="A138" s="40"/>
      <c r="B138" s="41"/>
      <c r="C138" s="42"/>
      <c r="D138" s="219" t="s">
        <v>132</v>
      </c>
      <c r="E138" s="42"/>
      <c r="F138" s="220" t="s">
        <v>182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132</v>
      </c>
      <c r="AU138" s="19" t="s">
        <v>85</v>
      </c>
    </row>
    <row r="139" s="13" customFormat="1">
      <c r="A139" s="13"/>
      <c r="B139" s="224"/>
      <c r="C139" s="225"/>
      <c r="D139" s="219" t="s">
        <v>134</v>
      </c>
      <c r="E139" s="226" t="s">
        <v>20</v>
      </c>
      <c r="F139" s="227" t="s">
        <v>183</v>
      </c>
      <c r="G139" s="225"/>
      <c r="H139" s="226" t="s">
        <v>20</v>
      </c>
      <c r="I139" s="228"/>
      <c r="J139" s="225"/>
      <c r="K139" s="225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134</v>
      </c>
      <c r="AU139" s="233" t="s">
        <v>85</v>
      </c>
      <c r="AV139" s="13" t="s">
        <v>8</v>
      </c>
      <c r="AW139" s="13" t="s">
        <v>37</v>
      </c>
      <c r="AX139" s="13" t="s">
        <v>76</v>
      </c>
      <c r="AY139" s="233" t="s">
        <v>123</v>
      </c>
    </row>
    <row r="140" s="14" customFormat="1">
      <c r="A140" s="14"/>
      <c r="B140" s="234"/>
      <c r="C140" s="235"/>
      <c r="D140" s="219" t="s">
        <v>134</v>
      </c>
      <c r="E140" s="236" t="s">
        <v>20</v>
      </c>
      <c r="F140" s="237" t="s">
        <v>184</v>
      </c>
      <c r="G140" s="235"/>
      <c r="H140" s="238">
        <v>1681.8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134</v>
      </c>
      <c r="AU140" s="244" t="s">
        <v>85</v>
      </c>
      <c r="AV140" s="14" t="s">
        <v>85</v>
      </c>
      <c r="AW140" s="14" t="s">
        <v>37</v>
      </c>
      <c r="AX140" s="14" t="s">
        <v>76</v>
      </c>
      <c r="AY140" s="244" t="s">
        <v>123</v>
      </c>
    </row>
    <row r="141" s="14" customFormat="1">
      <c r="A141" s="14"/>
      <c r="B141" s="234"/>
      <c r="C141" s="235"/>
      <c r="D141" s="219" t="s">
        <v>134</v>
      </c>
      <c r="E141" s="236" t="s">
        <v>20</v>
      </c>
      <c r="F141" s="237" t="s">
        <v>185</v>
      </c>
      <c r="G141" s="235"/>
      <c r="H141" s="238">
        <v>25.056000000000001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134</v>
      </c>
      <c r="AU141" s="244" t="s">
        <v>85</v>
      </c>
      <c r="AV141" s="14" t="s">
        <v>85</v>
      </c>
      <c r="AW141" s="14" t="s">
        <v>37</v>
      </c>
      <c r="AX141" s="14" t="s">
        <v>76</v>
      </c>
      <c r="AY141" s="244" t="s">
        <v>123</v>
      </c>
    </row>
    <row r="142" s="15" customFormat="1">
      <c r="A142" s="15"/>
      <c r="B142" s="245"/>
      <c r="C142" s="246"/>
      <c r="D142" s="219" t="s">
        <v>134</v>
      </c>
      <c r="E142" s="247" t="s">
        <v>20</v>
      </c>
      <c r="F142" s="248" t="s">
        <v>146</v>
      </c>
      <c r="G142" s="246"/>
      <c r="H142" s="249">
        <v>1706.856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134</v>
      </c>
      <c r="AU142" s="255" t="s">
        <v>85</v>
      </c>
      <c r="AV142" s="15" t="s">
        <v>147</v>
      </c>
      <c r="AW142" s="15" t="s">
        <v>4</v>
      </c>
      <c r="AX142" s="15" t="s">
        <v>76</v>
      </c>
      <c r="AY142" s="255" t="s">
        <v>123</v>
      </c>
    </row>
    <row r="143" s="13" customFormat="1">
      <c r="A143" s="13"/>
      <c r="B143" s="224"/>
      <c r="C143" s="225"/>
      <c r="D143" s="219" t="s">
        <v>134</v>
      </c>
      <c r="E143" s="226" t="s">
        <v>20</v>
      </c>
      <c r="F143" s="227" t="s">
        <v>136</v>
      </c>
      <c r="G143" s="225"/>
      <c r="H143" s="226" t="s">
        <v>20</v>
      </c>
      <c r="I143" s="228"/>
      <c r="J143" s="225"/>
      <c r="K143" s="225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134</v>
      </c>
      <c r="AU143" s="233" t="s">
        <v>85</v>
      </c>
      <c r="AV143" s="13" t="s">
        <v>8</v>
      </c>
      <c r="AW143" s="13" t="s">
        <v>37</v>
      </c>
      <c r="AX143" s="13" t="s">
        <v>76</v>
      </c>
      <c r="AY143" s="233" t="s">
        <v>123</v>
      </c>
    </row>
    <row r="144" s="14" customFormat="1">
      <c r="A144" s="14"/>
      <c r="B144" s="234"/>
      <c r="C144" s="235"/>
      <c r="D144" s="219" t="s">
        <v>134</v>
      </c>
      <c r="E144" s="236" t="s">
        <v>20</v>
      </c>
      <c r="F144" s="237" t="s">
        <v>186</v>
      </c>
      <c r="G144" s="235"/>
      <c r="H144" s="238">
        <v>3.835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134</v>
      </c>
      <c r="AU144" s="244" t="s">
        <v>85</v>
      </c>
      <c r="AV144" s="14" t="s">
        <v>85</v>
      </c>
      <c r="AW144" s="14" t="s">
        <v>37</v>
      </c>
      <c r="AX144" s="14" t="s">
        <v>76</v>
      </c>
      <c r="AY144" s="244" t="s">
        <v>123</v>
      </c>
    </row>
    <row r="145" s="14" customFormat="1">
      <c r="A145" s="14"/>
      <c r="B145" s="234"/>
      <c r="C145" s="235"/>
      <c r="D145" s="219" t="s">
        <v>134</v>
      </c>
      <c r="E145" s="236" t="s">
        <v>20</v>
      </c>
      <c r="F145" s="237" t="s">
        <v>187</v>
      </c>
      <c r="G145" s="235"/>
      <c r="H145" s="238">
        <v>2.5550000000000002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134</v>
      </c>
      <c r="AU145" s="244" t="s">
        <v>85</v>
      </c>
      <c r="AV145" s="14" t="s">
        <v>85</v>
      </c>
      <c r="AW145" s="14" t="s">
        <v>37</v>
      </c>
      <c r="AX145" s="14" t="s">
        <v>76</v>
      </c>
      <c r="AY145" s="244" t="s">
        <v>123</v>
      </c>
    </row>
    <row r="146" s="14" customFormat="1">
      <c r="A146" s="14"/>
      <c r="B146" s="234"/>
      <c r="C146" s="235"/>
      <c r="D146" s="219" t="s">
        <v>134</v>
      </c>
      <c r="E146" s="236" t="s">
        <v>20</v>
      </c>
      <c r="F146" s="237" t="s">
        <v>188</v>
      </c>
      <c r="G146" s="235"/>
      <c r="H146" s="238">
        <v>1.2829999999999999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134</v>
      </c>
      <c r="AU146" s="244" t="s">
        <v>85</v>
      </c>
      <c r="AV146" s="14" t="s">
        <v>85</v>
      </c>
      <c r="AW146" s="14" t="s">
        <v>37</v>
      </c>
      <c r="AX146" s="14" t="s">
        <v>76</v>
      </c>
      <c r="AY146" s="244" t="s">
        <v>123</v>
      </c>
    </row>
    <row r="147" s="14" customFormat="1">
      <c r="A147" s="14"/>
      <c r="B147" s="234"/>
      <c r="C147" s="235"/>
      <c r="D147" s="219" t="s">
        <v>134</v>
      </c>
      <c r="E147" s="236" t="s">
        <v>20</v>
      </c>
      <c r="F147" s="237" t="s">
        <v>189</v>
      </c>
      <c r="G147" s="235"/>
      <c r="H147" s="238">
        <v>1.2829999999999999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134</v>
      </c>
      <c r="AU147" s="244" t="s">
        <v>85</v>
      </c>
      <c r="AV147" s="14" t="s">
        <v>85</v>
      </c>
      <c r="AW147" s="14" t="s">
        <v>37</v>
      </c>
      <c r="AX147" s="14" t="s">
        <v>76</v>
      </c>
      <c r="AY147" s="244" t="s">
        <v>123</v>
      </c>
    </row>
    <row r="148" s="15" customFormat="1">
      <c r="A148" s="15"/>
      <c r="B148" s="245"/>
      <c r="C148" s="246"/>
      <c r="D148" s="219" t="s">
        <v>134</v>
      </c>
      <c r="E148" s="247" t="s">
        <v>20</v>
      </c>
      <c r="F148" s="248" t="s">
        <v>146</v>
      </c>
      <c r="G148" s="246"/>
      <c r="H148" s="249">
        <v>8.9559999999999995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134</v>
      </c>
      <c r="AU148" s="255" t="s">
        <v>85</v>
      </c>
      <c r="AV148" s="15" t="s">
        <v>147</v>
      </c>
      <c r="AW148" s="15" t="s">
        <v>37</v>
      </c>
      <c r="AX148" s="15" t="s">
        <v>76</v>
      </c>
      <c r="AY148" s="255" t="s">
        <v>123</v>
      </c>
    </row>
    <row r="149" s="13" customFormat="1">
      <c r="A149" s="13"/>
      <c r="B149" s="224"/>
      <c r="C149" s="225"/>
      <c r="D149" s="219" t="s">
        <v>134</v>
      </c>
      <c r="E149" s="226" t="s">
        <v>20</v>
      </c>
      <c r="F149" s="227" t="s">
        <v>170</v>
      </c>
      <c r="G149" s="225"/>
      <c r="H149" s="226" t="s">
        <v>20</v>
      </c>
      <c r="I149" s="228"/>
      <c r="J149" s="225"/>
      <c r="K149" s="225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134</v>
      </c>
      <c r="AU149" s="233" t="s">
        <v>85</v>
      </c>
      <c r="AV149" s="13" t="s">
        <v>8</v>
      </c>
      <c r="AW149" s="13" t="s">
        <v>37</v>
      </c>
      <c r="AX149" s="13" t="s">
        <v>76</v>
      </c>
      <c r="AY149" s="233" t="s">
        <v>123</v>
      </c>
    </row>
    <row r="150" s="14" customFormat="1">
      <c r="A150" s="14"/>
      <c r="B150" s="234"/>
      <c r="C150" s="235"/>
      <c r="D150" s="219" t="s">
        <v>134</v>
      </c>
      <c r="E150" s="236" t="s">
        <v>20</v>
      </c>
      <c r="F150" s="237" t="s">
        <v>190</v>
      </c>
      <c r="G150" s="235"/>
      <c r="H150" s="238">
        <v>7.2679999999999998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134</v>
      </c>
      <c r="AU150" s="244" t="s">
        <v>85</v>
      </c>
      <c r="AV150" s="14" t="s">
        <v>85</v>
      </c>
      <c r="AW150" s="14" t="s">
        <v>37</v>
      </c>
      <c r="AX150" s="14" t="s">
        <v>76</v>
      </c>
      <c r="AY150" s="244" t="s">
        <v>123</v>
      </c>
    </row>
    <row r="151" s="14" customFormat="1">
      <c r="A151" s="14"/>
      <c r="B151" s="234"/>
      <c r="C151" s="235"/>
      <c r="D151" s="219" t="s">
        <v>134</v>
      </c>
      <c r="E151" s="236" t="s">
        <v>20</v>
      </c>
      <c r="F151" s="237" t="s">
        <v>191</v>
      </c>
      <c r="G151" s="235"/>
      <c r="H151" s="238">
        <v>4.8440000000000003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134</v>
      </c>
      <c r="AU151" s="244" t="s">
        <v>85</v>
      </c>
      <c r="AV151" s="14" t="s">
        <v>85</v>
      </c>
      <c r="AW151" s="14" t="s">
        <v>37</v>
      </c>
      <c r="AX151" s="14" t="s">
        <v>76</v>
      </c>
      <c r="AY151" s="244" t="s">
        <v>123</v>
      </c>
    </row>
    <row r="152" s="14" customFormat="1">
      <c r="A152" s="14"/>
      <c r="B152" s="234"/>
      <c r="C152" s="235"/>
      <c r="D152" s="219" t="s">
        <v>134</v>
      </c>
      <c r="E152" s="236" t="s">
        <v>20</v>
      </c>
      <c r="F152" s="237" t="s">
        <v>192</v>
      </c>
      <c r="G152" s="235"/>
      <c r="H152" s="238">
        <v>2.4239999999999999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134</v>
      </c>
      <c r="AU152" s="244" t="s">
        <v>85</v>
      </c>
      <c r="AV152" s="14" t="s">
        <v>85</v>
      </c>
      <c r="AW152" s="14" t="s">
        <v>37</v>
      </c>
      <c r="AX152" s="14" t="s">
        <v>76</v>
      </c>
      <c r="AY152" s="244" t="s">
        <v>123</v>
      </c>
    </row>
    <row r="153" s="14" customFormat="1">
      <c r="A153" s="14"/>
      <c r="B153" s="234"/>
      <c r="C153" s="235"/>
      <c r="D153" s="219" t="s">
        <v>134</v>
      </c>
      <c r="E153" s="236" t="s">
        <v>20</v>
      </c>
      <c r="F153" s="237" t="s">
        <v>193</v>
      </c>
      <c r="G153" s="235"/>
      <c r="H153" s="238">
        <v>2.4239999999999999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134</v>
      </c>
      <c r="AU153" s="244" t="s">
        <v>85</v>
      </c>
      <c r="AV153" s="14" t="s">
        <v>85</v>
      </c>
      <c r="AW153" s="14" t="s">
        <v>37</v>
      </c>
      <c r="AX153" s="14" t="s">
        <v>76</v>
      </c>
      <c r="AY153" s="244" t="s">
        <v>123</v>
      </c>
    </row>
    <row r="154" s="15" customFormat="1">
      <c r="A154" s="15"/>
      <c r="B154" s="245"/>
      <c r="C154" s="246"/>
      <c r="D154" s="219" t="s">
        <v>134</v>
      </c>
      <c r="E154" s="247" t="s">
        <v>20</v>
      </c>
      <c r="F154" s="248" t="s">
        <v>146</v>
      </c>
      <c r="G154" s="246"/>
      <c r="H154" s="249">
        <v>16.960000000000001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5" t="s">
        <v>134</v>
      </c>
      <c r="AU154" s="255" t="s">
        <v>85</v>
      </c>
      <c r="AV154" s="15" t="s">
        <v>147</v>
      </c>
      <c r="AW154" s="15" t="s">
        <v>37</v>
      </c>
      <c r="AX154" s="15" t="s">
        <v>76</v>
      </c>
      <c r="AY154" s="255" t="s">
        <v>123</v>
      </c>
    </row>
    <row r="155" s="13" customFormat="1">
      <c r="A155" s="13"/>
      <c r="B155" s="224"/>
      <c r="C155" s="225"/>
      <c r="D155" s="219" t="s">
        <v>134</v>
      </c>
      <c r="E155" s="226" t="s">
        <v>20</v>
      </c>
      <c r="F155" s="227" t="s">
        <v>175</v>
      </c>
      <c r="G155" s="225"/>
      <c r="H155" s="226" t="s">
        <v>20</v>
      </c>
      <c r="I155" s="228"/>
      <c r="J155" s="225"/>
      <c r="K155" s="225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134</v>
      </c>
      <c r="AU155" s="233" t="s">
        <v>85</v>
      </c>
      <c r="AV155" s="13" t="s">
        <v>8</v>
      </c>
      <c r="AW155" s="13" t="s">
        <v>37</v>
      </c>
      <c r="AX155" s="13" t="s">
        <v>76</v>
      </c>
      <c r="AY155" s="233" t="s">
        <v>123</v>
      </c>
    </row>
    <row r="156" s="14" customFormat="1">
      <c r="A156" s="14"/>
      <c r="B156" s="234"/>
      <c r="C156" s="235"/>
      <c r="D156" s="219" t="s">
        <v>134</v>
      </c>
      <c r="E156" s="236" t="s">
        <v>20</v>
      </c>
      <c r="F156" s="237" t="s">
        <v>194</v>
      </c>
      <c r="G156" s="235"/>
      <c r="H156" s="238">
        <v>3.8159999999999998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134</v>
      </c>
      <c r="AU156" s="244" t="s">
        <v>85</v>
      </c>
      <c r="AV156" s="14" t="s">
        <v>85</v>
      </c>
      <c r="AW156" s="14" t="s">
        <v>37</v>
      </c>
      <c r="AX156" s="14" t="s">
        <v>76</v>
      </c>
      <c r="AY156" s="244" t="s">
        <v>123</v>
      </c>
    </row>
    <row r="157" s="13" customFormat="1">
      <c r="A157" s="13"/>
      <c r="B157" s="224"/>
      <c r="C157" s="225"/>
      <c r="D157" s="219" t="s">
        <v>134</v>
      </c>
      <c r="E157" s="226" t="s">
        <v>20</v>
      </c>
      <c r="F157" s="227" t="s">
        <v>177</v>
      </c>
      <c r="G157" s="225"/>
      <c r="H157" s="226" t="s">
        <v>20</v>
      </c>
      <c r="I157" s="228"/>
      <c r="J157" s="225"/>
      <c r="K157" s="225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134</v>
      </c>
      <c r="AU157" s="233" t="s">
        <v>85</v>
      </c>
      <c r="AV157" s="13" t="s">
        <v>8</v>
      </c>
      <c r="AW157" s="13" t="s">
        <v>37</v>
      </c>
      <c r="AX157" s="13" t="s">
        <v>76</v>
      </c>
      <c r="AY157" s="233" t="s">
        <v>123</v>
      </c>
    </row>
    <row r="158" s="14" customFormat="1">
      <c r="A158" s="14"/>
      <c r="B158" s="234"/>
      <c r="C158" s="235"/>
      <c r="D158" s="219" t="s">
        <v>134</v>
      </c>
      <c r="E158" s="236" t="s">
        <v>20</v>
      </c>
      <c r="F158" s="237" t="s">
        <v>195</v>
      </c>
      <c r="G158" s="235"/>
      <c r="H158" s="238">
        <v>5.8819999999999997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134</v>
      </c>
      <c r="AU158" s="244" t="s">
        <v>85</v>
      </c>
      <c r="AV158" s="14" t="s">
        <v>85</v>
      </c>
      <c r="AW158" s="14" t="s">
        <v>37</v>
      </c>
      <c r="AX158" s="14" t="s">
        <v>76</v>
      </c>
      <c r="AY158" s="244" t="s">
        <v>123</v>
      </c>
    </row>
    <row r="159" s="16" customFormat="1">
      <c r="A159" s="16"/>
      <c r="B159" s="256"/>
      <c r="C159" s="257"/>
      <c r="D159" s="219" t="s">
        <v>134</v>
      </c>
      <c r="E159" s="258" t="s">
        <v>20</v>
      </c>
      <c r="F159" s="259" t="s">
        <v>153</v>
      </c>
      <c r="G159" s="257"/>
      <c r="H159" s="260">
        <v>1742.47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66" t="s">
        <v>134</v>
      </c>
      <c r="AU159" s="266" t="s">
        <v>85</v>
      </c>
      <c r="AV159" s="16" t="s">
        <v>130</v>
      </c>
      <c r="AW159" s="16" t="s">
        <v>37</v>
      </c>
      <c r="AX159" s="16" t="s">
        <v>8</v>
      </c>
      <c r="AY159" s="266" t="s">
        <v>123</v>
      </c>
    </row>
    <row r="160" s="2" customFormat="1" ht="16.5" customHeight="1">
      <c r="A160" s="40"/>
      <c r="B160" s="41"/>
      <c r="C160" s="206" t="s">
        <v>196</v>
      </c>
      <c r="D160" s="206" t="s">
        <v>125</v>
      </c>
      <c r="E160" s="207" t="s">
        <v>197</v>
      </c>
      <c r="F160" s="208" t="s">
        <v>198</v>
      </c>
      <c r="G160" s="209" t="s">
        <v>160</v>
      </c>
      <c r="H160" s="210">
        <v>19534.355</v>
      </c>
      <c r="I160" s="211"/>
      <c r="J160" s="212">
        <f>ROUND(I160*H160,0)</f>
        <v>0</v>
      </c>
      <c r="K160" s="208" t="s">
        <v>20</v>
      </c>
      <c r="L160" s="46"/>
      <c r="M160" s="213" t="s">
        <v>20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130</v>
      </c>
      <c r="AT160" s="217" t="s">
        <v>125</v>
      </c>
      <c r="AU160" s="217" t="s">
        <v>85</v>
      </c>
      <c r="AY160" s="19" t="s">
        <v>123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</v>
      </c>
      <c r="BK160" s="218">
        <f>ROUND(I160*H160,0)</f>
        <v>0</v>
      </c>
      <c r="BL160" s="19" t="s">
        <v>130</v>
      </c>
      <c r="BM160" s="217" t="s">
        <v>199</v>
      </c>
    </row>
    <row r="161" s="2" customFormat="1">
      <c r="A161" s="40"/>
      <c r="B161" s="41"/>
      <c r="C161" s="42"/>
      <c r="D161" s="219" t="s">
        <v>132</v>
      </c>
      <c r="E161" s="42"/>
      <c r="F161" s="220" t="s">
        <v>198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132</v>
      </c>
      <c r="AU161" s="19" t="s">
        <v>85</v>
      </c>
    </row>
    <row r="162" s="2" customFormat="1">
      <c r="A162" s="40"/>
      <c r="B162" s="41"/>
      <c r="C162" s="42"/>
      <c r="D162" s="219" t="s">
        <v>200</v>
      </c>
      <c r="E162" s="42"/>
      <c r="F162" s="267" t="s">
        <v>201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200</v>
      </c>
      <c r="AU162" s="19" t="s">
        <v>85</v>
      </c>
    </row>
    <row r="163" s="13" customFormat="1">
      <c r="A163" s="13"/>
      <c r="B163" s="224"/>
      <c r="C163" s="225"/>
      <c r="D163" s="219" t="s">
        <v>134</v>
      </c>
      <c r="E163" s="226" t="s">
        <v>20</v>
      </c>
      <c r="F163" s="227" t="s">
        <v>202</v>
      </c>
      <c r="G163" s="225"/>
      <c r="H163" s="226" t="s">
        <v>20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134</v>
      </c>
      <c r="AU163" s="233" t="s">
        <v>85</v>
      </c>
      <c r="AV163" s="13" t="s">
        <v>8</v>
      </c>
      <c r="AW163" s="13" t="s">
        <v>37</v>
      </c>
      <c r="AX163" s="13" t="s">
        <v>76</v>
      </c>
      <c r="AY163" s="233" t="s">
        <v>123</v>
      </c>
    </row>
    <row r="164" s="14" customFormat="1">
      <c r="A164" s="14"/>
      <c r="B164" s="234"/>
      <c r="C164" s="235"/>
      <c r="D164" s="219" t="s">
        <v>134</v>
      </c>
      <c r="E164" s="236" t="s">
        <v>20</v>
      </c>
      <c r="F164" s="237" t="s">
        <v>203</v>
      </c>
      <c r="G164" s="235"/>
      <c r="H164" s="238">
        <v>17424.704000000002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134</v>
      </c>
      <c r="AU164" s="244" t="s">
        <v>85</v>
      </c>
      <c r="AV164" s="14" t="s">
        <v>85</v>
      </c>
      <c r="AW164" s="14" t="s">
        <v>37</v>
      </c>
      <c r="AX164" s="14" t="s">
        <v>76</v>
      </c>
      <c r="AY164" s="244" t="s">
        <v>123</v>
      </c>
    </row>
    <row r="165" s="14" customFormat="1">
      <c r="A165" s="14"/>
      <c r="B165" s="234"/>
      <c r="C165" s="235"/>
      <c r="D165" s="219" t="s">
        <v>134</v>
      </c>
      <c r="E165" s="236" t="s">
        <v>20</v>
      </c>
      <c r="F165" s="237" t="s">
        <v>204</v>
      </c>
      <c r="G165" s="235"/>
      <c r="H165" s="238">
        <v>2109.6509999999998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134</v>
      </c>
      <c r="AU165" s="244" t="s">
        <v>85</v>
      </c>
      <c r="AV165" s="14" t="s">
        <v>85</v>
      </c>
      <c r="AW165" s="14" t="s">
        <v>37</v>
      </c>
      <c r="AX165" s="14" t="s">
        <v>76</v>
      </c>
      <c r="AY165" s="244" t="s">
        <v>123</v>
      </c>
    </row>
    <row r="166" s="16" customFormat="1">
      <c r="A166" s="16"/>
      <c r="B166" s="256"/>
      <c r="C166" s="257"/>
      <c r="D166" s="219" t="s">
        <v>134</v>
      </c>
      <c r="E166" s="258" t="s">
        <v>20</v>
      </c>
      <c r="F166" s="259" t="s">
        <v>153</v>
      </c>
      <c r="G166" s="257"/>
      <c r="H166" s="260">
        <v>19534.355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66" t="s">
        <v>134</v>
      </c>
      <c r="AU166" s="266" t="s">
        <v>85</v>
      </c>
      <c r="AV166" s="16" t="s">
        <v>130</v>
      </c>
      <c r="AW166" s="16" t="s">
        <v>37</v>
      </c>
      <c r="AX166" s="16" t="s">
        <v>8</v>
      </c>
      <c r="AY166" s="266" t="s">
        <v>123</v>
      </c>
    </row>
    <row r="167" s="2" customFormat="1" ht="21.75" customHeight="1">
      <c r="A167" s="40"/>
      <c r="B167" s="41"/>
      <c r="C167" s="206" t="s">
        <v>205</v>
      </c>
      <c r="D167" s="206" t="s">
        <v>125</v>
      </c>
      <c r="E167" s="207" t="s">
        <v>206</v>
      </c>
      <c r="F167" s="208" t="s">
        <v>207</v>
      </c>
      <c r="G167" s="209" t="s">
        <v>160</v>
      </c>
      <c r="H167" s="210">
        <v>1898.6869999999999</v>
      </c>
      <c r="I167" s="211"/>
      <c r="J167" s="212">
        <f>ROUND(I167*H167,0)</f>
        <v>0</v>
      </c>
      <c r="K167" s="208" t="s">
        <v>129</v>
      </c>
      <c r="L167" s="46"/>
      <c r="M167" s="213" t="s">
        <v>20</v>
      </c>
      <c r="N167" s="214" t="s">
        <v>47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130</v>
      </c>
      <c r="AT167" s="217" t="s">
        <v>125</v>
      </c>
      <c r="AU167" s="217" t="s">
        <v>85</v>
      </c>
      <c r="AY167" s="19" t="s">
        <v>123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</v>
      </c>
      <c r="BK167" s="218">
        <f>ROUND(I167*H167,0)</f>
        <v>0</v>
      </c>
      <c r="BL167" s="19" t="s">
        <v>130</v>
      </c>
      <c r="BM167" s="217" t="s">
        <v>208</v>
      </c>
    </row>
    <row r="168" s="2" customFormat="1">
      <c r="A168" s="40"/>
      <c r="B168" s="41"/>
      <c r="C168" s="42"/>
      <c r="D168" s="219" t="s">
        <v>132</v>
      </c>
      <c r="E168" s="42"/>
      <c r="F168" s="220" t="s">
        <v>209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132</v>
      </c>
      <c r="AU168" s="19" t="s">
        <v>85</v>
      </c>
    </row>
    <row r="169" s="13" customFormat="1">
      <c r="A169" s="13"/>
      <c r="B169" s="224"/>
      <c r="C169" s="225"/>
      <c r="D169" s="219" t="s">
        <v>134</v>
      </c>
      <c r="E169" s="226" t="s">
        <v>20</v>
      </c>
      <c r="F169" s="227" t="s">
        <v>163</v>
      </c>
      <c r="G169" s="225"/>
      <c r="H169" s="226" t="s">
        <v>20</v>
      </c>
      <c r="I169" s="228"/>
      <c r="J169" s="225"/>
      <c r="K169" s="225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134</v>
      </c>
      <c r="AU169" s="233" t="s">
        <v>85</v>
      </c>
      <c r="AV169" s="13" t="s">
        <v>8</v>
      </c>
      <c r="AW169" s="13" t="s">
        <v>37</v>
      </c>
      <c r="AX169" s="13" t="s">
        <v>76</v>
      </c>
      <c r="AY169" s="233" t="s">
        <v>123</v>
      </c>
    </row>
    <row r="170" s="14" customFormat="1">
      <c r="A170" s="14"/>
      <c r="B170" s="234"/>
      <c r="C170" s="235"/>
      <c r="D170" s="219" t="s">
        <v>134</v>
      </c>
      <c r="E170" s="236" t="s">
        <v>20</v>
      </c>
      <c r="F170" s="237" t="s">
        <v>210</v>
      </c>
      <c r="G170" s="235"/>
      <c r="H170" s="238">
        <v>1365.3720000000001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134</v>
      </c>
      <c r="AU170" s="244" t="s">
        <v>85</v>
      </c>
      <c r="AV170" s="14" t="s">
        <v>85</v>
      </c>
      <c r="AW170" s="14" t="s">
        <v>37</v>
      </c>
      <c r="AX170" s="14" t="s">
        <v>76</v>
      </c>
      <c r="AY170" s="244" t="s">
        <v>123</v>
      </c>
    </row>
    <row r="171" s="14" customFormat="1">
      <c r="A171" s="14"/>
      <c r="B171" s="234"/>
      <c r="C171" s="235"/>
      <c r="D171" s="219" t="s">
        <v>134</v>
      </c>
      <c r="E171" s="236" t="s">
        <v>20</v>
      </c>
      <c r="F171" s="237" t="s">
        <v>211</v>
      </c>
      <c r="G171" s="235"/>
      <c r="H171" s="238">
        <v>277.82999999999998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134</v>
      </c>
      <c r="AU171" s="244" t="s">
        <v>85</v>
      </c>
      <c r="AV171" s="14" t="s">
        <v>85</v>
      </c>
      <c r="AW171" s="14" t="s">
        <v>37</v>
      </c>
      <c r="AX171" s="14" t="s">
        <v>76</v>
      </c>
      <c r="AY171" s="244" t="s">
        <v>123</v>
      </c>
    </row>
    <row r="172" s="14" customFormat="1">
      <c r="A172" s="14"/>
      <c r="B172" s="234"/>
      <c r="C172" s="235"/>
      <c r="D172" s="219" t="s">
        <v>134</v>
      </c>
      <c r="E172" s="236" t="s">
        <v>20</v>
      </c>
      <c r="F172" s="237" t="s">
        <v>212</v>
      </c>
      <c r="G172" s="235"/>
      <c r="H172" s="238">
        <v>22.391999999999999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134</v>
      </c>
      <c r="AU172" s="244" t="s">
        <v>85</v>
      </c>
      <c r="AV172" s="14" t="s">
        <v>85</v>
      </c>
      <c r="AW172" s="14" t="s">
        <v>37</v>
      </c>
      <c r="AX172" s="14" t="s">
        <v>76</v>
      </c>
      <c r="AY172" s="244" t="s">
        <v>123</v>
      </c>
    </row>
    <row r="173" s="14" customFormat="1">
      <c r="A173" s="14"/>
      <c r="B173" s="234"/>
      <c r="C173" s="235"/>
      <c r="D173" s="219" t="s">
        <v>134</v>
      </c>
      <c r="E173" s="236" t="s">
        <v>20</v>
      </c>
      <c r="F173" s="237" t="s">
        <v>213</v>
      </c>
      <c r="G173" s="235"/>
      <c r="H173" s="238">
        <v>37.026000000000003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134</v>
      </c>
      <c r="AU173" s="244" t="s">
        <v>85</v>
      </c>
      <c r="AV173" s="14" t="s">
        <v>85</v>
      </c>
      <c r="AW173" s="14" t="s">
        <v>37</v>
      </c>
      <c r="AX173" s="14" t="s">
        <v>76</v>
      </c>
      <c r="AY173" s="244" t="s">
        <v>123</v>
      </c>
    </row>
    <row r="174" s="14" customFormat="1">
      <c r="A174" s="14"/>
      <c r="B174" s="234"/>
      <c r="C174" s="235"/>
      <c r="D174" s="219" t="s">
        <v>134</v>
      </c>
      <c r="E174" s="236" t="s">
        <v>20</v>
      </c>
      <c r="F174" s="237" t="s">
        <v>214</v>
      </c>
      <c r="G174" s="235"/>
      <c r="H174" s="238">
        <v>21.140999999999998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134</v>
      </c>
      <c r="AU174" s="244" t="s">
        <v>85</v>
      </c>
      <c r="AV174" s="14" t="s">
        <v>85</v>
      </c>
      <c r="AW174" s="14" t="s">
        <v>37</v>
      </c>
      <c r="AX174" s="14" t="s">
        <v>76</v>
      </c>
      <c r="AY174" s="244" t="s">
        <v>123</v>
      </c>
    </row>
    <row r="175" s="14" customFormat="1">
      <c r="A175" s="14"/>
      <c r="B175" s="234"/>
      <c r="C175" s="235"/>
      <c r="D175" s="219" t="s">
        <v>134</v>
      </c>
      <c r="E175" s="236" t="s">
        <v>20</v>
      </c>
      <c r="F175" s="237" t="s">
        <v>215</v>
      </c>
      <c r="G175" s="235"/>
      <c r="H175" s="238">
        <v>18.792000000000002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134</v>
      </c>
      <c r="AU175" s="244" t="s">
        <v>85</v>
      </c>
      <c r="AV175" s="14" t="s">
        <v>85</v>
      </c>
      <c r="AW175" s="14" t="s">
        <v>37</v>
      </c>
      <c r="AX175" s="14" t="s">
        <v>76</v>
      </c>
      <c r="AY175" s="244" t="s">
        <v>123</v>
      </c>
    </row>
    <row r="176" s="13" customFormat="1">
      <c r="A176" s="13"/>
      <c r="B176" s="224"/>
      <c r="C176" s="225"/>
      <c r="D176" s="219" t="s">
        <v>134</v>
      </c>
      <c r="E176" s="226" t="s">
        <v>20</v>
      </c>
      <c r="F176" s="227" t="s">
        <v>136</v>
      </c>
      <c r="G176" s="225"/>
      <c r="H176" s="226" t="s">
        <v>20</v>
      </c>
      <c r="I176" s="228"/>
      <c r="J176" s="225"/>
      <c r="K176" s="225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134</v>
      </c>
      <c r="AU176" s="233" t="s">
        <v>85</v>
      </c>
      <c r="AV176" s="13" t="s">
        <v>8</v>
      </c>
      <c r="AW176" s="13" t="s">
        <v>37</v>
      </c>
      <c r="AX176" s="13" t="s">
        <v>76</v>
      </c>
      <c r="AY176" s="233" t="s">
        <v>123</v>
      </c>
    </row>
    <row r="177" s="14" customFormat="1">
      <c r="A177" s="14"/>
      <c r="B177" s="234"/>
      <c r="C177" s="235"/>
      <c r="D177" s="219" t="s">
        <v>134</v>
      </c>
      <c r="E177" s="236" t="s">
        <v>20</v>
      </c>
      <c r="F177" s="237" t="s">
        <v>216</v>
      </c>
      <c r="G177" s="235"/>
      <c r="H177" s="238">
        <v>6.7220000000000004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134</v>
      </c>
      <c r="AU177" s="244" t="s">
        <v>85</v>
      </c>
      <c r="AV177" s="14" t="s">
        <v>85</v>
      </c>
      <c r="AW177" s="14" t="s">
        <v>37</v>
      </c>
      <c r="AX177" s="14" t="s">
        <v>76</v>
      </c>
      <c r="AY177" s="244" t="s">
        <v>123</v>
      </c>
    </row>
    <row r="178" s="14" customFormat="1">
      <c r="A178" s="14"/>
      <c r="B178" s="234"/>
      <c r="C178" s="235"/>
      <c r="D178" s="219" t="s">
        <v>134</v>
      </c>
      <c r="E178" s="236" t="s">
        <v>20</v>
      </c>
      <c r="F178" s="237" t="s">
        <v>217</v>
      </c>
      <c r="G178" s="235"/>
      <c r="H178" s="238">
        <v>18.472000000000001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134</v>
      </c>
      <c r="AU178" s="244" t="s">
        <v>85</v>
      </c>
      <c r="AV178" s="14" t="s">
        <v>85</v>
      </c>
      <c r="AW178" s="14" t="s">
        <v>37</v>
      </c>
      <c r="AX178" s="14" t="s">
        <v>76</v>
      </c>
      <c r="AY178" s="244" t="s">
        <v>123</v>
      </c>
    </row>
    <row r="179" s="14" customFormat="1">
      <c r="A179" s="14"/>
      <c r="B179" s="234"/>
      <c r="C179" s="235"/>
      <c r="D179" s="219" t="s">
        <v>134</v>
      </c>
      <c r="E179" s="236" t="s">
        <v>20</v>
      </c>
      <c r="F179" s="237" t="s">
        <v>218</v>
      </c>
      <c r="G179" s="235"/>
      <c r="H179" s="238">
        <v>8.8469999999999995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134</v>
      </c>
      <c r="AU179" s="244" t="s">
        <v>85</v>
      </c>
      <c r="AV179" s="14" t="s">
        <v>85</v>
      </c>
      <c r="AW179" s="14" t="s">
        <v>37</v>
      </c>
      <c r="AX179" s="14" t="s">
        <v>76</v>
      </c>
      <c r="AY179" s="244" t="s">
        <v>123</v>
      </c>
    </row>
    <row r="180" s="14" customFormat="1">
      <c r="A180" s="14"/>
      <c r="B180" s="234"/>
      <c r="C180" s="235"/>
      <c r="D180" s="219" t="s">
        <v>134</v>
      </c>
      <c r="E180" s="236" t="s">
        <v>20</v>
      </c>
      <c r="F180" s="237" t="s">
        <v>219</v>
      </c>
      <c r="G180" s="235"/>
      <c r="H180" s="238">
        <v>10.757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134</v>
      </c>
      <c r="AU180" s="244" t="s">
        <v>85</v>
      </c>
      <c r="AV180" s="14" t="s">
        <v>85</v>
      </c>
      <c r="AW180" s="14" t="s">
        <v>37</v>
      </c>
      <c r="AX180" s="14" t="s">
        <v>76</v>
      </c>
      <c r="AY180" s="244" t="s">
        <v>123</v>
      </c>
    </row>
    <row r="181" s="15" customFormat="1">
      <c r="A181" s="15"/>
      <c r="B181" s="245"/>
      <c r="C181" s="246"/>
      <c r="D181" s="219" t="s">
        <v>134</v>
      </c>
      <c r="E181" s="247" t="s">
        <v>20</v>
      </c>
      <c r="F181" s="248" t="s">
        <v>146</v>
      </c>
      <c r="G181" s="246"/>
      <c r="H181" s="249">
        <v>1787.3510000000001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5" t="s">
        <v>134</v>
      </c>
      <c r="AU181" s="255" t="s">
        <v>85</v>
      </c>
      <c r="AV181" s="15" t="s">
        <v>147</v>
      </c>
      <c r="AW181" s="15" t="s">
        <v>37</v>
      </c>
      <c r="AX181" s="15" t="s">
        <v>76</v>
      </c>
      <c r="AY181" s="255" t="s">
        <v>123</v>
      </c>
    </row>
    <row r="182" s="13" customFormat="1">
      <c r="A182" s="13"/>
      <c r="B182" s="224"/>
      <c r="C182" s="225"/>
      <c r="D182" s="219" t="s">
        <v>134</v>
      </c>
      <c r="E182" s="226" t="s">
        <v>20</v>
      </c>
      <c r="F182" s="227" t="s">
        <v>170</v>
      </c>
      <c r="G182" s="225"/>
      <c r="H182" s="226" t="s">
        <v>20</v>
      </c>
      <c r="I182" s="228"/>
      <c r="J182" s="225"/>
      <c r="K182" s="225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134</v>
      </c>
      <c r="AU182" s="233" t="s">
        <v>85</v>
      </c>
      <c r="AV182" s="13" t="s">
        <v>8</v>
      </c>
      <c r="AW182" s="13" t="s">
        <v>37</v>
      </c>
      <c r="AX182" s="13" t="s">
        <v>76</v>
      </c>
      <c r="AY182" s="233" t="s">
        <v>123</v>
      </c>
    </row>
    <row r="183" s="14" customFormat="1">
      <c r="A183" s="14"/>
      <c r="B183" s="234"/>
      <c r="C183" s="235"/>
      <c r="D183" s="219" t="s">
        <v>134</v>
      </c>
      <c r="E183" s="236" t="s">
        <v>20</v>
      </c>
      <c r="F183" s="237" t="s">
        <v>220</v>
      </c>
      <c r="G183" s="235"/>
      <c r="H183" s="238">
        <v>4.4930000000000003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134</v>
      </c>
      <c r="AU183" s="244" t="s">
        <v>85</v>
      </c>
      <c r="AV183" s="14" t="s">
        <v>85</v>
      </c>
      <c r="AW183" s="14" t="s">
        <v>37</v>
      </c>
      <c r="AX183" s="14" t="s">
        <v>76</v>
      </c>
      <c r="AY183" s="244" t="s">
        <v>123</v>
      </c>
    </row>
    <row r="184" s="14" customFormat="1">
      <c r="A184" s="14"/>
      <c r="B184" s="234"/>
      <c r="C184" s="235"/>
      <c r="D184" s="219" t="s">
        <v>134</v>
      </c>
      <c r="E184" s="236" t="s">
        <v>20</v>
      </c>
      <c r="F184" s="237" t="s">
        <v>221</v>
      </c>
      <c r="G184" s="235"/>
      <c r="H184" s="238">
        <v>53.040999999999997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134</v>
      </c>
      <c r="AU184" s="244" t="s">
        <v>85</v>
      </c>
      <c r="AV184" s="14" t="s">
        <v>85</v>
      </c>
      <c r="AW184" s="14" t="s">
        <v>37</v>
      </c>
      <c r="AX184" s="14" t="s">
        <v>76</v>
      </c>
      <c r="AY184" s="244" t="s">
        <v>123</v>
      </c>
    </row>
    <row r="185" s="15" customFormat="1">
      <c r="A185" s="15"/>
      <c r="B185" s="245"/>
      <c r="C185" s="246"/>
      <c r="D185" s="219" t="s">
        <v>134</v>
      </c>
      <c r="E185" s="247" t="s">
        <v>20</v>
      </c>
      <c r="F185" s="248" t="s">
        <v>146</v>
      </c>
      <c r="G185" s="246"/>
      <c r="H185" s="249">
        <v>57.533999999999999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134</v>
      </c>
      <c r="AU185" s="255" t="s">
        <v>85</v>
      </c>
      <c r="AV185" s="15" t="s">
        <v>147</v>
      </c>
      <c r="AW185" s="15" t="s">
        <v>37</v>
      </c>
      <c r="AX185" s="15" t="s">
        <v>76</v>
      </c>
      <c r="AY185" s="255" t="s">
        <v>123</v>
      </c>
    </row>
    <row r="186" s="13" customFormat="1">
      <c r="A186" s="13"/>
      <c r="B186" s="224"/>
      <c r="C186" s="225"/>
      <c r="D186" s="219" t="s">
        <v>134</v>
      </c>
      <c r="E186" s="226" t="s">
        <v>20</v>
      </c>
      <c r="F186" s="227" t="s">
        <v>222</v>
      </c>
      <c r="G186" s="225"/>
      <c r="H186" s="226" t="s">
        <v>20</v>
      </c>
      <c r="I186" s="228"/>
      <c r="J186" s="225"/>
      <c r="K186" s="225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134</v>
      </c>
      <c r="AU186" s="233" t="s">
        <v>85</v>
      </c>
      <c r="AV186" s="13" t="s">
        <v>8</v>
      </c>
      <c r="AW186" s="13" t="s">
        <v>37</v>
      </c>
      <c r="AX186" s="13" t="s">
        <v>76</v>
      </c>
      <c r="AY186" s="233" t="s">
        <v>123</v>
      </c>
    </row>
    <row r="187" s="14" customFormat="1">
      <c r="A187" s="14"/>
      <c r="B187" s="234"/>
      <c r="C187" s="235"/>
      <c r="D187" s="219" t="s">
        <v>134</v>
      </c>
      <c r="E187" s="236" t="s">
        <v>20</v>
      </c>
      <c r="F187" s="237" t="s">
        <v>223</v>
      </c>
      <c r="G187" s="235"/>
      <c r="H187" s="238">
        <v>32.939999999999998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134</v>
      </c>
      <c r="AU187" s="244" t="s">
        <v>85</v>
      </c>
      <c r="AV187" s="14" t="s">
        <v>85</v>
      </c>
      <c r="AW187" s="14" t="s">
        <v>37</v>
      </c>
      <c r="AX187" s="14" t="s">
        <v>76</v>
      </c>
      <c r="AY187" s="244" t="s">
        <v>123</v>
      </c>
    </row>
    <row r="188" s="13" customFormat="1">
      <c r="A188" s="13"/>
      <c r="B188" s="224"/>
      <c r="C188" s="225"/>
      <c r="D188" s="219" t="s">
        <v>134</v>
      </c>
      <c r="E188" s="226" t="s">
        <v>20</v>
      </c>
      <c r="F188" s="227" t="s">
        <v>224</v>
      </c>
      <c r="G188" s="225"/>
      <c r="H188" s="226" t="s">
        <v>20</v>
      </c>
      <c r="I188" s="228"/>
      <c r="J188" s="225"/>
      <c r="K188" s="225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134</v>
      </c>
      <c r="AU188" s="233" t="s">
        <v>85</v>
      </c>
      <c r="AV188" s="13" t="s">
        <v>8</v>
      </c>
      <c r="AW188" s="13" t="s">
        <v>37</v>
      </c>
      <c r="AX188" s="13" t="s">
        <v>76</v>
      </c>
      <c r="AY188" s="233" t="s">
        <v>123</v>
      </c>
    </row>
    <row r="189" s="14" customFormat="1">
      <c r="A189" s="14"/>
      <c r="B189" s="234"/>
      <c r="C189" s="235"/>
      <c r="D189" s="219" t="s">
        <v>134</v>
      </c>
      <c r="E189" s="236" t="s">
        <v>20</v>
      </c>
      <c r="F189" s="237" t="s">
        <v>225</v>
      </c>
      <c r="G189" s="235"/>
      <c r="H189" s="238">
        <v>20.861999999999998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134</v>
      </c>
      <c r="AU189" s="244" t="s">
        <v>85</v>
      </c>
      <c r="AV189" s="14" t="s">
        <v>85</v>
      </c>
      <c r="AW189" s="14" t="s">
        <v>37</v>
      </c>
      <c r="AX189" s="14" t="s">
        <v>76</v>
      </c>
      <c r="AY189" s="244" t="s">
        <v>123</v>
      </c>
    </row>
    <row r="190" s="16" customFormat="1">
      <c r="A190" s="16"/>
      <c r="B190" s="256"/>
      <c r="C190" s="257"/>
      <c r="D190" s="219" t="s">
        <v>134</v>
      </c>
      <c r="E190" s="258" t="s">
        <v>20</v>
      </c>
      <c r="F190" s="259" t="s">
        <v>153</v>
      </c>
      <c r="G190" s="257"/>
      <c r="H190" s="260">
        <v>1898.6869999999999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66" t="s">
        <v>134</v>
      </c>
      <c r="AU190" s="266" t="s">
        <v>85</v>
      </c>
      <c r="AV190" s="16" t="s">
        <v>130</v>
      </c>
      <c r="AW190" s="16" t="s">
        <v>37</v>
      </c>
      <c r="AX190" s="16" t="s">
        <v>8</v>
      </c>
      <c r="AY190" s="266" t="s">
        <v>123</v>
      </c>
    </row>
    <row r="191" s="2" customFormat="1" ht="21.75" customHeight="1">
      <c r="A191" s="40"/>
      <c r="B191" s="41"/>
      <c r="C191" s="206" t="s">
        <v>226</v>
      </c>
      <c r="D191" s="206" t="s">
        <v>125</v>
      </c>
      <c r="E191" s="207" t="s">
        <v>227</v>
      </c>
      <c r="F191" s="208" t="s">
        <v>228</v>
      </c>
      <c r="G191" s="209" t="s">
        <v>160</v>
      </c>
      <c r="H191" s="210">
        <v>210.964</v>
      </c>
      <c r="I191" s="211"/>
      <c r="J191" s="212">
        <f>ROUND(I191*H191,0)</f>
        <v>0</v>
      </c>
      <c r="K191" s="208" t="s">
        <v>129</v>
      </c>
      <c r="L191" s="46"/>
      <c r="M191" s="213" t="s">
        <v>20</v>
      </c>
      <c r="N191" s="214" t="s">
        <v>47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130</v>
      </c>
      <c r="AT191" s="217" t="s">
        <v>125</v>
      </c>
      <c r="AU191" s="217" t="s">
        <v>85</v>
      </c>
      <c r="AY191" s="19" t="s">
        <v>123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</v>
      </c>
      <c r="BK191" s="218">
        <f>ROUND(I191*H191,0)</f>
        <v>0</v>
      </c>
      <c r="BL191" s="19" t="s">
        <v>130</v>
      </c>
      <c r="BM191" s="217" t="s">
        <v>229</v>
      </c>
    </row>
    <row r="192" s="2" customFormat="1">
      <c r="A192" s="40"/>
      <c r="B192" s="41"/>
      <c r="C192" s="42"/>
      <c r="D192" s="219" t="s">
        <v>132</v>
      </c>
      <c r="E192" s="42"/>
      <c r="F192" s="220" t="s">
        <v>230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132</v>
      </c>
      <c r="AU192" s="19" t="s">
        <v>85</v>
      </c>
    </row>
    <row r="193" s="13" customFormat="1">
      <c r="A193" s="13"/>
      <c r="B193" s="224"/>
      <c r="C193" s="225"/>
      <c r="D193" s="219" t="s">
        <v>134</v>
      </c>
      <c r="E193" s="226" t="s">
        <v>20</v>
      </c>
      <c r="F193" s="227" t="s">
        <v>183</v>
      </c>
      <c r="G193" s="225"/>
      <c r="H193" s="226" t="s">
        <v>20</v>
      </c>
      <c r="I193" s="228"/>
      <c r="J193" s="225"/>
      <c r="K193" s="225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134</v>
      </c>
      <c r="AU193" s="233" t="s">
        <v>85</v>
      </c>
      <c r="AV193" s="13" t="s">
        <v>8</v>
      </c>
      <c r="AW193" s="13" t="s">
        <v>37</v>
      </c>
      <c r="AX193" s="13" t="s">
        <v>76</v>
      </c>
      <c r="AY193" s="233" t="s">
        <v>123</v>
      </c>
    </row>
    <row r="194" s="14" customFormat="1">
      <c r="A194" s="14"/>
      <c r="B194" s="234"/>
      <c r="C194" s="235"/>
      <c r="D194" s="219" t="s">
        <v>134</v>
      </c>
      <c r="E194" s="236" t="s">
        <v>20</v>
      </c>
      <c r="F194" s="237" t="s">
        <v>231</v>
      </c>
      <c r="G194" s="235"/>
      <c r="H194" s="238">
        <v>151.708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134</v>
      </c>
      <c r="AU194" s="244" t="s">
        <v>85</v>
      </c>
      <c r="AV194" s="14" t="s">
        <v>85</v>
      </c>
      <c r="AW194" s="14" t="s">
        <v>37</v>
      </c>
      <c r="AX194" s="14" t="s">
        <v>76</v>
      </c>
      <c r="AY194" s="244" t="s">
        <v>123</v>
      </c>
    </row>
    <row r="195" s="14" customFormat="1">
      <c r="A195" s="14"/>
      <c r="B195" s="234"/>
      <c r="C195" s="235"/>
      <c r="D195" s="219" t="s">
        <v>134</v>
      </c>
      <c r="E195" s="236" t="s">
        <v>20</v>
      </c>
      <c r="F195" s="237" t="s">
        <v>232</v>
      </c>
      <c r="G195" s="235"/>
      <c r="H195" s="238">
        <v>30.870000000000001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134</v>
      </c>
      <c r="AU195" s="244" t="s">
        <v>85</v>
      </c>
      <c r="AV195" s="14" t="s">
        <v>85</v>
      </c>
      <c r="AW195" s="14" t="s">
        <v>37</v>
      </c>
      <c r="AX195" s="14" t="s">
        <v>76</v>
      </c>
      <c r="AY195" s="244" t="s">
        <v>123</v>
      </c>
    </row>
    <row r="196" s="14" customFormat="1">
      <c r="A196" s="14"/>
      <c r="B196" s="234"/>
      <c r="C196" s="235"/>
      <c r="D196" s="219" t="s">
        <v>134</v>
      </c>
      <c r="E196" s="236" t="s">
        <v>20</v>
      </c>
      <c r="F196" s="237" t="s">
        <v>233</v>
      </c>
      <c r="G196" s="235"/>
      <c r="H196" s="238">
        <v>2.488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134</v>
      </c>
      <c r="AU196" s="244" t="s">
        <v>85</v>
      </c>
      <c r="AV196" s="14" t="s">
        <v>85</v>
      </c>
      <c r="AW196" s="14" t="s">
        <v>37</v>
      </c>
      <c r="AX196" s="14" t="s">
        <v>76</v>
      </c>
      <c r="AY196" s="244" t="s">
        <v>123</v>
      </c>
    </row>
    <row r="197" s="14" customFormat="1">
      <c r="A197" s="14"/>
      <c r="B197" s="234"/>
      <c r="C197" s="235"/>
      <c r="D197" s="219" t="s">
        <v>134</v>
      </c>
      <c r="E197" s="236" t="s">
        <v>20</v>
      </c>
      <c r="F197" s="237" t="s">
        <v>234</v>
      </c>
      <c r="G197" s="235"/>
      <c r="H197" s="238">
        <v>4.1139999999999999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134</v>
      </c>
      <c r="AU197" s="244" t="s">
        <v>85</v>
      </c>
      <c r="AV197" s="14" t="s">
        <v>85</v>
      </c>
      <c r="AW197" s="14" t="s">
        <v>37</v>
      </c>
      <c r="AX197" s="14" t="s">
        <v>76</v>
      </c>
      <c r="AY197" s="244" t="s">
        <v>123</v>
      </c>
    </row>
    <row r="198" s="14" customFormat="1">
      <c r="A198" s="14"/>
      <c r="B198" s="234"/>
      <c r="C198" s="235"/>
      <c r="D198" s="219" t="s">
        <v>134</v>
      </c>
      <c r="E198" s="236" t="s">
        <v>20</v>
      </c>
      <c r="F198" s="237" t="s">
        <v>235</v>
      </c>
      <c r="G198" s="235"/>
      <c r="H198" s="238">
        <v>2.3490000000000002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134</v>
      </c>
      <c r="AU198" s="244" t="s">
        <v>85</v>
      </c>
      <c r="AV198" s="14" t="s">
        <v>85</v>
      </c>
      <c r="AW198" s="14" t="s">
        <v>37</v>
      </c>
      <c r="AX198" s="14" t="s">
        <v>76</v>
      </c>
      <c r="AY198" s="244" t="s">
        <v>123</v>
      </c>
    </row>
    <row r="199" s="14" customFormat="1">
      <c r="A199" s="14"/>
      <c r="B199" s="234"/>
      <c r="C199" s="235"/>
      <c r="D199" s="219" t="s">
        <v>134</v>
      </c>
      <c r="E199" s="236" t="s">
        <v>20</v>
      </c>
      <c r="F199" s="237" t="s">
        <v>236</v>
      </c>
      <c r="G199" s="235"/>
      <c r="H199" s="238">
        <v>2.0880000000000001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134</v>
      </c>
      <c r="AU199" s="244" t="s">
        <v>85</v>
      </c>
      <c r="AV199" s="14" t="s">
        <v>85</v>
      </c>
      <c r="AW199" s="14" t="s">
        <v>37</v>
      </c>
      <c r="AX199" s="14" t="s">
        <v>76</v>
      </c>
      <c r="AY199" s="244" t="s">
        <v>123</v>
      </c>
    </row>
    <row r="200" s="13" customFormat="1">
      <c r="A200" s="13"/>
      <c r="B200" s="224"/>
      <c r="C200" s="225"/>
      <c r="D200" s="219" t="s">
        <v>134</v>
      </c>
      <c r="E200" s="226" t="s">
        <v>20</v>
      </c>
      <c r="F200" s="227" t="s">
        <v>136</v>
      </c>
      <c r="G200" s="225"/>
      <c r="H200" s="226" t="s">
        <v>20</v>
      </c>
      <c r="I200" s="228"/>
      <c r="J200" s="225"/>
      <c r="K200" s="225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134</v>
      </c>
      <c r="AU200" s="233" t="s">
        <v>85</v>
      </c>
      <c r="AV200" s="13" t="s">
        <v>8</v>
      </c>
      <c r="AW200" s="13" t="s">
        <v>37</v>
      </c>
      <c r="AX200" s="13" t="s">
        <v>76</v>
      </c>
      <c r="AY200" s="233" t="s">
        <v>123</v>
      </c>
    </row>
    <row r="201" s="14" customFormat="1">
      <c r="A201" s="14"/>
      <c r="B201" s="234"/>
      <c r="C201" s="235"/>
      <c r="D201" s="219" t="s">
        <v>134</v>
      </c>
      <c r="E201" s="236" t="s">
        <v>20</v>
      </c>
      <c r="F201" s="237" t="s">
        <v>237</v>
      </c>
      <c r="G201" s="235"/>
      <c r="H201" s="238">
        <v>0.747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134</v>
      </c>
      <c r="AU201" s="244" t="s">
        <v>85</v>
      </c>
      <c r="AV201" s="14" t="s">
        <v>85</v>
      </c>
      <c r="AW201" s="14" t="s">
        <v>37</v>
      </c>
      <c r="AX201" s="14" t="s">
        <v>76</v>
      </c>
      <c r="AY201" s="244" t="s">
        <v>123</v>
      </c>
    </row>
    <row r="202" s="14" customFormat="1">
      <c r="A202" s="14"/>
      <c r="B202" s="234"/>
      <c r="C202" s="235"/>
      <c r="D202" s="219" t="s">
        <v>134</v>
      </c>
      <c r="E202" s="236" t="s">
        <v>20</v>
      </c>
      <c r="F202" s="237" t="s">
        <v>238</v>
      </c>
      <c r="G202" s="235"/>
      <c r="H202" s="238">
        <v>2.052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134</v>
      </c>
      <c r="AU202" s="244" t="s">
        <v>85</v>
      </c>
      <c r="AV202" s="14" t="s">
        <v>85</v>
      </c>
      <c r="AW202" s="14" t="s">
        <v>37</v>
      </c>
      <c r="AX202" s="14" t="s">
        <v>76</v>
      </c>
      <c r="AY202" s="244" t="s">
        <v>123</v>
      </c>
    </row>
    <row r="203" s="14" customFormat="1">
      <c r="A203" s="14"/>
      <c r="B203" s="234"/>
      <c r="C203" s="235"/>
      <c r="D203" s="219" t="s">
        <v>134</v>
      </c>
      <c r="E203" s="236" t="s">
        <v>20</v>
      </c>
      <c r="F203" s="237" t="s">
        <v>239</v>
      </c>
      <c r="G203" s="235"/>
      <c r="H203" s="238">
        <v>0.98299999999999998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134</v>
      </c>
      <c r="AU203" s="244" t="s">
        <v>85</v>
      </c>
      <c r="AV203" s="14" t="s">
        <v>85</v>
      </c>
      <c r="AW203" s="14" t="s">
        <v>37</v>
      </c>
      <c r="AX203" s="14" t="s">
        <v>76</v>
      </c>
      <c r="AY203" s="244" t="s">
        <v>123</v>
      </c>
    </row>
    <row r="204" s="14" customFormat="1">
      <c r="A204" s="14"/>
      <c r="B204" s="234"/>
      <c r="C204" s="235"/>
      <c r="D204" s="219" t="s">
        <v>134</v>
      </c>
      <c r="E204" s="236" t="s">
        <v>20</v>
      </c>
      <c r="F204" s="237" t="s">
        <v>240</v>
      </c>
      <c r="G204" s="235"/>
      <c r="H204" s="238">
        <v>1.1950000000000001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134</v>
      </c>
      <c r="AU204" s="244" t="s">
        <v>85</v>
      </c>
      <c r="AV204" s="14" t="s">
        <v>85</v>
      </c>
      <c r="AW204" s="14" t="s">
        <v>37</v>
      </c>
      <c r="AX204" s="14" t="s">
        <v>76</v>
      </c>
      <c r="AY204" s="244" t="s">
        <v>123</v>
      </c>
    </row>
    <row r="205" s="15" customFormat="1">
      <c r="A205" s="15"/>
      <c r="B205" s="245"/>
      <c r="C205" s="246"/>
      <c r="D205" s="219" t="s">
        <v>134</v>
      </c>
      <c r="E205" s="247" t="s">
        <v>20</v>
      </c>
      <c r="F205" s="248" t="s">
        <v>146</v>
      </c>
      <c r="G205" s="246"/>
      <c r="H205" s="249">
        <v>198.59399999999999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5" t="s">
        <v>134</v>
      </c>
      <c r="AU205" s="255" t="s">
        <v>85</v>
      </c>
      <c r="AV205" s="15" t="s">
        <v>147</v>
      </c>
      <c r="AW205" s="15" t="s">
        <v>37</v>
      </c>
      <c r="AX205" s="15" t="s">
        <v>76</v>
      </c>
      <c r="AY205" s="255" t="s">
        <v>123</v>
      </c>
    </row>
    <row r="206" s="13" customFormat="1">
      <c r="A206" s="13"/>
      <c r="B206" s="224"/>
      <c r="C206" s="225"/>
      <c r="D206" s="219" t="s">
        <v>134</v>
      </c>
      <c r="E206" s="226" t="s">
        <v>20</v>
      </c>
      <c r="F206" s="227" t="s">
        <v>170</v>
      </c>
      <c r="G206" s="225"/>
      <c r="H206" s="226" t="s">
        <v>20</v>
      </c>
      <c r="I206" s="228"/>
      <c r="J206" s="225"/>
      <c r="K206" s="225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134</v>
      </c>
      <c r="AU206" s="233" t="s">
        <v>85</v>
      </c>
      <c r="AV206" s="13" t="s">
        <v>8</v>
      </c>
      <c r="AW206" s="13" t="s">
        <v>37</v>
      </c>
      <c r="AX206" s="13" t="s">
        <v>76</v>
      </c>
      <c r="AY206" s="233" t="s">
        <v>123</v>
      </c>
    </row>
    <row r="207" s="14" customFormat="1">
      <c r="A207" s="14"/>
      <c r="B207" s="234"/>
      <c r="C207" s="235"/>
      <c r="D207" s="219" t="s">
        <v>134</v>
      </c>
      <c r="E207" s="236" t="s">
        <v>20</v>
      </c>
      <c r="F207" s="237" t="s">
        <v>241</v>
      </c>
      <c r="G207" s="235"/>
      <c r="H207" s="238">
        <v>0.499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134</v>
      </c>
      <c r="AU207" s="244" t="s">
        <v>85</v>
      </c>
      <c r="AV207" s="14" t="s">
        <v>85</v>
      </c>
      <c r="AW207" s="14" t="s">
        <v>37</v>
      </c>
      <c r="AX207" s="14" t="s">
        <v>76</v>
      </c>
      <c r="AY207" s="244" t="s">
        <v>123</v>
      </c>
    </row>
    <row r="208" s="14" customFormat="1">
      <c r="A208" s="14"/>
      <c r="B208" s="234"/>
      <c r="C208" s="235"/>
      <c r="D208" s="219" t="s">
        <v>134</v>
      </c>
      <c r="E208" s="236" t="s">
        <v>20</v>
      </c>
      <c r="F208" s="237" t="s">
        <v>242</v>
      </c>
      <c r="G208" s="235"/>
      <c r="H208" s="238">
        <v>5.8929999999999998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134</v>
      </c>
      <c r="AU208" s="244" t="s">
        <v>85</v>
      </c>
      <c r="AV208" s="14" t="s">
        <v>85</v>
      </c>
      <c r="AW208" s="14" t="s">
        <v>37</v>
      </c>
      <c r="AX208" s="14" t="s">
        <v>76</v>
      </c>
      <c r="AY208" s="244" t="s">
        <v>123</v>
      </c>
    </row>
    <row r="209" s="15" customFormat="1">
      <c r="A209" s="15"/>
      <c r="B209" s="245"/>
      <c r="C209" s="246"/>
      <c r="D209" s="219" t="s">
        <v>134</v>
      </c>
      <c r="E209" s="247" t="s">
        <v>20</v>
      </c>
      <c r="F209" s="248" t="s">
        <v>146</v>
      </c>
      <c r="G209" s="246"/>
      <c r="H209" s="249">
        <v>6.3920000000000003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5" t="s">
        <v>134</v>
      </c>
      <c r="AU209" s="255" t="s">
        <v>85</v>
      </c>
      <c r="AV209" s="15" t="s">
        <v>147</v>
      </c>
      <c r="AW209" s="15" t="s">
        <v>37</v>
      </c>
      <c r="AX209" s="15" t="s">
        <v>76</v>
      </c>
      <c r="AY209" s="255" t="s">
        <v>123</v>
      </c>
    </row>
    <row r="210" s="13" customFormat="1">
      <c r="A210" s="13"/>
      <c r="B210" s="224"/>
      <c r="C210" s="225"/>
      <c r="D210" s="219" t="s">
        <v>134</v>
      </c>
      <c r="E210" s="226" t="s">
        <v>20</v>
      </c>
      <c r="F210" s="227" t="s">
        <v>222</v>
      </c>
      <c r="G210" s="225"/>
      <c r="H210" s="226" t="s">
        <v>20</v>
      </c>
      <c r="I210" s="228"/>
      <c r="J210" s="225"/>
      <c r="K210" s="225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134</v>
      </c>
      <c r="AU210" s="233" t="s">
        <v>85</v>
      </c>
      <c r="AV210" s="13" t="s">
        <v>8</v>
      </c>
      <c r="AW210" s="13" t="s">
        <v>37</v>
      </c>
      <c r="AX210" s="13" t="s">
        <v>76</v>
      </c>
      <c r="AY210" s="233" t="s">
        <v>123</v>
      </c>
    </row>
    <row r="211" s="14" customFormat="1">
      <c r="A211" s="14"/>
      <c r="B211" s="234"/>
      <c r="C211" s="235"/>
      <c r="D211" s="219" t="s">
        <v>134</v>
      </c>
      <c r="E211" s="236" t="s">
        <v>20</v>
      </c>
      <c r="F211" s="237" t="s">
        <v>243</v>
      </c>
      <c r="G211" s="235"/>
      <c r="H211" s="238">
        <v>3.6600000000000001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134</v>
      </c>
      <c r="AU211" s="244" t="s">
        <v>85</v>
      </c>
      <c r="AV211" s="14" t="s">
        <v>85</v>
      </c>
      <c r="AW211" s="14" t="s">
        <v>37</v>
      </c>
      <c r="AX211" s="14" t="s">
        <v>76</v>
      </c>
      <c r="AY211" s="244" t="s">
        <v>123</v>
      </c>
    </row>
    <row r="212" s="13" customFormat="1">
      <c r="A212" s="13"/>
      <c r="B212" s="224"/>
      <c r="C212" s="225"/>
      <c r="D212" s="219" t="s">
        <v>134</v>
      </c>
      <c r="E212" s="226" t="s">
        <v>20</v>
      </c>
      <c r="F212" s="227" t="s">
        <v>224</v>
      </c>
      <c r="G212" s="225"/>
      <c r="H212" s="226" t="s">
        <v>20</v>
      </c>
      <c r="I212" s="228"/>
      <c r="J212" s="225"/>
      <c r="K212" s="225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134</v>
      </c>
      <c r="AU212" s="233" t="s">
        <v>85</v>
      </c>
      <c r="AV212" s="13" t="s">
        <v>8</v>
      </c>
      <c r="AW212" s="13" t="s">
        <v>37</v>
      </c>
      <c r="AX212" s="13" t="s">
        <v>76</v>
      </c>
      <c r="AY212" s="233" t="s">
        <v>123</v>
      </c>
    </row>
    <row r="213" s="14" customFormat="1">
      <c r="A213" s="14"/>
      <c r="B213" s="234"/>
      <c r="C213" s="235"/>
      <c r="D213" s="219" t="s">
        <v>134</v>
      </c>
      <c r="E213" s="236" t="s">
        <v>20</v>
      </c>
      <c r="F213" s="237" t="s">
        <v>244</v>
      </c>
      <c r="G213" s="235"/>
      <c r="H213" s="238">
        <v>2.3180000000000001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134</v>
      </c>
      <c r="AU213" s="244" t="s">
        <v>85</v>
      </c>
      <c r="AV213" s="14" t="s">
        <v>85</v>
      </c>
      <c r="AW213" s="14" t="s">
        <v>37</v>
      </c>
      <c r="AX213" s="14" t="s">
        <v>76</v>
      </c>
      <c r="AY213" s="244" t="s">
        <v>123</v>
      </c>
    </row>
    <row r="214" s="16" customFormat="1">
      <c r="A214" s="16"/>
      <c r="B214" s="256"/>
      <c r="C214" s="257"/>
      <c r="D214" s="219" t="s">
        <v>134</v>
      </c>
      <c r="E214" s="258" t="s">
        <v>20</v>
      </c>
      <c r="F214" s="259" t="s">
        <v>153</v>
      </c>
      <c r="G214" s="257"/>
      <c r="H214" s="260">
        <v>210.964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66" t="s">
        <v>134</v>
      </c>
      <c r="AU214" s="266" t="s">
        <v>85</v>
      </c>
      <c r="AV214" s="16" t="s">
        <v>130</v>
      </c>
      <c r="AW214" s="16" t="s">
        <v>37</v>
      </c>
      <c r="AX214" s="16" t="s">
        <v>8</v>
      </c>
      <c r="AY214" s="266" t="s">
        <v>123</v>
      </c>
    </row>
    <row r="215" s="2" customFormat="1" ht="16.5" customHeight="1">
      <c r="A215" s="40"/>
      <c r="B215" s="41"/>
      <c r="C215" s="206" t="s">
        <v>245</v>
      </c>
      <c r="D215" s="206" t="s">
        <v>125</v>
      </c>
      <c r="E215" s="207" t="s">
        <v>246</v>
      </c>
      <c r="F215" s="208" t="s">
        <v>247</v>
      </c>
      <c r="G215" s="209" t="s">
        <v>160</v>
      </c>
      <c r="H215" s="210">
        <v>9.4000000000000004</v>
      </c>
      <c r="I215" s="211"/>
      <c r="J215" s="212">
        <f>ROUND(I215*H215,0)</f>
        <v>0</v>
      </c>
      <c r="K215" s="208" t="s">
        <v>129</v>
      </c>
      <c r="L215" s="46"/>
      <c r="M215" s="213" t="s">
        <v>20</v>
      </c>
      <c r="N215" s="214" t="s">
        <v>47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130</v>
      </c>
      <c r="AT215" s="217" t="s">
        <v>125</v>
      </c>
      <c r="AU215" s="217" t="s">
        <v>85</v>
      </c>
      <c r="AY215" s="19" t="s">
        <v>123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</v>
      </c>
      <c r="BK215" s="218">
        <f>ROUND(I215*H215,0)</f>
        <v>0</v>
      </c>
      <c r="BL215" s="19" t="s">
        <v>130</v>
      </c>
      <c r="BM215" s="217" t="s">
        <v>248</v>
      </c>
    </row>
    <row r="216" s="2" customFormat="1">
      <c r="A216" s="40"/>
      <c r="B216" s="41"/>
      <c r="C216" s="42"/>
      <c r="D216" s="219" t="s">
        <v>132</v>
      </c>
      <c r="E216" s="42"/>
      <c r="F216" s="220" t="s">
        <v>249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132</v>
      </c>
      <c r="AU216" s="19" t="s">
        <v>85</v>
      </c>
    </row>
    <row r="217" s="14" customFormat="1">
      <c r="A217" s="14"/>
      <c r="B217" s="234"/>
      <c r="C217" s="235"/>
      <c r="D217" s="219" t="s">
        <v>134</v>
      </c>
      <c r="E217" s="236" t="s">
        <v>20</v>
      </c>
      <c r="F217" s="237" t="s">
        <v>250</v>
      </c>
      <c r="G217" s="235"/>
      <c r="H217" s="238">
        <v>4.7000000000000002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134</v>
      </c>
      <c r="AU217" s="244" t="s">
        <v>85</v>
      </c>
      <c r="AV217" s="14" t="s">
        <v>85</v>
      </c>
      <c r="AW217" s="14" t="s">
        <v>37</v>
      </c>
      <c r="AX217" s="14" t="s">
        <v>76</v>
      </c>
      <c r="AY217" s="244" t="s">
        <v>123</v>
      </c>
    </row>
    <row r="218" s="14" customFormat="1">
      <c r="A218" s="14"/>
      <c r="B218" s="234"/>
      <c r="C218" s="235"/>
      <c r="D218" s="219" t="s">
        <v>134</v>
      </c>
      <c r="E218" s="236" t="s">
        <v>20</v>
      </c>
      <c r="F218" s="237" t="s">
        <v>251</v>
      </c>
      <c r="G218" s="235"/>
      <c r="H218" s="238">
        <v>4.7000000000000002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134</v>
      </c>
      <c r="AU218" s="244" t="s">
        <v>85</v>
      </c>
      <c r="AV218" s="14" t="s">
        <v>85</v>
      </c>
      <c r="AW218" s="14" t="s">
        <v>37</v>
      </c>
      <c r="AX218" s="14" t="s">
        <v>76</v>
      </c>
      <c r="AY218" s="244" t="s">
        <v>123</v>
      </c>
    </row>
    <row r="219" s="16" customFormat="1">
      <c r="A219" s="16"/>
      <c r="B219" s="256"/>
      <c r="C219" s="257"/>
      <c r="D219" s="219" t="s">
        <v>134</v>
      </c>
      <c r="E219" s="258" t="s">
        <v>20</v>
      </c>
      <c r="F219" s="259" t="s">
        <v>153</v>
      </c>
      <c r="G219" s="257"/>
      <c r="H219" s="260">
        <v>9.4000000000000004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6" t="s">
        <v>134</v>
      </c>
      <c r="AU219" s="266" t="s">
        <v>85</v>
      </c>
      <c r="AV219" s="16" t="s">
        <v>130</v>
      </c>
      <c r="AW219" s="16" t="s">
        <v>37</v>
      </c>
      <c r="AX219" s="16" t="s">
        <v>8</v>
      </c>
      <c r="AY219" s="266" t="s">
        <v>123</v>
      </c>
    </row>
    <row r="220" s="2" customFormat="1" ht="16.5" customHeight="1">
      <c r="A220" s="40"/>
      <c r="B220" s="41"/>
      <c r="C220" s="206" t="s">
        <v>252</v>
      </c>
      <c r="D220" s="206" t="s">
        <v>125</v>
      </c>
      <c r="E220" s="207" t="s">
        <v>253</v>
      </c>
      <c r="F220" s="208" t="s">
        <v>254</v>
      </c>
      <c r="G220" s="209" t="s">
        <v>160</v>
      </c>
      <c r="H220" s="210">
        <v>19529.654999999999</v>
      </c>
      <c r="I220" s="211"/>
      <c r="J220" s="212">
        <f>ROUND(I220*H220,0)</f>
        <v>0</v>
      </c>
      <c r="K220" s="208" t="s">
        <v>129</v>
      </c>
      <c r="L220" s="46"/>
      <c r="M220" s="213" t="s">
        <v>20</v>
      </c>
      <c r="N220" s="214" t="s">
        <v>47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130</v>
      </c>
      <c r="AT220" s="217" t="s">
        <v>125</v>
      </c>
      <c r="AU220" s="217" t="s">
        <v>85</v>
      </c>
      <c r="AY220" s="19" t="s">
        <v>123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</v>
      </c>
      <c r="BK220" s="218">
        <f>ROUND(I220*H220,0)</f>
        <v>0</v>
      </c>
      <c r="BL220" s="19" t="s">
        <v>130</v>
      </c>
      <c r="BM220" s="217" t="s">
        <v>255</v>
      </c>
    </row>
    <row r="221" s="2" customFormat="1">
      <c r="A221" s="40"/>
      <c r="B221" s="41"/>
      <c r="C221" s="42"/>
      <c r="D221" s="219" t="s">
        <v>132</v>
      </c>
      <c r="E221" s="42"/>
      <c r="F221" s="220" t="s">
        <v>256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132</v>
      </c>
      <c r="AU221" s="19" t="s">
        <v>85</v>
      </c>
    </row>
    <row r="222" s="13" customFormat="1">
      <c r="A222" s="13"/>
      <c r="B222" s="224"/>
      <c r="C222" s="225"/>
      <c r="D222" s="219" t="s">
        <v>134</v>
      </c>
      <c r="E222" s="226" t="s">
        <v>20</v>
      </c>
      <c r="F222" s="227" t="s">
        <v>257</v>
      </c>
      <c r="G222" s="225"/>
      <c r="H222" s="226" t="s">
        <v>20</v>
      </c>
      <c r="I222" s="228"/>
      <c r="J222" s="225"/>
      <c r="K222" s="225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134</v>
      </c>
      <c r="AU222" s="233" t="s">
        <v>85</v>
      </c>
      <c r="AV222" s="13" t="s">
        <v>8</v>
      </c>
      <c r="AW222" s="13" t="s">
        <v>37</v>
      </c>
      <c r="AX222" s="13" t="s">
        <v>76</v>
      </c>
      <c r="AY222" s="233" t="s">
        <v>123</v>
      </c>
    </row>
    <row r="223" s="14" customFormat="1">
      <c r="A223" s="14"/>
      <c r="B223" s="234"/>
      <c r="C223" s="235"/>
      <c r="D223" s="219" t="s">
        <v>134</v>
      </c>
      <c r="E223" s="236" t="s">
        <v>20</v>
      </c>
      <c r="F223" s="237" t="s">
        <v>203</v>
      </c>
      <c r="G223" s="235"/>
      <c r="H223" s="238">
        <v>17424.704000000002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134</v>
      </c>
      <c r="AU223" s="244" t="s">
        <v>85</v>
      </c>
      <c r="AV223" s="14" t="s">
        <v>85</v>
      </c>
      <c r="AW223" s="14" t="s">
        <v>37</v>
      </c>
      <c r="AX223" s="14" t="s">
        <v>76</v>
      </c>
      <c r="AY223" s="244" t="s">
        <v>123</v>
      </c>
    </row>
    <row r="224" s="14" customFormat="1">
      <c r="A224" s="14"/>
      <c r="B224" s="234"/>
      <c r="C224" s="235"/>
      <c r="D224" s="219" t="s">
        <v>134</v>
      </c>
      <c r="E224" s="236" t="s">
        <v>20</v>
      </c>
      <c r="F224" s="237" t="s">
        <v>204</v>
      </c>
      <c r="G224" s="235"/>
      <c r="H224" s="238">
        <v>2109.6509999999998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134</v>
      </c>
      <c r="AU224" s="244" t="s">
        <v>85</v>
      </c>
      <c r="AV224" s="14" t="s">
        <v>85</v>
      </c>
      <c r="AW224" s="14" t="s">
        <v>37</v>
      </c>
      <c r="AX224" s="14" t="s">
        <v>76</v>
      </c>
      <c r="AY224" s="244" t="s">
        <v>123</v>
      </c>
    </row>
    <row r="225" s="14" customFormat="1">
      <c r="A225" s="14"/>
      <c r="B225" s="234"/>
      <c r="C225" s="235"/>
      <c r="D225" s="219" t="s">
        <v>134</v>
      </c>
      <c r="E225" s="236" t="s">
        <v>20</v>
      </c>
      <c r="F225" s="237" t="s">
        <v>258</v>
      </c>
      <c r="G225" s="235"/>
      <c r="H225" s="238">
        <v>-4.7000000000000002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134</v>
      </c>
      <c r="AU225" s="244" t="s">
        <v>85</v>
      </c>
      <c r="AV225" s="14" t="s">
        <v>85</v>
      </c>
      <c r="AW225" s="14" t="s">
        <v>37</v>
      </c>
      <c r="AX225" s="14" t="s">
        <v>76</v>
      </c>
      <c r="AY225" s="244" t="s">
        <v>123</v>
      </c>
    </row>
    <row r="226" s="16" customFormat="1">
      <c r="A226" s="16"/>
      <c r="B226" s="256"/>
      <c r="C226" s="257"/>
      <c r="D226" s="219" t="s">
        <v>134</v>
      </c>
      <c r="E226" s="258" t="s">
        <v>20</v>
      </c>
      <c r="F226" s="259" t="s">
        <v>153</v>
      </c>
      <c r="G226" s="257"/>
      <c r="H226" s="260">
        <v>19529.654999999999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66" t="s">
        <v>134</v>
      </c>
      <c r="AU226" s="266" t="s">
        <v>85</v>
      </c>
      <c r="AV226" s="16" t="s">
        <v>130</v>
      </c>
      <c r="AW226" s="16" t="s">
        <v>37</v>
      </c>
      <c r="AX226" s="16" t="s">
        <v>8</v>
      </c>
      <c r="AY226" s="266" t="s">
        <v>123</v>
      </c>
    </row>
    <row r="227" s="2" customFormat="1" ht="24.15" customHeight="1">
      <c r="A227" s="40"/>
      <c r="B227" s="41"/>
      <c r="C227" s="206" t="s">
        <v>259</v>
      </c>
      <c r="D227" s="206" t="s">
        <v>125</v>
      </c>
      <c r="E227" s="207" t="s">
        <v>260</v>
      </c>
      <c r="F227" s="208" t="s">
        <v>261</v>
      </c>
      <c r="G227" s="209" t="s">
        <v>160</v>
      </c>
      <c r="H227" s="210">
        <v>136707.58499999999</v>
      </c>
      <c r="I227" s="211"/>
      <c r="J227" s="212">
        <f>ROUND(I227*H227,0)</f>
        <v>0</v>
      </c>
      <c r="K227" s="208" t="s">
        <v>129</v>
      </c>
      <c r="L227" s="46"/>
      <c r="M227" s="213" t="s">
        <v>20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130</v>
      </c>
      <c r="AT227" s="217" t="s">
        <v>125</v>
      </c>
      <c r="AU227" s="217" t="s">
        <v>85</v>
      </c>
      <c r="AY227" s="19" t="s">
        <v>123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</v>
      </c>
      <c r="BK227" s="218">
        <f>ROUND(I227*H227,0)</f>
        <v>0</v>
      </c>
      <c r="BL227" s="19" t="s">
        <v>130</v>
      </c>
      <c r="BM227" s="217" t="s">
        <v>262</v>
      </c>
    </row>
    <row r="228" s="2" customFormat="1">
      <c r="A228" s="40"/>
      <c r="B228" s="41"/>
      <c r="C228" s="42"/>
      <c r="D228" s="219" t="s">
        <v>132</v>
      </c>
      <c r="E228" s="42"/>
      <c r="F228" s="220" t="s">
        <v>263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132</v>
      </c>
      <c r="AU228" s="19" t="s">
        <v>85</v>
      </c>
    </row>
    <row r="229" s="14" customFormat="1">
      <c r="A229" s="14"/>
      <c r="B229" s="234"/>
      <c r="C229" s="235"/>
      <c r="D229" s="219" t="s">
        <v>134</v>
      </c>
      <c r="E229" s="236" t="s">
        <v>20</v>
      </c>
      <c r="F229" s="237" t="s">
        <v>264</v>
      </c>
      <c r="G229" s="235"/>
      <c r="H229" s="238">
        <v>136707.58499999999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134</v>
      </c>
      <c r="AU229" s="244" t="s">
        <v>85</v>
      </c>
      <c r="AV229" s="14" t="s">
        <v>85</v>
      </c>
      <c r="AW229" s="14" t="s">
        <v>37</v>
      </c>
      <c r="AX229" s="14" t="s">
        <v>8</v>
      </c>
      <c r="AY229" s="244" t="s">
        <v>123</v>
      </c>
    </row>
    <row r="230" s="2" customFormat="1" ht="16.5" customHeight="1">
      <c r="A230" s="40"/>
      <c r="B230" s="41"/>
      <c r="C230" s="206" t="s">
        <v>265</v>
      </c>
      <c r="D230" s="206" t="s">
        <v>125</v>
      </c>
      <c r="E230" s="207" t="s">
        <v>266</v>
      </c>
      <c r="F230" s="208" t="s">
        <v>267</v>
      </c>
      <c r="G230" s="209" t="s">
        <v>160</v>
      </c>
      <c r="H230" s="210">
        <v>4.7000000000000002</v>
      </c>
      <c r="I230" s="211"/>
      <c r="J230" s="212">
        <f>ROUND(I230*H230,0)</f>
        <v>0</v>
      </c>
      <c r="K230" s="208" t="s">
        <v>129</v>
      </c>
      <c r="L230" s="46"/>
      <c r="M230" s="213" t="s">
        <v>20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130</v>
      </c>
      <c r="AT230" s="217" t="s">
        <v>125</v>
      </c>
      <c r="AU230" s="217" t="s">
        <v>85</v>
      </c>
      <c r="AY230" s="19" t="s">
        <v>123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</v>
      </c>
      <c r="BK230" s="218">
        <f>ROUND(I230*H230,0)</f>
        <v>0</v>
      </c>
      <c r="BL230" s="19" t="s">
        <v>130</v>
      </c>
      <c r="BM230" s="217" t="s">
        <v>268</v>
      </c>
    </row>
    <row r="231" s="2" customFormat="1">
      <c r="A231" s="40"/>
      <c r="B231" s="41"/>
      <c r="C231" s="42"/>
      <c r="D231" s="219" t="s">
        <v>132</v>
      </c>
      <c r="E231" s="42"/>
      <c r="F231" s="220" t="s">
        <v>269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132</v>
      </c>
      <c r="AU231" s="19" t="s">
        <v>85</v>
      </c>
    </row>
    <row r="232" s="14" customFormat="1">
      <c r="A232" s="14"/>
      <c r="B232" s="234"/>
      <c r="C232" s="235"/>
      <c r="D232" s="219" t="s">
        <v>134</v>
      </c>
      <c r="E232" s="236" t="s">
        <v>20</v>
      </c>
      <c r="F232" s="237" t="s">
        <v>270</v>
      </c>
      <c r="G232" s="235"/>
      <c r="H232" s="238">
        <v>4.7000000000000002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134</v>
      </c>
      <c r="AU232" s="244" t="s">
        <v>85</v>
      </c>
      <c r="AV232" s="14" t="s">
        <v>85</v>
      </c>
      <c r="AW232" s="14" t="s">
        <v>37</v>
      </c>
      <c r="AX232" s="14" t="s">
        <v>8</v>
      </c>
      <c r="AY232" s="244" t="s">
        <v>123</v>
      </c>
    </row>
    <row r="233" s="2" customFormat="1" ht="16.5" customHeight="1">
      <c r="A233" s="40"/>
      <c r="B233" s="41"/>
      <c r="C233" s="206" t="s">
        <v>271</v>
      </c>
      <c r="D233" s="206" t="s">
        <v>125</v>
      </c>
      <c r="E233" s="207" t="s">
        <v>272</v>
      </c>
      <c r="F233" s="208" t="s">
        <v>273</v>
      </c>
      <c r="G233" s="209" t="s">
        <v>160</v>
      </c>
      <c r="H233" s="210">
        <v>4.7000000000000002</v>
      </c>
      <c r="I233" s="211"/>
      <c r="J233" s="212">
        <f>ROUND(I233*H233,0)</f>
        <v>0</v>
      </c>
      <c r="K233" s="208" t="s">
        <v>129</v>
      </c>
      <c r="L233" s="46"/>
      <c r="M233" s="213" t="s">
        <v>20</v>
      </c>
      <c r="N233" s="214" t="s">
        <v>47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130</v>
      </c>
      <c r="AT233" s="217" t="s">
        <v>125</v>
      </c>
      <c r="AU233" s="217" t="s">
        <v>85</v>
      </c>
      <c r="AY233" s="19" t="s">
        <v>123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</v>
      </c>
      <c r="BK233" s="218">
        <f>ROUND(I233*H233,0)</f>
        <v>0</v>
      </c>
      <c r="BL233" s="19" t="s">
        <v>130</v>
      </c>
      <c r="BM233" s="217" t="s">
        <v>274</v>
      </c>
    </row>
    <row r="234" s="2" customFormat="1">
      <c r="A234" s="40"/>
      <c r="B234" s="41"/>
      <c r="C234" s="42"/>
      <c r="D234" s="219" t="s">
        <v>132</v>
      </c>
      <c r="E234" s="42"/>
      <c r="F234" s="220" t="s">
        <v>275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132</v>
      </c>
      <c r="AU234" s="19" t="s">
        <v>85</v>
      </c>
    </row>
    <row r="235" s="14" customFormat="1">
      <c r="A235" s="14"/>
      <c r="B235" s="234"/>
      <c r="C235" s="235"/>
      <c r="D235" s="219" t="s">
        <v>134</v>
      </c>
      <c r="E235" s="236" t="s">
        <v>20</v>
      </c>
      <c r="F235" s="237" t="s">
        <v>276</v>
      </c>
      <c r="G235" s="235"/>
      <c r="H235" s="238">
        <v>4.7000000000000002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134</v>
      </c>
      <c r="AU235" s="244" t="s">
        <v>85</v>
      </c>
      <c r="AV235" s="14" t="s">
        <v>85</v>
      </c>
      <c r="AW235" s="14" t="s">
        <v>37</v>
      </c>
      <c r="AX235" s="14" t="s">
        <v>8</v>
      </c>
      <c r="AY235" s="244" t="s">
        <v>123</v>
      </c>
    </row>
    <row r="236" s="2" customFormat="1" ht="16.5" customHeight="1">
      <c r="A236" s="40"/>
      <c r="B236" s="41"/>
      <c r="C236" s="206" t="s">
        <v>277</v>
      </c>
      <c r="D236" s="206" t="s">
        <v>125</v>
      </c>
      <c r="E236" s="207" t="s">
        <v>278</v>
      </c>
      <c r="F236" s="208" t="s">
        <v>279</v>
      </c>
      <c r="G236" s="209" t="s">
        <v>160</v>
      </c>
      <c r="H236" s="210">
        <v>19529.654999999999</v>
      </c>
      <c r="I236" s="211"/>
      <c r="J236" s="212">
        <f>ROUND(I236*H236,0)</f>
        <v>0</v>
      </c>
      <c r="K236" s="208" t="s">
        <v>20</v>
      </c>
      <c r="L236" s="46"/>
      <c r="M236" s="213" t="s">
        <v>20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130</v>
      </c>
      <c r="AT236" s="217" t="s">
        <v>125</v>
      </c>
      <c r="AU236" s="217" t="s">
        <v>85</v>
      </c>
      <c r="AY236" s="19" t="s">
        <v>123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</v>
      </c>
      <c r="BK236" s="218">
        <f>ROUND(I236*H236,0)</f>
        <v>0</v>
      </c>
      <c r="BL236" s="19" t="s">
        <v>130</v>
      </c>
      <c r="BM236" s="217" t="s">
        <v>280</v>
      </c>
    </row>
    <row r="237" s="2" customFormat="1">
      <c r="A237" s="40"/>
      <c r="B237" s="41"/>
      <c r="C237" s="42"/>
      <c r="D237" s="219" t="s">
        <v>132</v>
      </c>
      <c r="E237" s="42"/>
      <c r="F237" s="220" t="s">
        <v>279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132</v>
      </c>
      <c r="AU237" s="19" t="s">
        <v>85</v>
      </c>
    </row>
    <row r="238" s="13" customFormat="1">
      <c r="A238" s="13"/>
      <c r="B238" s="224"/>
      <c r="C238" s="225"/>
      <c r="D238" s="219" t="s">
        <v>134</v>
      </c>
      <c r="E238" s="226" t="s">
        <v>20</v>
      </c>
      <c r="F238" s="227" t="s">
        <v>257</v>
      </c>
      <c r="G238" s="225"/>
      <c r="H238" s="226" t="s">
        <v>20</v>
      </c>
      <c r="I238" s="228"/>
      <c r="J238" s="225"/>
      <c r="K238" s="225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134</v>
      </c>
      <c r="AU238" s="233" t="s">
        <v>85</v>
      </c>
      <c r="AV238" s="13" t="s">
        <v>8</v>
      </c>
      <c r="AW238" s="13" t="s">
        <v>37</v>
      </c>
      <c r="AX238" s="13" t="s">
        <v>76</v>
      </c>
      <c r="AY238" s="233" t="s">
        <v>123</v>
      </c>
    </row>
    <row r="239" s="14" customFormat="1">
      <c r="A239" s="14"/>
      <c r="B239" s="234"/>
      <c r="C239" s="235"/>
      <c r="D239" s="219" t="s">
        <v>134</v>
      </c>
      <c r="E239" s="236" t="s">
        <v>20</v>
      </c>
      <c r="F239" s="237" t="s">
        <v>203</v>
      </c>
      <c r="G239" s="235"/>
      <c r="H239" s="238">
        <v>17424.704000000002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134</v>
      </c>
      <c r="AU239" s="244" t="s">
        <v>85</v>
      </c>
      <c r="AV239" s="14" t="s">
        <v>85</v>
      </c>
      <c r="AW239" s="14" t="s">
        <v>37</v>
      </c>
      <c r="AX239" s="14" t="s">
        <v>76</v>
      </c>
      <c r="AY239" s="244" t="s">
        <v>123</v>
      </c>
    </row>
    <row r="240" s="14" customFormat="1">
      <c r="A240" s="14"/>
      <c r="B240" s="234"/>
      <c r="C240" s="235"/>
      <c r="D240" s="219" t="s">
        <v>134</v>
      </c>
      <c r="E240" s="236" t="s">
        <v>20</v>
      </c>
      <c r="F240" s="237" t="s">
        <v>204</v>
      </c>
      <c r="G240" s="235"/>
      <c r="H240" s="238">
        <v>2109.6509999999998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134</v>
      </c>
      <c r="AU240" s="244" t="s">
        <v>85</v>
      </c>
      <c r="AV240" s="14" t="s">
        <v>85</v>
      </c>
      <c r="AW240" s="14" t="s">
        <v>37</v>
      </c>
      <c r="AX240" s="14" t="s">
        <v>76</v>
      </c>
      <c r="AY240" s="244" t="s">
        <v>123</v>
      </c>
    </row>
    <row r="241" s="14" customFormat="1">
      <c r="A241" s="14"/>
      <c r="B241" s="234"/>
      <c r="C241" s="235"/>
      <c r="D241" s="219" t="s">
        <v>134</v>
      </c>
      <c r="E241" s="236" t="s">
        <v>20</v>
      </c>
      <c r="F241" s="237" t="s">
        <v>258</v>
      </c>
      <c r="G241" s="235"/>
      <c r="H241" s="238">
        <v>-4.7000000000000002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134</v>
      </c>
      <c r="AU241" s="244" t="s">
        <v>85</v>
      </c>
      <c r="AV241" s="14" t="s">
        <v>85</v>
      </c>
      <c r="AW241" s="14" t="s">
        <v>37</v>
      </c>
      <c r="AX241" s="14" t="s">
        <v>76</v>
      </c>
      <c r="AY241" s="244" t="s">
        <v>123</v>
      </c>
    </row>
    <row r="242" s="16" customFormat="1">
      <c r="A242" s="16"/>
      <c r="B242" s="256"/>
      <c r="C242" s="257"/>
      <c r="D242" s="219" t="s">
        <v>134</v>
      </c>
      <c r="E242" s="258" t="s">
        <v>20</v>
      </c>
      <c r="F242" s="259" t="s">
        <v>153</v>
      </c>
      <c r="G242" s="257"/>
      <c r="H242" s="260">
        <v>19529.654999999999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66" t="s">
        <v>134</v>
      </c>
      <c r="AU242" s="266" t="s">
        <v>85</v>
      </c>
      <c r="AV242" s="16" t="s">
        <v>130</v>
      </c>
      <c r="AW242" s="16" t="s">
        <v>37</v>
      </c>
      <c r="AX242" s="16" t="s">
        <v>8</v>
      </c>
      <c r="AY242" s="266" t="s">
        <v>123</v>
      </c>
    </row>
    <row r="243" s="2" customFormat="1" ht="16.5" customHeight="1">
      <c r="A243" s="40"/>
      <c r="B243" s="41"/>
      <c r="C243" s="206" t="s">
        <v>281</v>
      </c>
      <c r="D243" s="206" t="s">
        <v>125</v>
      </c>
      <c r="E243" s="207" t="s">
        <v>282</v>
      </c>
      <c r="F243" s="208" t="s">
        <v>283</v>
      </c>
      <c r="G243" s="209" t="s">
        <v>160</v>
      </c>
      <c r="H243" s="210">
        <v>4.7000000000000002</v>
      </c>
      <c r="I243" s="211"/>
      <c r="J243" s="212">
        <f>ROUND(I243*H243,0)</f>
        <v>0</v>
      </c>
      <c r="K243" s="208" t="s">
        <v>129</v>
      </c>
      <c r="L243" s="46"/>
      <c r="M243" s="213" t="s">
        <v>20</v>
      </c>
      <c r="N243" s="214" t="s">
        <v>47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130</v>
      </c>
      <c r="AT243" s="217" t="s">
        <v>125</v>
      </c>
      <c r="AU243" s="217" t="s">
        <v>85</v>
      </c>
      <c r="AY243" s="19" t="s">
        <v>123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</v>
      </c>
      <c r="BK243" s="218">
        <f>ROUND(I243*H243,0)</f>
        <v>0</v>
      </c>
      <c r="BL243" s="19" t="s">
        <v>130</v>
      </c>
      <c r="BM243" s="217" t="s">
        <v>284</v>
      </c>
    </row>
    <row r="244" s="2" customFormat="1">
      <c r="A244" s="40"/>
      <c r="B244" s="41"/>
      <c r="C244" s="42"/>
      <c r="D244" s="219" t="s">
        <v>132</v>
      </c>
      <c r="E244" s="42"/>
      <c r="F244" s="220" t="s">
        <v>285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132</v>
      </c>
      <c r="AU244" s="19" t="s">
        <v>85</v>
      </c>
    </row>
    <row r="245" s="14" customFormat="1">
      <c r="A245" s="14"/>
      <c r="B245" s="234"/>
      <c r="C245" s="235"/>
      <c r="D245" s="219" t="s">
        <v>134</v>
      </c>
      <c r="E245" s="236" t="s">
        <v>20</v>
      </c>
      <c r="F245" s="237" t="s">
        <v>286</v>
      </c>
      <c r="G245" s="235"/>
      <c r="H245" s="238">
        <v>4.7000000000000002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134</v>
      </c>
      <c r="AU245" s="244" t="s">
        <v>85</v>
      </c>
      <c r="AV245" s="14" t="s">
        <v>85</v>
      </c>
      <c r="AW245" s="14" t="s">
        <v>37</v>
      </c>
      <c r="AX245" s="14" t="s">
        <v>8</v>
      </c>
      <c r="AY245" s="244" t="s">
        <v>123</v>
      </c>
    </row>
    <row r="246" s="2" customFormat="1" ht="16.5" customHeight="1">
      <c r="A246" s="40"/>
      <c r="B246" s="41"/>
      <c r="C246" s="206" t="s">
        <v>9</v>
      </c>
      <c r="D246" s="206" t="s">
        <v>125</v>
      </c>
      <c r="E246" s="207" t="s">
        <v>287</v>
      </c>
      <c r="F246" s="208" t="s">
        <v>288</v>
      </c>
      <c r="G246" s="209" t="s">
        <v>289</v>
      </c>
      <c r="H246" s="210">
        <v>17123.049999999999</v>
      </c>
      <c r="I246" s="211"/>
      <c r="J246" s="212">
        <f>ROUND(I246*H246,0)</f>
        <v>0</v>
      </c>
      <c r="K246" s="208" t="s">
        <v>129</v>
      </c>
      <c r="L246" s="46"/>
      <c r="M246" s="213" t="s">
        <v>20</v>
      </c>
      <c r="N246" s="214" t="s">
        <v>47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130</v>
      </c>
      <c r="AT246" s="217" t="s">
        <v>125</v>
      </c>
      <c r="AU246" s="217" t="s">
        <v>85</v>
      </c>
      <c r="AY246" s="19" t="s">
        <v>123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</v>
      </c>
      <c r="BK246" s="218">
        <f>ROUND(I246*H246,0)</f>
        <v>0</v>
      </c>
      <c r="BL246" s="19" t="s">
        <v>130</v>
      </c>
      <c r="BM246" s="217" t="s">
        <v>290</v>
      </c>
    </row>
    <row r="247" s="2" customFormat="1">
      <c r="A247" s="40"/>
      <c r="B247" s="41"/>
      <c r="C247" s="42"/>
      <c r="D247" s="219" t="s">
        <v>132</v>
      </c>
      <c r="E247" s="42"/>
      <c r="F247" s="220" t="s">
        <v>291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132</v>
      </c>
      <c r="AU247" s="19" t="s">
        <v>85</v>
      </c>
    </row>
    <row r="248" s="14" customFormat="1">
      <c r="A248" s="14"/>
      <c r="B248" s="234"/>
      <c r="C248" s="235"/>
      <c r="D248" s="219" t="s">
        <v>134</v>
      </c>
      <c r="E248" s="236" t="s">
        <v>20</v>
      </c>
      <c r="F248" s="237" t="s">
        <v>292</v>
      </c>
      <c r="G248" s="235"/>
      <c r="H248" s="238">
        <v>17123.049999999999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134</v>
      </c>
      <c r="AU248" s="244" t="s">
        <v>85</v>
      </c>
      <c r="AV248" s="14" t="s">
        <v>85</v>
      </c>
      <c r="AW248" s="14" t="s">
        <v>37</v>
      </c>
      <c r="AX248" s="14" t="s">
        <v>8</v>
      </c>
      <c r="AY248" s="244" t="s">
        <v>123</v>
      </c>
    </row>
    <row r="249" s="2" customFormat="1" ht="16.5" customHeight="1">
      <c r="A249" s="40"/>
      <c r="B249" s="41"/>
      <c r="C249" s="268" t="s">
        <v>293</v>
      </c>
      <c r="D249" s="268" t="s">
        <v>294</v>
      </c>
      <c r="E249" s="269" t="s">
        <v>295</v>
      </c>
      <c r="F249" s="270" t="s">
        <v>296</v>
      </c>
      <c r="G249" s="271" t="s">
        <v>297</v>
      </c>
      <c r="H249" s="272">
        <v>126.25400000000001</v>
      </c>
      <c r="I249" s="273"/>
      <c r="J249" s="274">
        <f>ROUND(I249*H249,0)</f>
        <v>0</v>
      </c>
      <c r="K249" s="270" t="s">
        <v>20</v>
      </c>
      <c r="L249" s="275"/>
      <c r="M249" s="276" t="s">
        <v>20</v>
      </c>
      <c r="N249" s="277" t="s">
        <v>47</v>
      </c>
      <c r="O249" s="86"/>
      <c r="P249" s="215">
        <f>O249*H249</f>
        <v>0</v>
      </c>
      <c r="Q249" s="215">
        <v>0.001</v>
      </c>
      <c r="R249" s="215">
        <f>Q249*H249</f>
        <v>0.12625400000000001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245</v>
      </c>
      <c r="AT249" s="217" t="s">
        <v>294</v>
      </c>
      <c r="AU249" s="217" t="s">
        <v>85</v>
      </c>
      <c r="AY249" s="19" t="s">
        <v>123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</v>
      </c>
      <c r="BK249" s="218">
        <f>ROUND(I249*H249,0)</f>
        <v>0</v>
      </c>
      <c r="BL249" s="19" t="s">
        <v>130</v>
      </c>
      <c r="BM249" s="217" t="s">
        <v>298</v>
      </c>
    </row>
    <row r="250" s="2" customFormat="1">
      <c r="A250" s="40"/>
      <c r="B250" s="41"/>
      <c r="C250" s="42"/>
      <c r="D250" s="219" t="s">
        <v>132</v>
      </c>
      <c r="E250" s="42"/>
      <c r="F250" s="220" t="s">
        <v>299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132</v>
      </c>
      <c r="AU250" s="19" t="s">
        <v>85</v>
      </c>
    </row>
    <row r="251" s="14" customFormat="1">
      <c r="A251" s="14"/>
      <c r="B251" s="234"/>
      <c r="C251" s="235"/>
      <c r="D251" s="219" t="s">
        <v>134</v>
      </c>
      <c r="E251" s="235"/>
      <c r="F251" s="237" t="s">
        <v>300</v>
      </c>
      <c r="G251" s="235"/>
      <c r="H251" s="238">
        <v>126.25400000000001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134</v>
      </c>
      <c r="AU251" s="244" t="s">
        <v>85</v>
      </c>
      <c r="AV251" s="14" t="s">
        <v>85</v>
      </c>
      <c r="AW251" s="14" t="s">
        <v>4</v>
      </c>
      <c r="AX251" s="14" t="s">
        <v>8</v>
      </c>
      <c r="AY251" s="244" t="s">
        <v>123</v>
      </c>
    </row>
    <row r="252" s="2" customFormat="1" ht="16.5" customHeight="1">
      <c r="A252" s="40"/>
      <c r="B252" s="41"/>
      <c r="C252" s="206" t="s">
        <v>301</v>
      </c>
      <c r="D252" s="206" t="s">
        <v>125</v>
      </c>
      <c r="E252" s="207" t="s">
        <v>302</v>
      </c>
      <c r="F252" s="208" t="s">
        <v>303</v>
      </c>
      <c r="G252" s="209" t="s">
        <v>289</v>
      </c>
      <c r="H252" s="210">
        <v>12164.299999999999</v>
      </c>
      <c r="I252" s="211"/>
      <c r="J252" s="212">
        <f>ROUND(I252*H252,0)</f>
        <v>0</v>
      </c>
      <c r="K252" s="208" t="s">
        <v>129</v>
      </c>
      <c r="L252" s="46"/>
      <c r="M252" s="213" t="s">
        <v>20</v>
      </c>
      <c r="N252" s="214" t="s">
        <v>47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130</v>
      </c>
      <c r="AT252" s="217" t="s">
        <v>125</v>
      </c>
      <c r="AU252" s="217" t="s">
        <v>85</v>
      </c>
      <c r="AY252" s="19" t="s">
        <v>123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</v>
      </c>
      <c r="BK252" s="218">
        <f>ROUND(I252*H252,0)</f>
        <v>0</v>
      </c>
      <c r="BL252" s="19" t="s">
        <v>130</v>
      </c>
      <c r="BM252" s="217" t="s">
        <v>304</v>
      </c>
    </row>
    <row r="253" s="2" customFormat="1">
      <c r="A253" s="40"/>
      <c r="B253" s="41"/>
      <c r="C253" s="42"/>
      <c r="D253" s="219" t="s">
        <v>132</v>
      </c>
      <c r="E253" s="42"/>
      <c r="F253" s="220" t="s">
        <v>305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132</v>
      </c>
      <c r="AU253" s="19" t="s">
        <v>85</v>
      </c>
    </row>
    <row r="254" s="14" customFormat="1">
      <c r="A254" s="14"/>
      <c r="B254" s="234"/>
      <c r="C254" s="235"/>
      <c r="D254" s="219" t="s">
        <v>134</v>
      </c>
      <c r="E254" s="236" t="s">
        <v>20</v>
      </c>
      <c r="F254" s="237" t="s">
        <v>306</v>
      </c>
      <c r="G254" s="235"/>
      <c r="H254" s="238">
        <v>3877.5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4" t="s">
        <v>134</v>
      </c>
      <c r="AU254" s="244" t="s">
        <v>85</v>
      </c>
      <c r="AV254" s="14" t="s">
        <v>85</v>
      </c>
      <c r="AW254" s="14" t="s">
        <v>37</v>
      </c>
      <c r="AX254" s="14" t="s">
        <v>76</v>
      </c>
      <c r="AY254" s="244" t="s">
        <v>123</v>
      </c>
    </row>
    <row r="255" s="14" customFormat="1">
      <c r="A255" s="14"/>
      <c r="B255" s="234"/>
      <c r="C255" s="235"/>
      <c r="D255" s="219" t="s">
        <v>134</v>
      </c>
      <c r="E255" s="236" t="s">
        <v>20</v>
      </c>
      <c r="F255" s="237" t="s">
        <v>307</v>
      </c>
      <c r="G255" s="235"/>
      <c r="H255" s="238">
        <v>8286.7999999999993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134</v>
      </c>
      <c r="AU255" s="244" t="s">
        <v>85</v>
      </c>
      <c r="AV255" s="14" t="s">
        <v>85</v>
      </c>
      <c r="AW255" s="14" t="s">
        <v>37</v>
      </c>
      <c r="AX255" s="14" t="s">
        <v>76</v>
      </c>
      <c r="AY255" s="244" t="s">
        <v>123</v>
      </c>
    </row>
    <row r="256" s="16" customFormat="1">
      <c r="A256" s="16"/>
      <c r="B256" s="256"/>
      <c r="C256" s="257"/>
      <c r="D256" s="219" t="s">
        <v>134</v>
      </c>
      <c r="E256" s="258" t="s">
        <v>20</v>
      </c>
      <c r="F256" s="259" t="s">
        <v>153</v>
      </c>
      <c r="G256" s="257"/>
      <c r="H256" s="260">
        <v>12164.299999999999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66" t="s">
        <v>134</v>
      </c>
      <c r="AU256" s="266" t="s">
        <v>85</v>
      </c>
      <c r="AV256" s="16" t="s">
        <v>130</v>
      </c>
      <c r="AW256" s="16" t="s">
        <v>37</v>
      </c>
      <c r="AX256" s="16" t="s">
        <v>8</v>
      </c>
      <c r="AY256" s="266" t="s">
        <v>123</v>
      </c>
    </row>
    <row r="257" s="2" customFormat="1" ht="16.5" customHeight="1">
      <c r="A257" s="40"/>
      <c r="B257" s="41"/>
      <c r="C257" s="206" t="s">
        <v>308</v>
      </c>
      <c r="D257" s="206" t="s">
        <v>125</v>
      </c>
      <c r="E257" s="207" t="s">
        <v>309</v>
      </c>
      <c r="F257" s="208" t="s">
        <v>310</v>
      </c>
      <c r="G257" s="209" t="s">
        <v>289</v>
      </c>
      <c r="H257" s="210">
        <v>7445.5500000000002</v>
      </c>
      <c r="I257" s="211"/>
      <c r="J257" s="212">
        <f>ROUND(I257*H257,0)</f>
        <v>0</v>
      </c>
      <c r="K257" s="208" t="s">
        <v>129</v>
      </c>
      <c r="L257" s="46"/>
      <c r="M257" s="213" t="s">
        <v>20</v>
      </c>
      <c r="N257" s="214" t="s">
        <v>47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130</v>
      </c>
      <c r="AT257" s="217" t="s">
        <v>125</v>
      </c>
      <c r="AU257" s="217" t="s">
        <v>85</v>
      </c>
      <c r="AY257" s="19" t="s">
        <v>123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</v>
      </c>
      <c r="BK257" s="218">
        <f>ROUND(I257*H257,0)</f>
        <v>0</v>
      </c>
      <c r="BL257" s="19" t="s">
        <v>130</v>
      </c>
      <c r="BM257" s="217" t="s">
        <v>311</v>
      </c>
    </row>
    <row r="258" s="2" customFormat="1">
      <c r="A258" s="40"/>
      <c r="B258" s="41"/>
      <c r="C258" s="42"/>
      <c r="D258" s="219" t="s">
        <v>132</v>
      </c>
      <c r="E258" s="42"/>
      <c r="F258" s="220" t="s">
        <v>312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132</v>
      </c>
      <c r="AU258" s="19" t="s">
        <v>85</v>
      </c>
    </row>
    <row r="259" s="14" customFormat="1">
      <c r="A259" s="14"/>
      <c r="B259" s="234"/>
      <c r="C259" s="235"/>
      <c r="D259" s="219" t="s">
        <v>134</v>
      </c>
      <c r="E259" s="236" t="s">
        <v>20</v>
      </c>
      <c r="F259" s="237" t="s">
        <v>313</v>
      </c>
      <c r="G259" s="235"/>
      <c r="H259" s="238">
        <v>7445.5500000000002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134</v>
      </c>
      <c r="AU259" s="244" t="s">
        <v>85</v>
      </c>
      <c r="AV259" s="14" t="s">
        <v>85</v>
      </c>
      <c r="AW259" s="14" t="s">
        <v>37</v>
      </c>
      <c r="AX259" s="14" t="s">
        <v>8</v>
      </c>
      <c r="AY259" s="244" t="s">
        <v>123</v>
      </c>
    </row>
    <row r="260" s="2" customFormat="1" ht="16.5" customHeight="1">
      <c r="A260" s="40"/>
      <c r="B260" s="41"/>
      <c r="C260" s="206" t="s">
        <v>314</v>
      </c>
      <c r="D260" s="206" t="s">
        <v>125</v>
      </c>
      <c r="E260" s="207" t="s">
        <v>315</v>
      </c>
      <c r="F260" s="208" t="s">
        <v>316</v>
      </c>
      <c r="G260" s="209" t="s">
        <v>289</v>
      </c>
      <c r="H260" s="210">
        <v>4.7000000000000002</v>
      </c>
      <c r="I260" s="211"/>
      <c r="J260" s="212">
        <f>ROUND(I260*H260,0)</f>
        <v>0</v>
      </c>
      <c r="K260" s="208" t="s">
        <v>129</v>
      </c>
      <c r="L260" s="46"/>
      <c r="M260" s="213" t="s">
        <v>20</v>
      </c>
      <c r="N260" s="214" t="s">
        <v>47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130</v>
      </c>
      <c r="AT260" s="217" t="s">
        <v>125</v>
      </c>
      <c r="AU260" s="217" t="s">
        <v>85</v>
      </c>
      <c r="AY260" s="19" t="s">
        <v>123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</v>
      </c>
      <c r="BK260" s="218">
        <f>ROUND(I260*H260,0)</f>
        <v>0</v>
      </c>
      <c r="BL260" s="19" t="s">
        <v>130</v>
      </c>
      <c r="BM260" s="217" t="s">
        <v>317</v>
      </c>
    </row>
    <row r="261" s="2" customFormat="1">
      <c r="A261" s="40"/>
      <c r="B261" s="41"/>
      <c r="C261" s="42"/>
      <c r="D261" s="219" t="s">
        <v>132</v>
      </c>
      <c r="E261" s="42"/>
      <c r="F261" s="220" t="s">
        <v>318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132</v>
      </c>
      <c r="AU261" s="19" t="s">
        <v>85</v>
      </c>
    </row>
    <row r="262" s="14" customFormat="1">
      <c r="A262" s="14"/>
      <c r="B262" s="234"/>
      <c r="C262" s="235"/>
      <c r="D262" s="219" t="s">
        <v>134</v>
      </c>
      <c r="E262" s="236" t="s">
        <v>20</v>
      </c>
      <c r="F262" s="237" t="s">
        <v>319</v>
      </c>
      <c r="G262" s="235"/>
      <c r="H262" s="238">
        <v>4.7000000000000002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134</v>
      </c>
      <c r="AU262" s="244" t="s">
        <v>85</v>
      </c>
      <c r="AV262" s="14" t="s">
        <v>85</v>
      </c>
      <c r="AW262" s="14" t="s">
        <v>37</v>
      </c>
      <c r="AX262" s="14" t="s">
        <v>8</v>
      </c>
      <c r="AY262" s="244" t="s">
        <v>123</v>
      </c>
    </row>
    <row r="263" s="12" customFormat="1" ht="22.8" customHeight="1">
      <c r="A263" s="12"/>
      <c r="B263" s="190"/>
      <c r="C263" s="191"/>
      <c r="D263" s="192" t="s">
        <v>75</v>
      </c>
      <c r="E263" s="204" t="s">
        <v>85</v>
      </c>
      <c r="F263" s="204" t="s">
        <v>320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SUM(P264:P276)</f>
        <v>0</v>
      </c>
      <c r="Q263" s="198"/>
      <c r="R263" s="199">
        <f>SUM(R264:R276)</f>
        <v>337.19692523999998</v>
      </c>
      <c r="S263" s="198"/>
      <c r="T263" s="200">
        <f>SUM(T264:T276)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</v>
      </c>
      <c r="AT263" s="202" t="s">
        <v>75</v>
      </c>
      <c r="AU263" s="202" t="s">
        <v>8</v>
      </c>
      <c r="AY263" s="201" t="s">
        <v>123</v>
      </c>
      <c r="BK263" s="203">
        <f>SUM(BK264:BK276)</f>
        <v>0</v>
      </c>
    </row>
    <row r="264" s="2" customFormat="1" ht="16.5" customHeight="1">
      <c r="A264" s="40"/>
      <c r="B264" s="41"/>
      <c r="C264" s="206" t="s">
        <v>321</v>
      </c>
      <c r="D264" s="206" t="s">
        <v>125</v>
      </c>
      <c r="E264" s="207" t="s">
        <v>322</v>
      </c>
      <c r="F264" s="208" t="s">
        <v>323</v>
      </c>
      <c r="G264" s="209" t="s">
        <v>160</v>
      </c>
      <c r="H264" s="210">
        <v>113.702</v>
      </c>
      <c r="I264" s="211"/>
      <c r="J264" s="212">
        <f>ROUND(I264*H264,0)</f>
        <v>0</v>
      </c>
      <c r="K264" s="208" t="s">
        <v>129</v>
      </c>
      <c r="L264" s="46"/>
      <c r="M264" s="213" t="s">
        <v>20</v>
      </c>
      <c r="N264" s="214" t="s">
        <v>47</v>
      </c>
      <c r="O264" s="86"/>
      <c r="P264" s="215">
        <f>O264*H264</f>
        <v>0</v>
      </c>
      <c r="Q264" s="215">
        <v>2.9656199999999999</v>
      </c>
      <c r="R264" s="215">
        <f>Q264*H264</f>
        <v>337.19692523999998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130</v>
      </c>
      <c r="AT264" s="217" t="s">
        <v>125</v>
      </c>
      <c r="AU264" s="217" t="s">
        <v>85</v>
      </c>
      <c r="AY264" s="19" t="s">
        <v>123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</v>
      </c>
      <c r="BK264" s="218">
        <f>ROUND(I264*H264,0)</f>
        <v>0</v>
      </c>
      <c r="BL264" s="19" t="s">
        <v>130</v>
      </c>
      <c r="BM264" s="217" t="s">
        <v>324</v>
      </c>
    </row>
    <row r="265" s="2" customFormat="1">
      <c r="A265" s="40"/>
      <c r="B265" s="41"/>
      <c r="C265" s="42"/>
      <c r="D265" s="219" t="s">
        <v>132</v>
      </c>
      <c r="E265" s="42"/>
      <c r="F265" s="220" t="s">
        <v>325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132</v>
      </c>
      <c r="AU265" s="19" t="s">
        <v>85</v>
      </c>
    </row>
    <row r="266" s="13" customFormat="1">
      <c r="A266" s="13"/>
      <c r="B266" s="224"/>
      <c r="C266" s="225"/>
      <c r="D266" s="219" t="s">
        <v>134</v>
      </c>
      <c r="E266" s="226" t="s">
        <v>20</v>
      </c>
      <c r="F266" s="227" t="s">
        <v>136</v>
      </c>
      <c r="G266" s="225"/>
      <c r="H266" s="226" t="s">
        <v>20</v>
      </c>
      <c r="I266" s="228"/>
      <c r="J266" s="225"/>
      <c r="K266" s="225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134</v>
      </c>
      <c r="AU266" s="233" t="s">
        <v>85</v>
      </c>
      <c r="AV266" s="13" t="s">
        <v>8</v>
      </c>
      <c r="AW266" s="13" t="s">
        <v>37</v>
      </c>
      <c r="AX266" s="13" t="s">
        <v>76</v>
      </c>
      <c r="AY266" s="233" t="s">
        <v>123</v>
      </c>
    </row>
    <row r="267" s="14" customFormat="1">
      <c r="A267" s="14"/>
      <c r="B267" s="234"/>
      <c r="C267" s="235"/>
      <c r="D267" s="219" t="s">
        <v>134</v>
      </c>
      <c r="E267" s="236" t="s">
        <v>20</v>
      </c>
      <c r="F267" s="237" t="s">
        <v>138</v>
      </c>
      <c r="G267" s="235"/>
      <c r="H267" s="238">
        <v>7.4690000000000003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134</v>
      </c>
      <c r="AU267" s="244" t="s">
        <v>85</v>
      </c>
      <c r="AV267" s="14" t="s">
        <v>85</v>
      </c>
      <c r="AW267" s="14" t="s">
        <v>37</v>
      </c>
      <c r="AX267" s="14" t="s">
        <v>76</v>
      </c>
      <c r="AY267" s="244" t="s">
        <v>123</v>
      </c>
    </row>
    <row r="268" s="14" customFormat="1">
      <c r="A268" s="14"/>
      <c r="B268" s="234"/>
      <c r="C268" s="235"/>
      <c r="D268" s="219" t="s">
        <v>134</v>
      </c>
      <c r="E268" s="236" t="s">
        <v>20</v>
      </c>
      <c r="F268" s="237" t="s">
        <v>139</v>
      </c>
      <c r="G268" s="235"/>
      <c r="H268" s="238">
        <v>20.524999999999999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134</v>
      </c>
      <c r="AU268" s="244" t="s">
        <v>85</v>
      </c>
      <c r="AV268" s="14" t="s">
        <v>85</v>
      </c>
      <c r="AW268" s="14" t="s">
        <v>37</v>
      </c>
      <c r="AX268" s="14" t="s">
        <v>76</v>
      </c>
      <c r="AY268" s="244" t="s">
        <v>123</v>
      </c>
    </row>
    <row r="269" s="14" customFormat="1">
      <c r="A269" s="14"/>
      <c r="B269" s="234"/>
      <c r="C269" s="235"/>
      <c r="D269" s="219" t="s">
        <v>134</v>
      </c>
      <c r="E269" s="236" t="s">
        <v>20</v>
      </c>
      <c r="F269" s="237" t="s">
        <v>326</v>
      </c>
      <c r="G269" s="235"/>
      <c r="H269" s="238">
        <v>9.8300000000000001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134</v>
      </c>
      <c r="AU269" s="244" t="s">
        <v>85</v>
      </c>
      <c r="AV269" s="14" t="s">
        <v>85</v>
      </c>
      <c r="AW269" s="14" t="s">
        <v>37</v>
      </c>
      <c r="AX269" s="14" t="s">
        <v>76</v>
      </c>
      <c r="AY269" s="244" t="s">
        <v>123</v>
      </c>
    </row>
    <row r="270" s="14" customFormat="1">
      <c r="A270" s="14"/>
      <c r="B270" s="234"/>
      <c r="C270" s="235"/>
      <c r="D270" s="219" t="s">
        <v>134</v>
      </c>
      <c r="E270" s="236" t="s">
        <v>20</v>
      </c>
      <c r="F270" s="237" t="s">
        <v>327</v>
      </c>
      <c r="G270" s="235"/>
      <c r="H270" s="238">
        <v>11.952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134</v>
      </c>
      <c r="AU270" s="244" t="s">
        <v>85</v>
      </c>
      <c r="AV270" s="14" t="s">
        <v>85</v>
      </c>
      <c r="AW270" s="14" t="s">
        <v>37</v>
      </c>
      <c r="AX270" s="14" t="s">
        <v>76</v>
      </c>
      <c r="AY270" s="244" t="s">
        <v>123</v>
      </c>
    </row>
    <row r="271" s="15" customFormat="1">
      <c r="A271" s="15"/>
      <c r="B271" s="245"/>
      <c r="C271" s="246"/>
      <c r="D271" s="219" t="s">
        <v>134</v>
      </c>
      <c r="E271" s="247" t="s">
        <v>20</v>
      </c>
      <c r="F271" s="248" t="s">
        <v>146</v>
      </c>
      <c r="G271" s="246"/>
      <c r="H271" s="249">
        <v>49.776000000000003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5" t="s">
        <v>134</v>
      </c>
      <c r="AU271" s="255" t="s">
        <v>85</v>
      </c>
      <c r="AV271" s="15" t="s">
        <v>147</v>
      </c>
      <c r="AW271" s="15" t="s">
        <v>37</v>
      </c>
      <c r="AX271" s="15" t="s">
        <v>76</v>
      </c>
      <c r="AY271" s="255" t="s">
        <v>123</v>
      </c>
    </row>
    <row r="272" s="13" customFormat="1">
      <c r="A272" s="13"/>
      <c r="B272" s="224"/>
      <c r="C272" s="225"/>
      <c r="D272" s="219" t="s">
        <v>134</v>
      </c>
      <c r="E272" s="226" t="s">
        <v>20</v>
      </c>
      <c r="F272" s="227" t="s">
        <v>148</v>
      </c>
      <c r="G272" s="225"/>
      <c r="H272" s="226" t="s">
        <v>20</v>
      </c>
      <c r="I272" s="228"/>
      <c r="J272" s="225"/>
      <c r="K272" s="225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134</v>
      </c>
      <c r="AU272" s="233" t="s">
        <v>85</v>
      </c>
      <c r="AV272" s="13" t="s">
        <v>8</v>
      </c>
      <c r="AW272" s="13" t="s">
        <v>37</v>
      </c>
      <c r="AX272" s="13" t="s">
        <v>76</v>
      </c>
      <c r="AY272" s="233" t="s">
        <v>123</v>
      </c>
    </row>
    <row r="273" s="14" customFormat="1">
      <c r="A273" s="14"/>
      <c r="B273" s="234"/>
      <c r="C273" s="235"/>
      <c r="D273" s="219" t="s">
        <v>134</v>
      </c>
      <c r="E273" s="236" t="s">
        <v>20</v>
      </c>
      <c r="F273" s="237" t="s">
        <v>328</v>
      </c>
      <c r="G273" s="235"/>
      <c r="H273" s="238">
        <v>4.992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134</v>
      </c>
      <c r="AU273" s="244" t="s">
        <v>85</v>
      </c>
      <c r="AV273" s="14" t="s">
        <v>85</v>
      </c>
      <c r="AW273" s="14" t="s">
        <v>37</v>
      </c>
      <c r="AX273" s="14" t="s">
        <v>76</v>
      </c>
      <c r="AY273" s="244" t="s">
        <v>123</v>
      </c>
    </row>
    <row r="274" s="14" customFormat="1">
      <c r="A274" s="14"/>
      <c r="B274" s="234"/>
      <c r="C274" s="235"/>
      <c r="D274" s="219" t="s">
        <v>134</v>
      </c>
      <c r="E274" s="236" t="s">
        <v>20</v>
      </c>
      <c r="F274" s="237" t="s">
        <v>329</v>
      </c>
      <c r="G274" s="235"/>
      <c r="H274" s="238">
        <v>58.933999999999998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134</v>
      </c>
      <c r="AU274" s="244" t="s">
        <v>85</v>
      </c>
      <c r="AV274" s="14" t="s">
        <v>85</v>
      </c>
      <c r="AW274" s="14" t="s">
        <v>37</v>
      </c>
      <c r="AX274" s="14" t="s">
        <v>76</v>
      </c>
      <c r="AY274" s="244" t="s">
        <v>123</v>
      </c>
    </row>
    <row r="275" s="15" customFormat="1">
      <c r="A275" s="15"/>
      <c r="B275" s="245"/>
      <c r="C275" s="246"/>
      <c r="D275" s="219" t="s">
        <v>134</v>
      </c>
      <c r="E275" s="247" t="s">
        <v>20</v>
      </c>
      <c r="F275" s="248" t="s">
        <v>146</v>
      </c>
      <c r="G275" s="246"/>
      <c r="H275" s="249">
        <v>63.926000000000002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5" t="s">
        <v>134</v>
      </c>
      <c r="AU275" s="255" t="s">
        <v>85</v>
      </c>
      <c r="AV275" s="15" t="s">
        <v>147</v>
      </c>
      <c r="AW275" s="15" t="s">
        <v>37</v>
      </c>
      <c r="AX275" s="15" t="s">
        <v>76</v>
      </c>
      <c r="AY275" s="255" t="s">
        <v>123</v>
      </c>
    </row>
    <row r="276" s="16" customFormat="1">
      <c r="A276" s="16"/>
      <c r="B276" s="256"/>
      <c r="C276" s="257"/>
      <c r="D276" s="219" t="s">
        <v>134</v>
      </c>
      <c r="E276" s="258" t="s">
        <v>20</v>
      </c>
      <c r="F276" s="259" t="s">
        <v>153</v>
      </c>
      <c r="G276" s="257"/>
      <c r="H276" s="260">
        <v>113.702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66" t="s">
        <v>134</v>
      </c>
      <c r="AU276" s="266" t="s">
        <v>85</v>
      </c>
      <c r="AV276" s="16" t="s">
        <v>130</v>
      </c>
      <c r="AW276" s="16" t="s">
        <v>37</v>
      </c>
      <c r="AX276" s="16" t="s">
        <v>8</v>
      </c>
      <c r="AY276" s="266" t="s">
        <v>123</v>
      </c>
    </row>
    <row r="277" s="12" customFormat="1" ht="22.8" customHeight="1">
      <c r="A277" s="12"/>
      <c r="B277" s="190"/>
      <c r="C277" s="191"/>
      <c r="D277" s="192" t="s">
        <v>75</v>
      </c>
      <c r="E277" s="204" t="s">
        <v>130</v>
      </c>
      <c r="F277" s="204" t="s">
        <v>330</v>
      </c>
      <c r="G277" s="191"/>
      <c r="H277" s="191"/>
      <c r="I277" s="194"/>
      <c r="J277" s="205">
        <f>BK277</f>
        <v>0</v>
      </c>
      <c r="K277" s="191"/>
      <c r="L277" s="196"/>
      <c r="M277" s="197"/>
      <c r="N277" s="198"/>
      <c r="O277" s="198"/>
      <c r="P277" s="199">
        <f>SUM(P278:P342)</f>
        <v>0</v>
      </c>
      <c r="Q277" s="198"/>
      <c r="R277" s="199">
        <f>SUM(R278:R342)</f>
        <v>6386.1439771199994</v>
      </c>
      <c r="S277" s="198"/>
      <c r="T277" s="200">
        <f>SUM(T278:T342)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1" t="s">
        <v>8</v>
      </c>
      <c r="AT277" s="202" t="s">
        <v>75</v>
      </c>
      <c r="AU277" s="202" t="s">
        <v>8</v>
      </c>
      <c r="AY277" s="201" t="s">
        <v>123</v>
      </c>
      <c r="BK277" s="203">
        <f>SUM(BK278:BK342)</f>
        <v>0</v>
      </c>
    </row>
    <row r="278" s="2" customFormat="1" ht="16.5" customHeight="1">
      <c r="A278" s="40"/>
      <c r="B278" s="41"/>
      <c r="C278" s="206" t="s">
        <v>7</v>
      </c>
      <c r="D278" s="206" t="s">
        <v>125</v>
      </c>
      <c r="E278" s="207" t="s">
        <v>331</v>
      </c>
      <c r="F278" s="208" t="s">
        <v>332</v>
      </c>
      <c r="G278" s="209" t="s">
        <v>289</v>
      </c>
      <c r="H278" s="210">
        <v>370.05399999999997</v>
      </c>
      <c r="I278" s="211"/>
      <c r="J278" s="212">
        <f>ROUND(I278*H278,0)</f>
        <v>0</v>
      </c>
      <c r="K278" s="208" t="s">
        <v>129</v>
      </c>
      <c r="L278" s="46"/>
      <c r="M278" s="213" t="s">
        <v>20</v>
      </c>
      <c r="N278" s="214" t="s">
        <v>47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130</v>
      </c>
      <c r="AT278" s="217" t="s">
        <v>125</v>
      </c>
      <c r="AU278" s="217" t="s">
        <v>85</v>
      </c>
      <c r="AY278" s="19" t="s">
        <v>123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</v>
      </c>
      <c r="BK278" s="218">
        <f>ROUND(I278*H278,0)</f>
        <v>0</v>
      </c>
      <c r="BL278" s="19" t="s">
        <v>130</v>
      </c>
      <c r="BM278" s="217" t="s">
        <v>333</v>
      </c>
    </row>
    <row r="279" s="2" customFormat="1">
      <c r="A279" s="40"/>
      <c r="B279" s="41"/>
      <c r="C279" s="42"/>
      <c r="D279" s="219" t="s">
        <v>132</v>
      </c>
      <c r="E279" s="42"/>
      <c r="F279" s="220" t="s">
        <v>334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132</v>
      </c>
      <c r="AU279" s="19" t="s">
        <v>85</v>
      </c>
    </row>
    <row r="280" s="13" customFormat="1">
      <c r="A280" s="13"/>
      <c r="B280" s="224"/>
      <c r="C280" s="225"/>
      <c r="D280" s="219" t="s">
        <v>134</v>
      </c>
      <c r="E280" s="226" t="s">
        <v>20</v>
      </c>
      <c r="F280" s="227" t="s">
        <v>136</v>
      </c>
      <c r="G280" s="225"/>
      <c r="H280" s="226" t="s">
        <v>20</v>
      </c>
      <c r="I280" s="228"/>
      <c r="J280" s="225"/>
      <c r="K280" s="225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134</v>
      </c>
      <c r="AU280" s="233" t="s">
        <v>85</v>
      </c>
      <c r="AV280" s="13" t="s">
        <v>8</v>
      </c>
      <c r="AW280" s="13" t="s">
        <v>37</v>
      </c>
      <c r="AX280" s="13" t="s">
        <v>76</v>
      </c>
      <c r="AY280" s="233" t="s">
        <v>123</v>
      </c>
    </row>
    <row r="281" s="14" customFormat="1">
      <c r="A281" s="14"/>
      <c r="B281" s="234"/>
      <c r="C281" s="235"/>
      <c r="D281" s="219" t="s">
        <v>134</v>
      </c>
      <c r="E281" s="236" t="s">
        <v>20</v>
      </c>
      <c r="F281" s="237" t="s">
        <v>335</v>
      </c>
      <c r="G281" s="235"/>
      <c r="H281" s="238">
        <v>127.854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134</v>
      </c>
      <c r="AU281" s="244" t="s">
        <v>85</v>
      </c>
      <c r="AV281" s="14" t="s">
        <v>85</v>
      </c>
      <c r="AW281" s="14" t="s">
        <v>37</v>
      </c>
      <c r="AX281" s="14" t="s">
        <v>76</v>
      </c>
      <c r="AY281" s="244" t="s">
        <v>123</v>
      </c>
    </row>
    <row r="282" s="13" customFormat="1">
      <c r="A282" s="13"/>
      <c r="B282" s="224"/>
      <c r="C282" s="225"/>
      <c r="D282" s="219" t="s">
        <v>134</v>
      </c>
      <c r="E282" s="226" t="s">
        <v>20</v>
      </c>
      <c r="F282" s="227" t="s">
        <v>148</v>
      </c>
      <c r="G282" s="225"/>
      <c r="H282" s="226" t="s">
        <v>20</v>
      </c>
      <c r="I282" s="228"/>
      <c r="J282" s="225"/>
      <c r="K282" s="225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134</v>
      </c>
      <c r="AU282" s="233" t="s">
        <v>85</v>
      </c>
      <c r="AV282" s="13" t="s">
        <v>8</v>
      </c>
      <c r="AW282" s="13" t="s">
        <v>37</v>
      </c>
      <c r="AX282" s="13" t="s">
        <v>76</v>
      </c>
      <c r="AY282" s="233" t="s">
        <v>123</v>
      </c>
    </row>
    <row r="283" s="14" customFormat="1">
      <c r="A283" s="14"/>
      <c r="B283" s="234"/>
      <c r="C283" s="235"/>
      <c r="D283" s="219" t="s">
        <v>134</v>
      </c>
      <c r="E283" s="236" t="s">
        <v>20</v>
      </c>
      <c r="F283" s="237" t="s">
        <v>151</v>
      </c>
      <c r="G283" s="235"/>
      <c r="H283" s="238">
        <v>242.19999999999999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134</v>
      </c>
      <c r="AU283" s="244" t="s">
        <v>85</v>
      </c>
      <c r="AV283" s="14" t="s">
        <v>85</v>
      </c>
      <c r="AW283" s="14" t="s">
        <v>37</v>
      </c>
      <c r="AX283" s="14" t="s">
        <v>76</v>
      </c>
      <c r="AY283" s="244" t="s">
        <v>123</v>
      </c>
    </row>
    <row r="284" s="16" customFormat="1">
      <c r="A284" s="16"/>
      <c r="B284" s="256"/>
      <c r="C284" s="257"/>
      <c r="D284" s="219" t="s">
        <v>134</v>
      </c>
      <c r="E284" s="258" t="s">
        <v>20</v>
      </c>
      <c r="F284" s="259" t="s">
        <v>153</v>
      </c>
      <c r="G284" s="257"/>
      <c r="H284" s="260">
        <v>370.05399999999997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66" t="s">
        <v>134</v>
      </c>
      <c r="AU284" s="266" t="s">
        <v>85</v>
      </c>
      <c r="AV284" s="16" t="s">
        <v>130</v>
      </c>
      <c r="AW284" s="16" t="s">
        <v>37</v>
      </c>
      <c r="AX284" s="16" t="s">
        <v>8</v>
      </c>
      <c r="AY284" s="266" t="s">
        <v>123</v>
      </c>
    </row>
    <row r="285" s="2" customFormat="1" ht="24.15" customHeight="1">
      <c r="A285" s="40"/>
      <c r="B285" s="41"/>
      <c r="C285" s="206" t="s">
        <v>336</v>
      </c>
      <c r="D285" s="206" t="s">
        <v>125</v>
      </c>
      <c r="E285" s="207" t="s">
        <v>337</v>
      </c>
      <c r="F285" s="208" t="s">
        <v>338</v>
      </c>
      <c r="G285" s="209" t="s">
        <v>289</v>
      </c>
      <c r="H285" s="210">
        <v>370.05399999999997</v>
      </c>
      <c r="I285" s="211"/>
      <c r="J285" s="212">
        <f>ROUND(I285*H285,0)</f>
        <v>0</v>
      </c>
      <c r="K285" s="208" t="s">
        <v>129</v>
      </c>
      <c r="L285" s="46"/>
      <c r="M285" s="213" t="s">
        <v>20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130</v>
      </c>
      <c r="AT285" s="217" t="s">
        <v>125</v>
      </c>
      <c r="AU285" s="217" t="s">
        <v>85</v>
      </c>
      <c r="AY285" s="19" t="s">
        <v>123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</v>
      </c>
      <c r="BK285" s="218">
        <f>ROUND(I285*H285,0)</f>
        <v>0</v>
      </c>
      <c r="BL285" s="19" t="s">
        <v>130</v>
      </c>
      <c r="BM285" s="217" t="s">
        <v>339</v>
      </c>
    </row>
    <row r="286" s="2" customFormat="1">
      <c r="A286" s="40"/>
      <c r="B286" s="41"/>
      <c r="C286" s="42"/>
      <c r="D286" s="219" t="s">
        <v>132</v>
      </c>
      <c r="E286" s="42"/>
      <c r="F286" s="220" t="s">
        <v>340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132</v>
      </c>
      <c r="AU286" s="19" t="s">
        <v>85</v>
      </c>
    </row>
    <row r="287" s="13" customFormat="1">
      <c r="A287" s="13"/>
      <c r="B287" s="224"/>
      <c r="C287" s="225"/>
      <c r="D287" s="219" t="s">
        <v>134</v>
      </c>
      <c r="E287" s="226" t="s">
        <v>20</v>
      </c>
      <c r="F287" s="227" t="s">
        <v>136</v>
      </c>
      <c r="G287" s="225"/>
      <c r="H287" s="226" t="s">
        <v>20</v>
      </c>
      <c r="I287" s="228"/>
      <c r="J287" s="225"/>
      <c r="K287" s="225"/>
      <c r="L287" s="229"/>
      <c r="M287" s="230"/>
      <c r="N287" s="231"/>
      <c r="O287" s="231"/>
      <c r="P287" s="231"/>
      <c r="Q287" s="231"/>
      <c r="R287" s="231"/>
      <c r="S287" s="231"/>
      <c r="T287" s="23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3" t="s">
        <v>134</v>
      </c>
      <c r="AU287" s="233" t="s">
        <v>85</v>
      </c>
      <c r="AV287" s="13" t="s">
        <v>8</v>
      </c>
      <c r="AW287" s="13" t="s">
        <v>37</v>
      </c>
      <c r="AX287" s="13" t="s">
        <v>76</v>
      </c>
      <c r="AY287" s="233" t="s">
        <v>123</v>
      </c>
    </row>
    <row r="288" s="14" customFormat="1">
      <c r="A288" s="14"/>
      <c r="B288" s="234"/>
      <c r="C288" s="235"/>
      <c r="D288" s="219" t="s">
        <v>134</v>
      </c>
      <c r="E288" s="236" t="s">
        <v>20</v>
      </c>
      <c r="F288" s="237" t="s">
        <v>341</v>
      </c>
      <c r="G288" s="235"/>
      <c r="H288" s="238">
        <v>127.854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4" t="s">
        <v>134</v>
      </c>
      <c r="AU288" s="244" t="s">
        <v>85</v>
      </c>
      <c r="AV288" s="14" t="s">
        <v>85</v>
      </c>
      <c r="AW288" s="14" t="s">
        <v>37</v>
      </c>
      <c r="AX288" s="14" t="s">
        <v>76</v>
      </c>
      <c r="AY288" s="244" t="s">
        <v>123</v>
      </c>
    </row>
    <row r="289" s="13" customFormat="1">
      <c r="A289" s="13"/>
      <c r="B289" s="224"/>
      <c r="C289" s="225"/>
      <c r="D289" s="219" t="s">
        <v>134</v>
      </c>
      <c r="E289" s="226" t="s">
        <v>20</v>
      </c>
      <c r="F289" s="227" t="s">
        <v>148</v>
      </c>
      <c r="G289" s="225"/>
      <c r="H289" s="226" t="s">
        <v>20</v>
      </c>
      <c r="I289" s="228"/>
      <c r="J289" s="225"/>
      <c r="K289" s="225"/>
      <c r="L289" s="229"/>
      <c r="M289" s="230"/>
      <c r="N289" s="231"/>
      <c r="O289" s="231"/>
      <c r="P289" s="231"/>
      <c r="Q289" s="231"/>
      <c r="R289" s="231"/>
      <c r="S289" s="231"/>
      <c r="T289" s="23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3" t="s">
        <v>134</v>
      </c>
      <c r="AU289" s="233" t="s">
        <v>85</v>
      </c>
      <c r="AV289" s="13" t="s">
        <v>8</v>
      </c>
      <c r="AW289" s="13" t="s">
        <v>37</v>
      </c>
      <c r="AX289" s="13" t="s">
        <v>76</v>
      </c>
      <c r="AY289" s="233" t="s">
        <v>123</v>
      </c>
    </row>
    <row r="290" s="14" customFormat="1">
      <c r="A290" s="14"/>
      <c r="B290" s="234"/>
      <c r="C290" s="235"/>
      <c r="D290" s="219" t="s">
        <v>134</v>
      </c>
      <c r="E290" s="236" t="s">
        <v>20</v>
      </c>
      <c r="F290" s="237" t="s">
        <v>152</v>
      </c>
      <c r="G290" s="235"/>
      <c r="H290" s="238">
        <v>242.19999999999999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134</v>
      </c>
      <c r="AU290" s="244" t="s">
        <v>85</v>
      </c>
      <c r="AV290" s="14" t="s">
        <v>85</v>
      </c>
      <c r="AW290" s="14" t="s">
        <v>37</v>
      </c>
      <c r="AX290" s="14" t="s">
        <v>76</v>
      </c>
      <c r="AY290" s="244" t="s">
        <v>123</v>
      </c>
    </row>
    <row r="291" s="16" customFormat="1">
      <c r="A291" s="16"/>
      <c r="B291" s="256"/>
      <c r="C291" s="257"/>
      <c r="D291" s="219" t="s">
        <v>134</v>
      </c>
      <c r="E291" s="258" t="s">
        <v>20</v>
      </c>
      <c r="F291" s="259" t="s">
        <v>153</v>
      </c>
      <c r="G291" s="257"/>
      <c r="H291" s="260">
        <v>370.05399999999997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66" t="s">
        <v>134</v>
      </c>
      <c r="AU291" s="266" t="s">
        <v>85</v>
      </c>
      <c r="AV291" s="16" t="s">
        <v>130</v>
      </c>
      <c r="AW291" s="16" t="s">
        <v>37</v>
      </c>
      <c r="AX291" s="16" t="s">
        <v>8</v>
      </c>
      <c r="AY291" s="266" t="s">
        <v>123</v>
      </c>
    </row>
    <row r="292" s="2" customFormat="1" ht="16.5" customHeight="1">
      <c r="A292" s="40"/>
      <c r="B292" s="41"/>
      <c r="C292" s="206" t="s">
        <v>342</v>
      </c>
      <c r="D292" s="206" t="s">
        <v>125</v>
      </c>
      <c r="E292" s="207" t="s">
        <v>343</v>
      </c>
      <c r="F292" s="208" t="s">
        <v>344</v>
      </c>
      <c r="G292" s="209" t="s">
        <v>289</v>
      </c>
      <c r="H292" s="210">
        <v>370.05399999999997</v>
      </c>
      <c r="I292" s="211"/>
      <c r="J292" s="212">
        <f>ROUND(I292*H292,0)</f>
        <v>0</v>
      </c>
      <c r="K292" s="208" t="s">
        <v>129</v>
      </c>
      <c r="L292" s="46"/>
      <c r="M292" s="213" t="s">
        <v>20</v>
      </c>
      <c r="N292" s="214" t="s">
        <v>47</v>
      </c>
      <c r="O292" s="86"/>
      <c r="P292" s="215">
        <f>O292*H292</f>
        <v>0</v>
      </c>
      <c r="Q292" s="215">
        <v>0.2004</v>
      </c>
      <c r="R292" s="215">
        <f>Q292*H292</f>
        <v>74.158821599999996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130</v>
      </c>
      <c r="AT292" s="217" t="s">
        <v>125</v>
      </c>
      <c r="AU292" s="217" t="s">
        <v>85</v>
      </c>
      <c r="AY292" s="19" t="s">
        <v>123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</v>
      </c>
      <c r="BK292" s="218">
        <f>ROUND(I292*H292,0)</f>
        <v>0</v>
      </c>
      <c r="BL292" s="19" t="s">
        <v>130</v>
      </c>
      <c r="BM292" s="217" t="s">
        <v>345</v>
      </c>
    </row>
    <row r="293" s="2" customFormat="1">
      <c r="A293" s="40"/>
      <c r="B293" s="41"/>
      <c r="C293" s="42"/>
      <c r="D293" s="219" t="s">
        <v>132</v>
      </c>
      <c r="E293" s="42"/>
      <c r="F293" s="220" t="s">
        <v>346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132</v>
      </c>
      <c r="AU293" s="19" t="s">
        <v>85</v>
      </c>
    </row>
    <row r="294" s="13" customFormat="1">
      <c r="A294" s="13"/>
      <c r="B294" s="224"/>
      <c r="C294" s="225"/>
      <c r="D294" s="219" t="s">
        <v>134</v>
      </c>
      <c r="E294" s="226" t="s">
        <v>20</v>
      </c>
      <c r="F294" s="227" t="s">
        <v>136</v>
      </c>
      <c r="G294" s="225"/>
      <c r="H294" s="226" t="s">
        <v>20</v>
      </c>
      <c r="I294" s="228"/>
      <c r="J294" s="225"/>
      <c r="K294" s="225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134</v>
      </c>
      <c r="AU294" s="233" t="s">
        <v>85</v>
      </c>
      <c r="AV294" s="13" t="s">
        <v>8</v>
      </c>
      <c r="AW294" s="13" t="s">
        <v>37</v>
      </c>
      <c r="AX294" s="13" t="s">
        <v>76</v>
      </c>
      <c r="AY294" s="233" t="s">
        <v>123</v>
      </c>
    </row>
    <row r="295" s="14" customFormat="1">
      <c r="A295" s="14"/>
      <c r="B295" s="234"/>
      <c r="C295" s="235"/>
      <c r="D295" s="219" t="s">
        <v>134</v>
      </c>
      <c r="E295" s="236" t="s">
        <v>20</v>
      </c>
      <c r="F295" s="237" t="s">
        <v>347</v>
      </c>
      <c r="G295" s="235"/>
      <c r="H295" s="238">
        <v>127.854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134</v>
      </c>
      <c r="AU295" s="244" t="s">
        <v>85</v>
      </c>
      <c r="AV295" s="14" t="s">
        <v>85</v>
      </c>
      <c r="AW295" s="14" t="s">
        <v>37</v>
      </c>
      <c r="AX295" s="14" t="s">
        <v>76</v>
      </c>
      <c r="AY295" s="244" t="s">
        <v>123</v>
      </c>
    </row>
    <row r="296" s="13" customFormat="1">
      <c r="A296" s="13"/>
      <c r="B296" s="224"/>
      <c r="C296" s="225"/>
      <c r="D296" s="219" t="s">
        <v>134</v>
      </c>
      <c r="E296" s="226" t="s">
        <v>20</v>
      </c>
      <c r="F296" s="227" t="s">
        <v>148</v>
      </c>
      <c r="G296" s="225"/>
      <c r="H296" s="226" t="s">
        <v>20</v>
      </c>
      <c r="I296" s="228"/>
      <c r="J296" s="225"/>
      <c r="K296" s="225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134</v>
      </c>
      <c r="AU296" s="233" t="s">
        <v>85</v>
      </c>
      <c r="AV296" s="13" t="s">
        <v>8</v>
      </c>
      <c r="AW296" s="13" t="s">
        <v>37</v>
      </c>
      <c r="AX296" s="13" t="s">
        <v>76</v>
      </c>
      <c r="AY296" s="233" t="s">
        <v>123</v>
      </c>
    </row>
    <row r="297" s="14" customFormat="1">
      <c r="A297" s="14"/>
      <c r="B297" s="234"/>
      <c r="C297" s="235"/>
      <c r="D297" s="219" t="s">
        <v>134</v>
      </c>
      <c r="E297" s="236" t="s">
        <v>20</v>
      </c>
      <c r="F297" s="237" t="s">
        <v>348</v>
      </c>
      <c r="G297" s="235"/>
      <c r="H297" s="238">
        <v>242.19999999999999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134</v>
      </c>
      <c r="AU297" s="244" t="s">
        <v>85</v>
      </c>
      <c r="AV297" s="14" t="s">
        <v>85</v>
      </c>
      <c r="AW297" s="14" t="s">
        <v>37</v>
      </c>
      <c r="AX297" s="14" t="s">
        <v>76</v>
      </c>
      <c r="AY297" s="244" t="s">
        <v>123</v>
      </c>
    </row>
    <row r="298" s="16" customFormat="1">
      <c r="A298" s="16"/>
      <c r="B298" s="256"/>
      <c r="C298" s="257"/>
      <c r="D298" s="219" t="s">
        <v>134</v>
      </c>
      <c r="E298" s="258" t="s">
        <v>20</v>
      </c>
      <c r="F298" s="259" t="s">
        <v>153</v>
      </c>
      <c r="G298" s="257"/>
      <c r="H298" s="260">
        <v>370.05399999999997</v>
      </c>
      <c r="I298" s="261"/>
      <c r="J298" s="257"/>
      <c r="K298" s="257"/>
      <c r="L298" s="262"/>
      <c r="M298" s="263"/>
      <c r="N298" s="264"/>
      <c r="O298" s="264"/>
      <c r="P298" s="264"/>
      <c r="Q298" s="264"/>
      <c r="R298" s="264"/>
      <c r="S298" s="264"/>
      <c r="T298" s="265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66" t="s">
        <v>134</v>
      </c>
      <c r="AU298" s="266" t="s">
        <v>85</v>
      </c>
      <c r="AV298" s="16" t="s">
        <v>130</v>
      </c>
      <c r="AW298" s="16" t="s">
        <v>37</v>
      </c>
      <c r="AX298" s="16" t="s">
        <v>8</v>
      </c>
      <c r="AY298" s="266" t="s">
        <v>123</v>
      </c>
    </row>
    <row r="299" s="2" customFormat="1" ht="16.5" customHeight="1">
      <c r="A299" s="40"/>
      <c r="B299" s="41"/>
      <c r="C299" s="206" t="s">
        <v>349</v>
      </c>
      <c r="D299" s="206" t="s">
        <v>125</v>
      </c>
      <c r="E299" s="207" t="s">
        <v>350</v>
      </c>
      <c r="F299" s="208" t="s">
        <v>351</v>
      </c>
      <c r="G299" s="209" t="s">
        <v>160</v>
      </c>
      <c r="H299" s="210">
        <v>149.63999999999999</v>
      </c>
      <c r="I299" s="211"/>
      <c r="J299" s="212">
        <f>ROUND(I299*H299,0)</f>
        <v>0</v>
      </c>
      <c r="K299" s="208" t="s">
        <v>129</v>
      </c>
      <c r="L299" s="46"/>
      <c r="M299" s="213" t="s">
        <v>20</v>
      </c>
      <c r="N299" s="214" t="s">
        <v>47</v>
      </c>
      <c r="O299" s="86"/>
      <c r="P299" s="215">
        <f>O299*H299</f>
        <v>0</v>
      </c>
      <c r="Q299" s="215">
        <v>1.8700000000000001</v>
      </c>
      <c r="R299" s="215">
        <f>Q299*H299</f>
        <v>279.82679999999999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130</v>
      </c>
      <c r="AT299" s="217" t="s">
        <v>125</v>
      </c>
      <c r="AU299" s="217" t="s">
        <v>85</v>
      </c>
      <c r="AY299" s="19" t="s">
        <v>123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</v>
      </c>
      <c r="BK299" s="218">
        <f>ROUND(I299*H299,0)</f>
        <v>0</v>
      </c>
      <c r="BL299" s="19" t="s">
        <v>130</v>
      </c>
      <c r="BM299" s="217" t="s">
        <v>352</v>
      </c>
    </row>
    <row r="300" s="2" customFormat="1">
      <c r="A300" s="40"/>
      <c r="B300" s="41"/>
      <c r="C300" s="42"/>
      <c r="D300" s="219" t="s">
        <v>132</v>
      </c>
      <c r="E300" s="42"/>
      <c r="F300" s="220" t="s">
        <v>353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132</v>
      </c>
      <c r="AU300" s="19" t="s">
        <v>85</v>
      </c>
    </row>
    <row r="301" s="14" customFormat="1">
      <c r="A301" s="14"/>
      <c r="B301" s="234"/>
      <c r="C301" s="235"/>
      <c r="D301" s="219" t="s">
        <v>134</v>
      </c>
      <c r="E301" s="236" t="s">
        <v>20</v>
      </c>
      <c r="F301" s="237" t="s">
        <v>354</v>
      </c>
      <c r="G301" s="235"/>
      <c r="H301" s="238">
        <v>149.63999999999999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134</v>
      </c>
      <c r="AU301" s="244" t="s">
        <v>85</v>
      </c>
      <c r="AV301" s="14" t="s">
        <v>85</v>
      </c>
      <c r="AW301" s="14" t="s">
        <v>37</v>
      </c>
      <c r="AX301" s="14" t="s">
        <v>8</v>
      </c>
      <c r="AY301" s="244" t="s">
        <v>123</v>
      </c>
    </row>
    <row r="302" s="2" customFormat="1" ht="16.5" customHeight="1">
      <c r="A302" s="40"/>
      <c r="B302" s="41"/>
      <c r="C302" s="206" t="s">
        <v>355</v>
      </c>
      <c r="D302" s="206" t="s">
        <v>125</v>
      </c>
      <c r="E302" s="207" t="s">
        <v>356</v>
      </c>
      <c r="F302" s="208" t="s">
        <v>357</v>
      </c>
      <c r="G302" s="209" t="s">
        <v>160</v>
      </c>
      <c r="H302" s="210">
        <v>649.67999999999995</v>
      </c>
      <c r="I302" s="211"/>
      <c r="J302" s="212">
        <f>ROUND(I302*H302,0)</f>
        <v>0</v>
      </c>
      <c r="K302" s="208" t="s">
        <v>129</v>
      </c>
      <c r="L302" s="46"/>
      <c r="M302" s="213" t="s">
        <v>20</v>
      </c>
      <c r="N302" s="214" t="s">
        <v>47</v>
      </c>
      <c r="O302" s="86"/>
      <c r="P302" s="215">
        <f>O302*H302</f>
        <v>0</v>
      </c>
      <c r="Q302" s="215">
        <v>2.4340799999999998</v>
      </c>
      <c r="R302" s="215">
        <f>Q302*H302</f>
        <v>1581.3730943999997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130</v>
      </c>
      <c r="AT302" s="217" t="s">
        <v>125</v>
      </c>
      <c r="AU302" s="217" t="s">
        <v>85</v>
      </c>
      <c r="AY302" s="19" t="s">
        <v>123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</v>
      </c>
      <c r="BK302" s="218">
        <f>ROUND(I302*H302,0)</f>
        <v>0</v>
      </c>
      <c r="BL302" s="19" t="s">
        <v>130</v>
      </c>
      <c r="BM302" s="217" t="s">
        <v>358</v>
      </c>
    </row>
    <row r="303" s="2" customFormat="1">
      <c r="A303" s="40"/>
      <c r="B303" s="41"/>
      <c r="C303" s="42"/>
      <c r="D303" s="219" t="s">
        <v>132</v>
      </c>
      <c r="E303" s="42"/>
      <c r="F303" s="220" t="s">
        <v>359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132</v>
      </c>
      <c r="AU303" s="19" t="s">
        <v>85</v>
      </c>
    </row>
    <row r="304" s="2" customFormat="1">
      <c r="A304" s="40"/>
      <c r="B304" s="41"/>
      <c r="C304" s="42"/>
      <c r="D304" s="219" t="s">
        <v>200</v>
      </c>
      <c r="E304" s="42"/>
      <c r="F304" s="267" t="s">
        <v>360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200</v>
      </c>
      <c r="AU304" s="19" t="s">
        <v>85</v>
      </c>
    </row>
    <row r="305" s="14" customFormat="1">
      <c r="A305" s="14"/>
      <c r="B305" s="234"/>
      <c r="C305" s="235"/>
      <c r="D305" s="219" t="s">
        <v>134</v>
      </c>
      <c r="E305" s="236" t="s">
        <v>20</v>
      </c>
      <c r="F305" s="237" t="s">
        <v>361</v>
      </c>
      <c r="G305" s="235"/>
      <c r="H305" s="238">
        <v>308.69999999999999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134</v>
      </c>
      <c r="AU305" s="244" t="s">
        <v>85</v>
      </c>
      <c r="AV305" s="14" t="s">
        <v>85</v>
      </c>
      <c r="AW305" s="14" t="s">
        <v>37</v>
      </c>
      <c r="AX305" s="14" t="s">
        <v>76</v>
      </c>
      <c r="AY305" s="244" t="s">
        <v>123</v>
      </c>
    </row>
    <row r="306" s="14" customFormat="1">
      <c r="A306" s="14"/>
      <c r="B306" s="234"/>
      <c r="C306" s="235"/>
      <c r="D306" s="219" t="s">
        <v>134</v>
      </c>
      <c r="E306" s="236" t="s">
        <v>20</v>
      </c>
      <c r="F306" s="237" t="s">
        <v>362</v>
      </c>
      <c r="G306" s="235"/>
      <c r="H306" s="238">
        <v>38.159999999999997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134</v>
      </c>
      <c r="AU306" s="244" t="s">
        <v>85</v>
      </c>
      <c r="AV306" s="14" t="s">
        <v>85</v>
      </c>
      <c r="AW306" s="14" t="s">
        <v>37</v>
      </c>
      <c r="AX306" s="14" t="s">
        <v>76</v>
      </c>
      <c r="AY306" s="244" t="s">
        <v>123</v>
      </c>
    </row>
    <row r="307" s="14" customFormat="1">
      <c r="A307" s="14"/>
      <c r="B307" s="234"/>
      <c r="C307" s="235"/>
      <c r="D307" s="219" t="s">
        <v>134</v>
      </c>
      <c r="E307" s="236" t="s">
        <v>20</v>
      </c>
      <c r="F307" s="237" t="s">
        <v>363</v>
      </c>
      <c r="G307" s="235"/>
      <c r="H307" s="238">
        <v>32.68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134</v>
      </c>
      <c r="AU307" s="244" t="s">
        <v>85</v>
      </c>
      <c r="AV307" s="14" t="s">
        <v>85</v>
      </c>
      <c r="AW307" s="14" t="s">
        <v>37</v>
      </c>
      <c r="AX307" s="14" t="s">
        <v>76</v>
      </c>
      <c r="AY307" s="244" t="s">
        <v>123</v>
      </c>
    </row>
    <row r="308" s="14" customFormat="1">
      <c r="A308" s="14"/>
      <c r="B308" s="234"/>
      <c r="C308" s="235"/>
      <c r="D308" s="219" t="s">
        <v>134</v>
      </c>
      <c r="E308" s="236" t="s">
        <v>20</v>
      </c>
      <c r="F308" s="237" t="s">
        <v>364</v>
      </c>
      <c r="G308" s="235"/>
      <c r="H308" s="238">
        <v>172.69999999999999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134</v>
      </c>
      <c r="AU308" s="244" t="s">
        <v>85</v>
      </c>
      <c r="AV308" s="14" t="s">
        <v>85</v>
      </c>
      <c r="AW308" s="14" t="s">
        <v>37</v>
      </c>
      <c r="AX308" s="14" t="s">
        <v>76</v>
      </c>
      <c r="AY308" s="244" t="s">
        <v>123</v>
      </c>
    </row>
    <row r="309" s="14" customFormat="1">
      <c r="A309" s="14"/>
      <c r="B309" s="234"/>
      <c r="C309" s="235"/>
      <c r="D309" s="219" t="s">
        <v>134</v>
      </c>
      <c r="E309" s="236" t="s">
        <v>20</v>
      </c>
      <c r="F309" s="237" t="s">
        <v>365</v>
      </c>
      <c r="G309" s="235"/>
      <c r="H309" s="238">
        <v>97.439999999999998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4" t="s">
        <v>134</v>
      </c>
      <c r="AU309" s="244" t="s">
        <v>85</v>
      </c>
      <c r="AV309" s="14" t="s">
        <v>85</v>
      </c>
      <c r="AW309" s="14" t="s">
        <v>37</v>
      </c>
      <c r="AX309" s="14" t="s">
        <v>76</v>
      </c>
      <c r="AY309" s="244" t="s">
        <v>123</v>
      </c>
    </row>
    <row r="310" s="16" customFormat="1">
      <c r="A310" s="16"/>
      <c r="B310" s="256"/>
      <c r="C310" s="257"/>
      <c r="D310" s="219" t="s">
        <v>134</v>
      </c>
      <c r="E310" s="258" t="s">
        <v>20</v>
      </c>
      <c r="F310" s="259" t="s">
        <v>153</v>
      </c>
      <c r="G310" s="257"/>
      <c r="H310" s="260">
        <v>649.67999999999995</v>
      </c>
      <c r="I310" s="261"/>
      <c r="J310" s="257"/>
      <c r="K310" s="257"/>
      <c r="L310" s="262"/>
      <c r="M310" s="263"/>
      <c r="N310" s="264"/>
      <c r="O310" s="264"/>
      <c r="P310" s="264"/>
      <c r="Q310" s="264"/>
      <c r="R310" s="264"/>
      <c r="S310" s="264"/>
      <c r="T310" s="265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66" t="s">
        <v>134</v>
      </c>
      <c r="AU310" s="266" t="s">
        <v>85</v>
      </c>
      <c r="AV310" s="16" t="s">
        <v>130</v>
      </c>
      <c r="AW310" s="16" t="s">
        <v>37</v>
      </c>
      <c r="AX310" s="16" t="s">
        <v>8</v>
      </c>
      <c r="AY310" s="266" t="s">
        <v>123</v>
      </c>
    </row>
    <row r="311" s="2" customFormat="1" ht="16.5" customHeight="1">
      <c r="A311" s="40"/>
      <c r="B311" s="41"/>
      <c r="C311" s="206" t="s">
        <v>366</v>
      </c>
      <c r="D311" s="206" t="s">
        <v>125</v>
      </c>
      <c r="E311" s="207" t="s">
        <v>367</v>
      </c>
      <c r="F311" s="208" t="s">
        <v>368</v>
      </c>
      <c r="G311" s="209" t="s">
        <v>160</v>
      </c>
      <c r="H311" s="210">
        <v>1687.25</v>
      </c>
      <c r="I311" s="211"/>
      <c r="J311" s="212">
        <f>ROUND(I311*H311,0)</f>
        <v>0</v>
      </c>
      <c r="K311" s="208" t="s">
        <v>129</v>
      </c>
      <c r="L311" s="46"/>
      <c r="M311" s="213" t="s">
        <v>20</v>
      </c>
      <c r="N311" s="214" t="s">
        <v>47</v>
      </c>
      <c r="O311" s="86"/>
      <c r="P311" s="215">
        <f>O311*H311</f>
        <v>0</v>
      </c>
      <c r="Q311" s="215">
        <v>2.4340799999999998</v>
      </c>
      <c r="R311" s="215">
        <f>Q311*H311</f>
        <v>4106.9014799999995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130</v>
      </c>
      <c r="AT311" s="217" t="s">
        <v>125</v>
      </c>
      <c r="AU311" s="217" t="s">
        <v>85</v>
      </c>
      <c r="AY311" s="19" t="s">
        <v>123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</v>
      </c>
      <c r="BK311" s="218">
        <f>ROUND(I311*H311,0)</f>
        <v>0</v>
      </c>
      <c r="BL311" s="19" t="s">
        <v>130</v>
      </c>
      <c r="BM311" s="217" t="s">
        <v>369</v>
      </c>
    </row>
    <row r="312" s="2" customFormat="1">
      <c r="A312" s="40"/>
      <c r="B312" s="41"/>
      <c r="C312" s="42"/>
      <c r="D312" s="219" t="s">
        <v>132</v>
      </c>
      <c r="E312" s="42"/>
      <c r="F312" s="220" t="s">
        <v>370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132</v>
      </c>
      <c r="AU312" s="19" t="s">
        <v>85</v>
      </c>
    </row>
    <row r="313" s="14" customFormat="1">
      <c r="A313" s="14"/>
      <c r="B313" s="234"/>
      <c r="C313" s="235"/>
      <c r="D313" s="219" t="s">
        <v>134</v>
      </c>
      <c r="E313" s="236" t="s">
        <v>20</v>
      </c>
      <c r="F313" s="237" t="s">
        <v>371</v>
      </c>
      <c r="G313" s="235"/>
      <c r="H313" s="238">
        <v>1517.0799999999999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4" t="s">
        <v>134</v>
      </c>
      <c r="AU313" s="244" t="s">
        <v>85</v>
      </c>
      <c r="AV313" s="14" t="s">
        <v>85</v>
      </c>
      <c r="AW313" s="14" t="s">
        <v>37</v>
      </c>
      <c r="AX313" s="14" t="s">
        <v>76</v>
      </c>
      <c r="AY313" s="244" t="s">
        <v>123</v>
      </c>
    </row>
    <row r="314" s="14" customFormat="1">
      <c r="A314" s="14"/>
      <c r="B314" s="234"/>
      <c r="C314" s="235"/>
      <c r="D314" s="219" t="s">
        <v>134</v>
      </c>
      <c r="E314" s="236" t="s">
        <v>20</v>
      </c>
      <c r="F314" s="237" t="s">
        <v>372</v>
      </c>
      <c r="G314" s="235"/>
      <c r="H314" s="238">
        <v>36.600000000000001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134</v>
      </c>
      <c r="AU314" s="244" t="s">
        <v>85</v>
      </c>
      <c r="AV314" s="14" t="s">
        <v>85</v>
      </c>
      <c r="AW314" s="14" t="s">
        <v>37</v>
      </c>
      <c r="AX314" s="14" t="s">
        <v>76</v>
      </c>
      <c r="AY314" s="244" t="s">
        <v>123</v>
      </c>
    </row>
    <row r="315" s="14" customFormat="1">
      <c r="A315" s="14"/>
      <c r="B315" s="234"/>
      <c r="C315" s="235"/>
      <c r="D315" s="219" t="s">
        <v>134</v>
      </c>
      <c r="E315" s="236" t="s">
        <v>20</v>
      </c>
      <c r="F315" s="237" t="s">
        <v>373</v>
      </c>
      <c r="G315" s="235"/>
      <c r="H315" s="238">
        <v>23.18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134</v>
      </c>
      <c r="AU315" s="244" t="s">
        <v>85</v>
      </c>
      <c r="AV315" s="14" t="s">
        <v>85</v>
      </c>
      <c r="AW315" s="14" t="s">
        <v>37</v>
      </c>
      <c r="AX315" s="14" t="s">
        <v>76</v>
      </c>
      <c r="AY315" s="244" t="s">
        <v>123</v>
      </c>
    </row>
    <row r="316" s="14" customFormat="1">
      <c r="A316" s="14"/>
      <c r="B316" s="234"/>
      <c r="C316" s="235"/>
      <c r="D316" s="219" t="s">
        <v>134</v>
      </c>
      <c r="E316" s="236" t="s">
        <v>20</v>
      </c>
      <c r="F316" s="237" t="s">
        <v>374</v>
      </c>
      <c r="G316" s="235"/>
      <c r="H316" s="238">
        <v>24.879999999999999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134</v>
      </c>
      <c r="AU316" s="244" t="s">
        <v>85</v>
      </c>
      <c r="AV316" s="14" t="s">
        <v>85</v>
      </c>
      <c r="AW316" s="14" t="s">
        <v>37</v>
      </c>
      <c r="AX316" s="14" t="s">
        <v>76</v>
      </c>
      <c r="AY316" s="244" t="s">
        <v>123</v>
      </c>
    </row>
    <row r="317" s="14" customFormat="1">
      <c r="A317" s="14"/>
      <c r="B317" s="234"/>
      <c r="C317" s="235"/>
      <c r="D317" s="219" t="s">
        <v>134</v>
      </c>
      <c r="E317" s="236" t="s">
        <v>20</v>
      </c>
      <c r="F317" s="237" t="s">
        <v>375</v>
      </c>
      <c r="G317" s="235"/>
      <c r="H317" s="238">
        <v>41.140000000000001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4" t="s">
        <v>134</v>
      </c>
      <c r="AU317" s="244" t="s">
        <v>85</v>
      </c>
      <c r="AV317" s="14" t="s">
        <v>85</v>
      </c>
      <c r="AW317" s="14" t="s">
        <v>37</v>
      </c>
      <c r="AX317" s="14" t="s">
        <v>76</v>
      </c>
      <c r="AY317" s="244" t="s">
        <v>123</v>
      </c>
    </row>
    <row r="318" s="14" customFormat="1">
      <c r="A318" s="14"/>
      <c r="B318" s="234"/>
      <c r="C318" s="235"/>
      <c r="D318" s="219" t="s">
        <v>134</v>
      </c>
      <c r="E318" s="236" t="s">
        <v>20</v>
      </c>
      <c r="F318" s="237" t="s">
        <v>376</v>
      </c>
      <c r="G318" s="235"/>
      <c r="H318" s="238">
        <v>23.489999999999998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134</v>
      </c>
      <c r="AU318" s="244" t="s">
        <v>85</v>
      </c>
      <c r="AV318" s="14" t="s">
        <v>85</v>
      </c>
      <c r="AW318" s="14" t="s">
        <v>37</v>
      </c>
      <c r="AX318" s="14" t="s">
        <v>76</v>
      </c>
      <c r="AY318" s="244" t="s">
        <v>123</v>
      </c>
    </row>
    <row r="319" s="14" customFormat="1">
      <c r="A319" s="14"/>
      <c r="B319" s="234"/>
      <c r="C319" s="235"/>
      <c r="D319" s="219" t="s">
        <v>134</v>
      </c>
      <c r="E319" s="236" t="s">
        <v>20</v>
      </c>
      <c r="F319" s="237" t="s">
        <v>377</v>
      </c>
      <c r="G319" s="235"/>
      <c r="H319" s="238">
        <v>20.879999999999999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4" t="s">
        <v>134</v>
      </c>
      <c r="AU319" s="244" t="s">
        <v>85</v>
      </c>
      <c r="AV319" s="14" t="s">
        <v>85</v>
      </c>
      <c r="AW319" s="14" t="s">
        <v>37</v>
      </c>
      <c r="AX319" s="14" t="s">
        <v>76</v>
      </c>
      <c r="AY319" s="244" t="s">
        <v>123</v>
      </c>
    </row>
    <row r="320" s="16" customFormat="1">
      <c r="A320" s="16"/>
      <c r="B320" s="256"/>
      <c r="C320" s="257"/>
      <c r="D320" s="219" t="s">
        <v>134</v>
      </c>
      <c r="E320" s="258" t="s">
        <v>20</v>
      </c>
      <c r="F320" s="259" t="s">
        <v>153</v>
      </c>
      <c r="G320" s="257"/>
      <c r="H320" s="260">
        <v>1687.25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66" t="s">
        <v>134</v>
      </c>
      <c r="AU320" s="266" t="s">
        <v>85</v>
      </c>
      <c r="AV320" s="16" t="s">
        <v>130</v>
      </c>
      <c r="AW320" s="16" t="s">
        <v>37</v>
      </c>
      <c r="AX320" s="16" t="s">
        <v>8</v>
      </c>
      <c r="AY320" s="266" t="s">
        <v>123</v>
      </c>
    </row>
    <row r="321" s="2" customFormat="1" ht="16.5" customHeight="1">
      <c r="A321" s="40"/>
      <c r="B321" s="41"/>
      <c r="C321" s="206" t="s">
        <v>378</v>
      </c>
      <c r="D321" s="206" t="s">
        <v>125</v>
      </c>
      <c r="E321" s="207" t="s">
        <v>379</v>
      </c>
      <c r="F321" s="208" t="s">
        <v>380</v>
      </c>
      <c r="G321" s="209" t="s">
        <v>289</v>
      </c>
      <c r="H321" s="210">
        <v>1346.3800000000001</v>
      </c>
      <c r="I321" s="211"/>
      <c r="J321" s="212">
        <f>ROUND(I321*H321,0)</f>
        <v>0</v>
      </c>
      <c r="K321" s="208" t="s">
        <v>129</v>
      </c>
      <c r="L321" s="46"/>
      <c r="M321" s="213" t="s">
        <v>20</v>
      </c>
      <c r="N321" s="214" t="s">
        <v>47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130</v>
      </c>
      <c r="AT321" s="217" t="s">
        <v>125</v>
      </c>
      <c r="AU321" s="217" t="s">
        <v>85</v>
      </c>
      <c r="AY321" s="19" t="s">
        <v>123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</v>
      </c>
      <c r="BK321" s="218">
        <f>ROUND(I321*H321,0)</f>
        <v>0</v>
      </c>
      <c r="BL321" s="19" t="s">
        <v>130</v>
      </c>
      <c r="BM321" s="217" t="s">
        <v>381</v>
      </c>
    </row>
    <row r="322" s="2" customFormat="1">
      <c r="A322" s="40"/>
      <c r="B322" s="41"/>
      <c r="C322" s="42"/>
      <c r="D322" s="219" t="s">
        <v>132</v>
      </c>
      <c r="E322" s="42"/>
      <c r="F322" s="220" t="s">
        <v>382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132</v>
      </c>
      <c r="AU322" s="19" t="s">
        <v>85</v>
      </c>
    </row>
    <row r="323" s="14" customFormat="1">
      <c r="A323" s="14"/>
      <c r="B323" s="234"/>
      <c r="C323" s="235"/>
      <c r="D323" s="219" t="s">
        <v>134</v>
      </c>
      <c r="E323" s="236" t="s">
        <v>20</v>
      </c>
      <c r="F323" s="237" t="s">
        <v>383</v>
      </c>
      <c r="G323" s="235"/>
      <c r="H323" s="238">
        <v>735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4" t="s">
        <v>134</v>
      </c>
      <c r="AU323" s="244" t="s">
        <v>85</v>
      </c>
      <c r="AV323" s="14" t="s">
        <v>85</v>
      </c>
      <c r="AW323" s="14" t="s">
        <v>37</v>
      </c>
      <c r="AX323" s="14" t="s">
        <v>76</v>
      </c>
      <c r="AY323" s="244" t="s">
        <v>123</v>
      </c>
    </row>
    <row r="324" s="14" customFormat="1">
      <c r="A324" s="14"/>
      <c r="B324" s="234"/>
      <c r="C324" s="235"/>
      <c r="D324" s="219" t="s">
        <v>134</v>
      </c>
      <c r="E324" s="236" t="s">
        <v>20</v>
      </c>
      <c r="F324" s="237" t="s">
        <v>384</v>
      </c>
      <c r="G324" s="235"/>
      <c r="H324" s="238">
        <v>95.400000000000006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4" t="s">
        <v>134</v>
      </c>
      <c r="AU324" s="244" t="s">
        <v>85</v>
      </c>
      <c r="AV324" s="14" t="s">
        <v>85</v>
      </c>
      <c r="AW324" s="14" t="s">
        <v>37</v>
      </c>
      <c r="AX324" s="14" t="s">
        <v>76</v>
      </c>
      <c r="AY324" s="244" t="s">
        <v>123</v>
      </c>
    </row>
    <row r="325" s="14" customFormat="1">
      <c r="A325" s="14"/>
      <c r="B325" s="234"/>
      <c r="C325" s="235"/>
      <c r="D325" s="219" t="s">
        <v>134</v>
      </c>
      <c r="E325" s="236" t="s">
        <v>20</v>
      </c>
      <c r="F325" s="237" t="s">
        <v>385</v>
      </c>
      <c r="G325" s="235"/>
      <c r="H325" s="238">
        <v>81.700000000000003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134</v>
      </c>
      <c r="AU325" s="244" t="s">
        <v>85</v>
      </c>
      <c r="AV325" s="14" t="s">
        <v>85</v>
      </c>
      <c r="AW325" s="14" t="s">
        <v>37</v>
      </c>
      <c r="AX325" s="14" t="s">
        <v>76</v>
      </c>
      <c r="AY325" s="244" t="s">
        <v>123</v>
      </c>
    </row>
    <row r="326" s="14" customFormat="1">
      <c r="A326" s="14"/>
      <c r="B326" s="234"/>
      <c r="C326" s="235"/>
      <c r="D326" s="219" t="s">
        <v>134</v>
      </c>
      <c r="E326" s="236" t="s">
        <v>20</v>
      </c>
      <c r="F326" s="237" t="s">
        <v>386</v>
      </c>
      <c r="G326" s="235"/>
      <c r="H326" s="238">
        <v>434.27999999999997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4" t="s">
        <v>134</v>
      </c>
      <c r="AU326" s="244" t="s">
        <v>85</v>
      </c>
      <c r="AV326" s="14" t="s">
        <v>85</v>
      </c>
      <c r="AW326" s="14" t="s">
        <v>37</v>
      </c>
      <c r="AX326" s="14" t="s">
        <v>76</v>
      </c>
      <c r="AY326" s="244" t="s">
        <v>123</v>
      </c>
    </row>
    <row r="327" s="16" customFormat="1">
      <c r="A327" s="16"/>
      <c r="B327" s="256"/>
      <c r="C327" s="257"/>
      <c r="D327" s="219" t="s">
        <v>134</v>
      </c>
      <c r="E327" s="258" t="s">
        <v>20</v>
      </c>
      <c r="F327" s="259" t="s">
        <v>153</v>
      </c>
      <c r="G327" s="257"/>
      <c r="H327" s="260">
        <v>1346.3800000000001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66" t="s">
        <v>134</v>
      </c>
      <c r="AU327" s="266" t="s">
        <v>85</v>
      </c>
      <c r="AV327" s="16" t="s">
        <v>130</v>
      </c>
      <c r="AW327" s="16" t="s">
        <v>37</v>
      </c>
      <c r="AX327" s="16" t="s">
        <v>8</v>
      </c>
      <c r="AY327" s="266" t="s">
        <v>123</v>
      </c>
    </row>
    <row r="328" s="2" customFormat="1" ht="16.5" customHeight="1">
      <c r="A328" s="40"/>
      <c r="B328" s="41"/>
      <c r="C328" s="206" t="s">
        <v>387</v>
      </c>
      <c r="D328" s="206" t="s">
        <v>125</v>
      </c>
      <c r="E328" s="207" t="s">
        <v>388</v>
      </c>
      <c r="F328" s="208" t="s">
        <v>389</v>
      </c>
      <c r="G328" s="209" t="s">
        <v>289</v>
      </c>
      <c r="H328" s="210">
        <v>893.30999999999995</v>
      </c>
      <c r="I328" s="211"/>
      <c r="J328" s="212">
        <f>ROUND(I328*H328,0)</f>
        <v>0</v>
      </c>
      <c r="K328" s="208" t="s">
        <v>129</v>
      </c>
      <c r="L328" s="46"/>
      <c r="M328" s="213" t="s">
        <v>20</v>
      </c>
      <c r="N328" s="214" t="s">
        <v>47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130</v>
      </c>
      <c r="AT328" s="217" t="s">
        <v>125</v>
      </c>
      <c r="AU328" s="217" t="s">
        <v>85</v>
      </c>
      <c r="AY328" s="19" t="s">
        <v>123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</v>
      </c>
      <c r="BK328" s="218">
        <f>ROUND(I328*H328,0)</f>
        <v>0</v>
      </c>
      <c r="BL328" s="19" t="s">
        <v>130</v>
      </c>
      <c r="BM328" s="217" t="s">
        <v>390</v>
      </c>
    </row>
    <row r="329" s="2" customFormat="1">
      <c r="A329" s="40"/>
      <c r="B329" s="41"/>
      <c r="C329" s="42"/>
      <c r="D329" s="219" t="s">
        <v>132</v>
      </c>
      <c r="E329" s="42"/>
      <c r="F329" s="220" t="s">
        <v>391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132</v>
      </c>
      <c r="AU329" s="19" t="s">
        <v>85</v>
      </c>
    </row>
    <row r="330" s="14" customFormat="1">
      <c r="A330" s="14"/>
      <c r="B330" s="234"/>
      <c r="C330" s="235"/>
      <c r="D330" s="219" t="s">
        <v>134</v>
      </c>
      <c r="E330" s="236" t="s">
        <v>20</v>
      </c>
      <c r="F330" s="237" t="s">
        <v>392</v>
      </c>
      <c r="G330" s="235"/>
      <c r="H330" s="238">
        <v>782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4" t="s">
        <v>134</v>
      </c>
      <c r="AU330" s="244" t="s">
        <v>85</v>
      </c>
      <c r="AV330" s="14" t="s">
        <v>85</v>
      </c>
      <c r="AW330" s="14" t="s">
        <v>37</v>
      </c>
      <c r="AX330" s="14" t="s">
        <v>76</v>
      </c>
      <c r="AY330" s="244" t="s">
        <v>123</v>
      </c>
    </row>
    <row r="331" s="14" customFormat="1">
      <c r="A331" s="14"/>
      <c r="B331" s="234"/>
      <c r="C331" s="235"/>
      <c r="D331" s="219" t="s">
        <v>134</v>
      </c>
      <c r="E331" s="236" t="s">
        <v>20</v>
      </c>
      <c r="F331" s="237" t="s">
        <v>393</v>
      </c>
      <c r="G331" s="235"/>
      <c r="H331" s="238">
        <v>24.890000000000001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4" t="s">
        <v>134</v>
      </c>
      <c r="AU331" s="244" t="s">
        <v>85</v>
      </c>
      <c r="AV331" s="14" t="s">
        <v>85</v>
      </c>
      <c r="AW331" s="14" t="s">
        <v>37</v>
      </c>
      <c r="AX331" s="14" t="s">
        <v>76</v>
      </c>
      <c r="AY331" s="244" t="s">
        <v>123</v>
      </c>
    </row>
    <row r="332" s="14" customFormat="1">
      <c r="A332" s="14"/>
      <c r="B332" s="234"/>
      <c r="C332" s="235"/>
      <c r="D332" s="219" t="s">
        <v>134</v>
      </c>
      <c r="E332" s="236" t="s">
        <v>20</v>
      </c>
      <c r="F332" s="237" t="s">
        <v>394</v>
      </c>
      <c r="G332" s="235"/>
      <c r="H332" s="238">
        <v>41.090000000000003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4" t="s">
        <v>134</v>
      </c>
      <c r="AU332" s="244" t="s">
        <v>85</v>
      </c>
      <c r="AV332" s="14" t="s">
        <v>85</v>
      </c>
      <c r="AW332" s="14" t="s">
        <v>37</v>
      </c>
      <c r="AX332" s="14" t="s">
        <v>76</v>
      </c>
      <c r="AY332" s="244" t="s">
        <v>123</v>
      </c>
    </row>
    <row r="333" s="14" customFormat="1">
      <c r="A333" s="14"/>
      <c r="B333" s="234"/>
      <c r="C333" s="235"/>
      <c r="D333" s="219" t="s">
        <v>134</v>
      </c>
      <c r="E333" s="236" t="s">
        <v>20</v>
      </c>
      <c r="F333" s="237" t="s">
        <v>395</v>
      </c>
      <c r="G333" s="235"/>
      <c r="H333" s="238">
        <v>23.5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4" t="s">
        <v>134</v>
      </c>
      <c r="AU333" s="244" t="s">
        <v>85</v>
      </c>
      <c r="AV333" s="14" t="s">
        <v>85</v>
      </c>
      <c r="AW333" s="14" t="s">
        <v>37</v>
      </c>
      <c r="AX333" s="14" t="s">
        <v>76</v>
      </c>
      <c r="AY333" s="244" t="s">
        <v>123</v>
      </c>
    </row>
    <row r="334" s="14" customFormat="1">
      <c r="A334" s="14"/>
      <c r="B334" s="234"/>
      <c r="C334" s="235"/>
      <c r="D334" s="219" t="s">
        <v>134</v>
      </c>
      <c r="E334" s="236" t="s">
        <v>20</v>
      </c>
      <c r="F334" s="237" t="s">
        <v>396</v>
      </c>
      <c r="G334" s="235"/>
      <c r="H334" s="238">
        <v>21.829999999999998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4" t="s">
        <v>134</v>
      </c>
      <c r="AU334" s="244" t="s">
        <v>85</v>
      </c>
      <c r="AV334" s="14" t="s">
        <v>85</v>
      </c>
      <c r="AW334" s="14" t="s">
        <v>37</v>
      </c>
      <c r="AX334" s="14" t="s">
        <v>76</v>
      </c>
      <c r="AY334" s="244" t="s">
        <v>123</v>
      </c>
    </row>
    <row r="335" s="16" customFormat="1">
      <c r="A335" s="16"/>
      <c r="B335" s="256"/>
      <c r="C335" s="257"/>
      <c r="D335" s="219" t="s">
        <v>134</v>
      </c>
      <c r="E335" s="258" t="s">
        <v>20</v>
      </c>
      <c r="F335" s="259" t="s">
        <v>153</v>
      </c>
      <c r="G335" s="257"/>
      <c r="H335" s="260">
        <v>893.30999999999995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66" t="s">
        <v>134</v>
      </c>
      <c r="AU335" s="266" t="s">
        <v>85</v>
      </c>
      <c r="AV335" s="16" t="s">
        <v>130</v>
      </c>
      <c r="AW335" s="16" t="s">
        <v>37</v>
      </c>
      <c r="AX335" s="16" t="s">
        <v>8</v>
      </c>
      <c r="AY335" s="266" t="s">
        <v>123</v>
      </c>
    </row>
    <row r="336" s="2" customFormat="1" ht="21.75" customHeight="1">
      <c r="A336" s="40"/>
      <c r="B336" s="41"/>
      <c r="C336" s="206" t="s">
        <v>397</v>
      </c>
      <c r="D336" s="206" t="s">
        <v>125</v>
      </c>
      <c r="E336" s="207" t="s">
        <v>398</v>
      </c>
      <c r="F336" s="208" t="s">
        <v>399</v>
      </c>
      <c r="G336" s="209" t="s">
        <v>289</v>
      </c>
      <c r="H336" s="210">
        <v>370.05399999999997</v>
      </c>
      <c r="I336" s="211"/>
      <c r="J336" s="212">
        <f>ROUND(I336*H336,0)</f>
        <v>0</v>
      </c>
      <c r="K336" s="208" t="s">
        <v>129</v>
      </c>
      <c r="L336" s="46"/>
      <c r="M336" s="213" t="s">
        <v>20</v>
      </c>
      <c r="N336" s="214" t="s">
        <v>47</v>
      </c>
      <c r="O336" s="86"/>
      <c r="P336" s="215">
        <f>O336*H336</f>
        <v>0</v>
      </c>
      <c r="Q336" s="215">
        <v>0.92927999999999999</v>
      </c>
      <c r="R336" s="215">
        <f>Q336*H336</f>
        <v>343.88378111999998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130</v>
      </c>
      <c r="AT336" s="217" t="s">
        <v>125</v>
      </c>
      <c r="AU336" s="217" t="s">
        <v>85</v>
      </c>
      <c r="AY336" s="19" t="s">
        <v>123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</v>
      </c>
      <c r="BK336" s="218">
        <f>ROUND(I336*H336,0)</f>
        <v>0</v>
      </c>
      <c r="BL336" s="19" t="s">
        <v>130</v>
      </c>
      <c r="BM336" s="217" t="s">
        <v>400</v>
      </c>
    </row>
    <row r="337" s="2" customFormat="1">
      <c r="A337" s="40"/>
      <c r="B337" s="41"/>
      <c r="C337" s="42"/>
      <c r="D337" s="219" t="s">
        <v>132</v>
      </c>
      <c r="E337" s="42"/>
      <c r="F337" s="220" t="s">
        <v>401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132</v>
      </c>
      <c r="AU337" s="19" t="s">
        <v>85</v>
      </c>
    </row>
    <row r="338" s="13" customFormat="1">
      <c r="A338" s="13"/>
      <c r="B338" s="224"/>
      <c r="C338" s="225"/>
      <c r="D338" s="219" t="s">
        <v>134</v>
      </c>
      <c r="E338" s="226" t="s">
        <v>20</v>
      </c>
      <c r="F338" s="227" t="s">
        <v>136</v>
      </c>
      <c r="G338" s="225"/>
      <c r="H338" s="226" t="s">
        <v>20</v>
      </c>
      <c r="I338" s="228"/>
      <c r="J338" s="225"/>
      <c r="K338" s="225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134</v>
      </c>
      <c r="AU338" s="233" t="s">
        <v>85</v>
      </c>
      <c r="AV338" s="13" t="s">
        <v>8</v>
      </c>
      <c r="AW338" s="13" t="s">
        <v>37</v>
      </c>
      <c r="AX338" s="13" t="s">
        <v>76</v>
      </c>
      <c r="AY338" s="233" t="s">
        <v>123</v>
      </c>
    </row>
    <row r="339" s="14" customFormat="1">
      <c r="A339" s="14"/>
      <c r="B339" s="234"/>
      <c r="C339" s="235"/>
      <c r="D339" s="219" t="s">
        <v>134</v>
      </c>
      <c r="E339" s="236" t="s">
        <v>20</v>
      </c>
      <c r="F339" s="237" t="s">
        <v>402</v>
      </c>
      <c r="G339" s="235"/>
      <c r="H339" s="238">
        <v>127.854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134</v>
      </c>
      <c r="AU339" s="244" t="s">
        <v>85</v>
      </c>
      <c r="AV339" s="14" t="s">
        <v>85</v>
      </c>
      <c r="AW339" s="14" t="s">
        <v>37</v>
      </c>
      <c r="AX339" s="14" t="s">
        <v>76</v>
      </c>
      <c r="AY339" s="244" t="s">
        <v>123</v>
      </c>
    </row>
    <row r="340" s="13" customFormat="1">
      <c r="A340" s="13"/>
      <c r="B340" s="224"/>
      <c r="C340" s="225"/>
      <c r="D340" s="219" t="s">
        <v>134</v>
      </c>
      <c r="E340" s="226" t="s">
        <v>20</v>
      </c>
      <c r="F340" s="227" t="s">
        <v>148</v>
      </c>
      <c r="G340" s="225"/>
      <c r="H340" s="226" t="s">
        <v>20</v>
      </c>
      <c r="I340" s="228"/>
      <c r="J340" s="225"/>
      <c r="K340" s="225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134</v>
      </c>
      <c r="AU340" s="233" t="s">
        <v>85</v>
      </c>
      <c r="AV340" s="13" t="s">
        <v>8</v>
      </c>
      <c r="AW340" s="13" t="s">
        <v>37</v>
      </c>
      <c r="AX340" s="13" t="s">
        <v>76</v>
      </c>
      <c r="AY340" s="233" t="s">
        <v>123</v>
      </c>
    </row>
    <row r="341" s="14" customFormat="1">
      <c r="A341" s="14"/>
      <c r="B341" s="234"/>
      <c r="C341" s="235"/>
      <c r="D341" s="219" t="s">
        <v>134</v>
      </c>
      <c r="E341" s="236" t="s">
        <v>20</v>
      </c>
      <c r="F341" s="237" t="s">
        <v>403</v>
      </c>
      <c r="G341" s="235"/>
      <c r="H341" s="238">
        <v>242.19999999999999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4" t="s">
        <v>134</v>
      </c>
      <c r="AU341" s="244" t="s">
        <v>85</v>
      </c>
      <c r="AV341" s="14" t="s">
        <v>85</v>
      </c>
      <c r="AW341" s="14" t="s">
        <v>37</v>
      </c>
      <c r="AX341" s="14" t="s">
        <v>76</v>
      </c>
      <c r="AY341" s="244" t="s">
        <v>123</v>
      </c>
    </row>
    <row r="342" s="16" customFormat="1">
      <c r="A342" s="16"/>
      <c r="B342" s="256"/>
      <c r="C342" s="257"/>
      <c r="D342" s="219" t="s">
        <v>134</v>
      </c>
      <c r="E342" s="258" t="s">
        <v>20</v>
      </c>
      <c r="F342" s="259" t="s">
        <v>153</v>
      </c>
      <c r="G342" s="257"/>
      <c r="H342" s="260">
        <v>370.05399999999997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66" t="s">
        <v>134</v>
      </c>
      <c r="AU342" s="266" t="s">
        <v>85</v>
      </c>
      <c r="AV342" s="16" t="s">
        <v>130</v>
      </c>
      <c r="AW342" s="16" t="s">
        <v>37</v>
      </c>
      <c r="AX342" s="16" t="s">
        <v>8</v>
      </c>
      <c r="AY342" s="266" t="s">
        <v>123</v>
      </c>
    </row>
    <row r="343" s="12" customFormat="1" ht="22.8" customHeight="1">
      <c r="A343" s="12"/>
      <c r="B343" s="190"/>
      <c r="C343" s="191"/>
      <c r="D343" s="192" t="s">
        <v>75</v>
      </c>
      <c r="E343" s="204" t="s">
        <v>205</v>
      </c>
      <c r="F343" s="204" t="s">
        <v>404</v>
      </c>
      <c r="G343" s="191"/>
      <c r="H343" s="191"/>
      <c r="I343" s="194"/>
      <c r="J343" s="205">
        <f>BK343</f>
        <v>0</v>
      </c>
      <c r="K343" s="191"/>
      <c r="L343" s="196"/>
      <c r="M343" s="197"/>
      <c r="N343" s="198"/>
      <c r="O343" s="198"/>
      <c r="P343" s="199">
        <f>SUM(P344:P357)</f>
        <v>0</v>
      </c>
      <c r="Q343" s="198"/>
      <c r="R343" s="199">
        <f>SUM(R344:R357)</f>
        <v>28.864211999999998</v>
      </c>
      <c r="S343" s="198"/>
      <c r="T343" s="200">
        <f>SUM(T344:T357)</f>
        <v>12.951890000000001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1" t="s">
        <v>8</v>
      </c>
      <c r="AT343" s="202" t="s">
        <v>75</v>
      </c>
      <c r="AU343" s="202" t="s">
        <v>8</v>
      </c>
      <c r="AY343" s="201" t="s">
        <v>123</v>
      </c>
      <c r="BK343" s="203">
        <f>SUM(BK344:BK357)</f>
        <v>0</v>
      </c>
    </row>
    <row r="344" s="2" customFormat="1" ht="16.5" customHeight="1">
      <c r="A344" s="40"/>
      <c r="B344" s="41"/>
      <c r="C344" s="206" t="s">
        <v>405</v>
      </c>
      <c r="D344" s="206" t="s">
        <v>125</v>
      </c>
      <c r="E344" s="207" t="s">
        <v>406</v>
      </c>
      <c r="F344" s="208" t="s">
        <v>407</v>
      </c>
      <c r="G344" s="209" t="s">
        <v>289</v>
      </c>
      <c r="H344" s="210">
        <v>370.05399999999997</v>
      </c>
      <c r="I344" s="211"/>
      <c r="J344" s="212">
        <f>ROUND(I344*H344,0)</f>
        <v>0</v>
      </c>
      <c r="K344" s="208" t="s">
        <v>20</v>
      </c>
      <c r="L344" s="46"/>
      <c r="M344" s="213" t="s">
        <v>20</v>
      </c>
      <c r="N344" s="214" t="s">
        <v>47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130</v>
      </c>
      <c r="AT344" s="217" t="s">
        <v>125</v>
      </c>
      <c r="AU344" s="217" t="s">
        <v>85</v>
      </c>
      <c r="AY344" s="19" t="s">
        <v>123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</v>
      </c>
      <c r="BK344" s="218">
        <f>ROUND(I344*H344,0)</f>
        <v>0</v>
      </c>
      <c r="BL344" s="19" t="s">
        <v>130</v>
      </c>
      <c r="BM344" s="217" t="s">
        <v>408</v>
      </c>
    </row>
    <row r="345" s="2" customFormat="1">
      <c r="A345" s="40"/>
      <c r="B345" s="41"/>
      <c r="C345" s="42"/>
      <c r="D345" s="219" t="s">
        <v>132</v>
      </c>
      <c r="E345" s="42"/>
      <c r="F345" s="220" t="s">
        <v>409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132</v>
      </c>
      <c r="AU345" s="19" t="s">
        <v>85</v>
      </c>
    </row>
    <row r="346" s="13" customFormat="1">
      <c r="A346" s="13"/>
      <c r="B346" s="224"/>
      <c r="C346" s="225"/>
      <c r="D346" s="219" t="s">
        <v>134</v>
      </c>
      <c r="E346" s="226" t="s">
        <v>20</v>
      </c>
      <c r="F346" s="227" t="s">
        <v>136</v>
      </c>
      <c r="G346" s="225"/>
      <c r="H346" s="226" t="s">
        <v>20</v>
      </c>
      <c r="I346" s="228"/>
      <c r="J346" s="225"/>
      <c r="K346" s="225"/>
      <c r="L346" s="229"/>
      <c r="M346" s="230"/>
      <c r="N346" s="231"/>
      <c r="O346" s="231"/>
      <c r="P346" s="231"/>
      <c r="Q346" s="231"/>
      <c r="R346" s="231"/>
      <c r="S346" s="231"/>
      <c r="T346" s="23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3" t="s">
        <v>134</v>
      </c>
      <c r="AU346" s="233" t="s">
        <v>85</v>
      </c>
      <c r="AV346" s="13" t="s">
        <v>8</v>
      </c>
      <c r="AW346" s="13" t="s">
        <v>37</v>
      </c>
      <c r="AX346" s="13" t="s">
        <v>76</v>
      </c>
      <c r="AY346" s="233" t="s">
        <v>123</v>
      </c>
    </row>
    <row r="347" s="14" customFormat="1">
      <c r="A347" s="14"/>
      <c r="B347" s="234"/>
      <c r="C347" s="235"/>
      <c r="D347" s="219" t="s">
        <v>134</v>
      </c>
      <c r="E347" s="236" t="s">
        <v>20</v>
      </c>
      <c r="F347" s="237" t="s">
        <v>402</v>
      </c>
      <c r="G347" s="235"/>
      <c r="H347" s="238">
        <v>127.854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4" t="s">
        <v>134</v>
      </c>
      <c r="AU347" s="244" t="s">
        <v>85</v>
      </c>
      <c r="AV347" s="14" t="s">
        <v>85</v>
      </c>
      <c r="AW347" s="14" t="s">
        <v>37</v>
      </c>
      <c r="AX347" s="14" t="s">
        <v>76</v>
      </c>
      <c r="AY347" s="244" t="s">
        <v>123</v>
      </c>
    </row>
    <row r="348" s="13" customFormat="1">
      <c r="A348" s="13"/>
      <c r="B348" s="224"/>
      <c r="C348" s="225"/>
      <c r="D348" s="219" t="s">
        <v>134</v>
      </c>
      <c r="E348" s="226" t="s">
        <v>20</v>
      </c>
      <c r="F348" s="227" t="s">
        <v>148</v>
      </c>
      <c r="G348" s="225"/>
      <c r="H348" s="226" t="s">
        <v>20</v>
      </c>
      <c r="I348" s="228"/>
      <c r="J348" s="225"/>
      <c r="K348" s="225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134</v>
      </c>
      <c r="AU348" s="233" t="s">
        <v>85</v>
      </c>
      <c r="AV348" s="13" t="s">
        <v>8</v>
      </c>
      <c r="AW348" s="13" t="s">
        <v>37</v>
      </c>
      <c r="AX348" s="13" t="s">
        <v>76</v>
      </c>
      <c r="AY348" s="233" t="s">
        <v>123</v>
      </c>
    </row>
    <row r="349" s="14" customFormat="1">
      <c r="A349" s="14"/>
      <c r="B349" s="234"/>
      <c r="C349" s="235"/>
      <c r="D349" s="219" t="s">
        <v>134</v>
      </c>
      <c r="E349" s="236" t="s">
        <v>20</v>
      </c>
      <c r="F349" s="237" t="s">
        <v>403</v>
      </c>
      <c r="G349" s="235"/>
      <c r="H349" s="238">
        <v>242.19999999999999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134</v>
      </c>
      <c r="AU349" s="244" t="s">
        <v>85</v>
      </c>
      <c r="AV349" s="14" t="s">
        <v>85</v>
      </c>
      <c r="AW349" s="14" t="s">
        <v>37</v>
      </c>
      <c r="AX349" s="14" t="s">
        <v>76</v>
      </c>
      <c r="AY349" s="244" t="s">
        <v>123</v>
      </c>
    </row>
    <row r="350" s="16" customFormat="1">
      <c r="A350" s="16"/>
      <c r="B350" s="256"/>
      <c r="C350" s="257"/>
      <c r="D350" s="219" t="s">
        <v>134</v>
      </c>
      <c r="E350" s="258" t="s">
        <v>20</v>
      </c>
      <c r="F350" s="259" t="s">
        <v>153</v>
      </c>
      <c r="G350" s="257"/>
      <c r="H350" s="260">
        <v>370.05399999999997</v>
      </c>
      <c r="I350" s="261"/>
      <c r="J350" s="257"/>
      <c r="K350" s="257"/>
      <c r="L350" s="262"/>
      <c r="M350" s="263"/>
      <c r="N350" s="264"/>
      <c r="O350" s="264"/>
      <c r="P350" s="264"/>
      <c r="Q350" s="264"/>
      <c r="R350" s="264"/>
      <c r="S350" s="264"/>
      <c r="T350" s="265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66" t="s">
        <v>134</v>
      </c>
      <c r="AU350" s="266" t="s">
        <v>85</v>
      </c>
      <c r="AV350" s="16" t="s">
        <v>130</v>
      </c>
      <c r="AW350" s="16" t="s">
        <v>37</v>
      </c>
      <c r="AX350" s="16" t="s">
        <v>8</v>
      </c>
      <c r="AY350" s="266" t="s">
        <v>123</v>
      </c>
    </row>
    <row r="351" s="2" customFormat="1" ht="16.5" customHeight="1">
      <c r="A351" s="40"/>
      <c r="B351" s="41"/>
      <c r="C351" s="206" t="s">
        <v>410</v>
      </c>
      <c r="D351" s="206" t="s">
        <v>125</v>
      </c>
      <c r="E351" s="207" t="s">
        <v>411</v>
      </c>
      <c r="F351" s="208" t="s">
        <v>412</v>
      </c>
      <c r="G351" s="209" t="s">
        <v>289</v>
      </c>
      <c r="H351" s="210">
        <v>370.05399999999997</v>
      </c>
      <c r="I351" s="211"/>
      <c r="J351" s="212">
        <f>ROUND(I351*H351,0)</f>
        <v>0</v>
      </c>
      <c r="K351" s="208" t="s">
        <v>129</v>
      </c>
      <c r="L351" s="46"/>
      <c r="M351" s="213" t="s">
        <v>20</v>
      </c>
      <c r="N351" s="214" t="s">
        <v>47</v>
      </c>
      <c r="O351" s="86"/>
      <c r="P351" s="215">
        <f>O351*H351</f>
        <v>0</v>
      </c>
      <c r="Q351" s="215">
        <v>0.078</v>
      </c>
      <c r="R351" s="215">
        <f>Q351*H351</f>
        <v>28.864211999999998</v>
      </c>
      <c r="S351" s="215">
        <v>0.035000000000000003</v>
      </c>
      <c r="T351" s="216">
        <f>S351*H351</f>
        <v>12.951890000000001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130</v>
      </c>
      <c r="AT351" s="217" t="s">
        <v>125</v>
      </c>
      <c r="AU351" s="217" t="s">
        <v>85</v>
      </c>
      <c r="AY351" s="19" t="s">
        <v>123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</v>
      </c>
      <c r="BK351" s="218">
        <f>ROUND(I351*H351,0)</f>
        <v>0</v>
      </c>
      <c r="BL351" s="19" t="s">
        <v>130</v>
      </c>
      <c r="BM351" s="217" t="s">
        <v>413</v>
      </c>
    </row>
    <row r="352" s="2" customFormat="1">
      <c r="A352" s="40"/>
      <c r="B352" s="41"/>
      <c r="C352" s="42"/>
      <c r="D352" s="219" t="s">
        <v>132</v>
      </c>
      <c r="E352" s="42"/>
      <c r="F352" s="220" t="s">
        <v>412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132</v>
      </c>
      <c r="AU352" s="19" t="s">
        <v>85</v>
      </c>
    </row>
    <row r="353" s="13" customFormat="1">
      <c r="A353" s="13"/>
      <c r="B353" s="224"/>
      <c r="C353" s="225"/>
      <c r="D353" s="219" t="s">
        <v>134</v>
      </c>
      <c r="E353" s="226" t="s">
        <v>20</v>
      </c>
      <c r="F353" s="227" t="s">
        <v>136</v>
      </c>
      <c r="G353" s="225"/>
      <c r="H353" s="226" t="s">
        <v>20</v>
      </c>
      <c r="I353" s="228"/>
      <c r="J353" s="225"/>
      <c r="K353" s="225"/>
      <c r="L353" s="229"/>
      <c r="M353" s="230"/>
      <c r="N353" s="231"/>
      <c r="O353" s="231"/>
      <c r="P353" s="231"/>
      <c r="Q353" s="231"/>
      <c r="R353" s="231"/>
      <c r="S353" s="231"/>
      <c r="T353" s="23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3" t="s">
        <v>134</v>
      </c>
      <c r="AU353" s="233" t="s">
        <v>85</v>
      </c>
      <c r="AV353" s="13" t="s">
        <v>8</v>
      </c>
      <c r="AW353" s="13" t="s">
        <v>37</v>
      </c>
      <c r="AX353" s="13" t="s">
        <v>76</v>
      </c>
      <c r="AY353" s="233" t="s">
        <v>123</v>
      </c>
    </row>
    <row r="354" s="14" customFormat="1">
      <c r="A354" s="14"/>
      <c r="B354" s="234"/>
      <c r="C354" s="235"/>
      <c r="D354" s="219" t="s">
        <v>134</v>
      </c>
      <c r="E354" s="236" t="s">
        <v>20</v>
      </c>
      <c r="F354" s="237" t="s">
        <v>402</v>
      </c>
      <c r="G354" s="235"/>
      <c r="H354" s="238">
        <v>127.854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4" t="s">
        <v>134</v>
      </c>
      <c r="AU354" s="244" t="s">
        <v>85</v>
      </c>
      <c r="AV354" s="14" t="s">
        <v>85</v>
      </c>
      <c r="AW354" s="14" t="s">
        <v>37</v>
      </c>
      <c r="AX354" s="14" t="s">
        <v>76</v>
      </c>
      <c r="AY354" s="244" t="s">
        <v>123</v>
      </c>
    </row>
    <row r="355" s="13" customFormat="1">
      <c r="A355" s="13"/>
      <c r="B355" s="224"/>
      <c r="C355" s="225"/>
      <c r="D355" s="219" t="s">
        <v>134</v>
      </c>
      <c r="E355" s="226" t="s">
        <v>20</v>
      </c>
      <c r="F355" s="227" t="s">
        <v>148</v>
      </c>
      <c r="G355" s="225"/>
      <c r="H355" s="226" t="s">
        <v>20</v>
      </c>
      <c r="I355" s="228"/>
      <c r="J355" s="225"/>
      <c r="K355" s="225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134</v>
      </c>
      <c r="AU355" s="233" t="s">
        <v>85</v>
      </c>
      <c r="AV355" s="13" t="s">
        <v>8</v>
      </c>
      <c r="AW355" s="13" t="s">
        <v>37</v>
      </c>
      <c r="AX355" s="13" t="s">
        <v>76</v>
      </c>
      <c r="AY355" s="233" t="s">
        <v>123</v>
      </c>
    </row>
    <row r="356" s="14" customFormat="1">
      <c r="A356" s="14"/>
      <c r="B356" s="234"/>
      <c r="C356" s="235"/>
      <c r="D356" s="219" t="s">
        <v>134</v>
      </c>
      <c r="E356" s="236" t="s">
        <v>20</v>
      </c>
      <c r="F356" s="237" t="s">
        <v>403</v>
      </c>
      <c r="G356" s="235"/>
      <c r="H356" s="238">
        <v>242.19999999999999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4" t="s">
        <v>134</v>
      </c>
      <c r="AU356" s="244" t="s">
        <v>85</v>
      </c>
      <c r="AV356" s="14" t="s">
        <v>85</v>
      </c>
      <c r="AW356" s="14" t="s">
        <v>37</v>
      </c>
      <c r="AX356" s="14" t="s">
        <v>76</v>
      </c>
      <c r="AY356" s="244" t="s">
        <v>123</v>
      </c>
    </row>
    <row r="357" s="16" customFormat="1">
      <c r="A357" s="16"/>
      <c r="B357" s="256"/>
      <c r="C357" s="257"/>
      <c r="D357" s="219" t="s">
        <v>134</v>
      </c>
      <c r="E357" s="258" t="s">
        <v>20</v>
      </c>
      <c r="F357" s="259" t="s">
        <v>153</v>
      </c>
      <c r="G357" s="257"/>
      <c r="H357" s="260">
        <v>370.05399999999997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66" t="s">
        <v>134</v>
      </c>
      <c r="AU357" s="266" t="s">
        <v>85</v>
      </c>
      <c r="AV357" s="16" t="s">
        <v>130</v>
      </c>
      <c r="AW357" s="16" t="s">
        <v>37</v>
      </c>
      <c r="AX357" s="16" t="s">
        <v>8</v>
      </c>
      <c r="AY357" s="266" t="s">
        <v>123</v>
      </c>
    </row>
    <row r="358" s="12" customFormat="1" ht="22.8" customHeight="1">
      <c r="A358" s="12"/>
      <c r="B358" s="190"/>
      <c r="C358" s="191"/>
      <c r="D358" s="192" t="s">
        <v>75</v>
      </c>
      <c r="E358" s="204" t="s">
        <v>414</v>
      </c>
      <c r="F358" s="204" t="s">
        <v>415</v>
      </c>
      <c r="G358" s="191"/>
      <c r="H358" s="191"/>
      <c r="I358" s="194"/>
      <c r="J358" s="205">
        <f>BK358</f>
        <v>0</v>
      </c>
      <c r="K358" s="191"/>
      <c r="L358" s="196"/>
      <c r="M358" s="197"/>
      <c r="N358" s="198"/>
      <c r="O358" s="198"/>
      <c r="P358" s="199">
        <f>SUM(P359:P360)</f>
        <v>0</v>
      </c>
      <c r="Q358" s="198"/>
      <c r="R358" s="199">
        <f>SUM(R359:R360)</f>
        <v>0</v>
      </c>
      <c r="S358" s="198"/>
      <c r="T358" s="200">
        <f>SUM(T359:T360)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1" t="s">
        <v>8</v>
      </c>
      <c r="AT358" s="202" t="s">
        <v>75</v>
      </c>
      <c r="AU358" s="202" t="s">
        <v>8</v>
      </c>
      <c r="AY358" s="201" t="s">
        <v>123</v>
      </c>
      <c r="BK358" s="203">
        <f>SUM(BK359:BK360)</f>
        <v>0</v>
      </c>
    </row>
    <row r="359" s="2" customFormat="1" ht="16.5" customHeight="1">
      <c r="A359" s="40"/>
      <c r="B359" s="41"/>
      <c r="C359" s="206" t="s">
        <v>416</v>
      </c>
      <c r="D359" s="206" t="s">
        <v>125</v>
      </c>
      <c r="E359" s="207" t="s">
        <v>417</v>
      </c>
      <c r="F359" s="208" t="s">
        <v>418</v>
      </c>
      <c r="G359" s="209" t="s">
        <v>419</v>
      </c>
      <c r="H359" s="210">
        <v>6752.3630000000003</v>
      </c>
      <c r="I359" s="211"/>
      <c r="J359" s="212">
        <f>ROUND(I359*H359,0)</f>
        <v>0</v>
      </c>
      <c r="K359" s="208" t="s">
        <v>129</v>
      </c>
      <c r="L359" s="46"/>
      <c r="M359" s="213" t="s">
        <v>20</v>
      </c>
      <c r="N359" s="214" t="s">
        <v>47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130</v>
      </c>
      <c r="AT359" s="217" t="s">
        <v>125</v>
      </c>
      <c r="AU359" s="217" t="s">
        <v>85</v>
      </c>
      <c r="AY359" s="19" t="s">
        <v>123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</v>
      </c>
      <c r="BK359" s="218">
        <f>ROUND(I359*H359,0)</f>
        <v>0</v>
      </c>
      <c r="BL359" s="19" t="s">
        <v>130</v>
      </c>
      <c r="BM359" s="217" t="s">
        <v>420</v>
      </c>
    </row>
    <row r="360" s="2" customFormat="1">
      <c r="A360" s="40"/>
      <c r="B360" s="41"/>
      <c r="C360" s="42"/>
      <c r="D360" s="219" t="s">
        <v>132</v>
      </c>
      <c r="E360" s="42"/>
      <c r="F360" s="220" t="s">
        <v>421</v>
      </c>
      <c r="G360" s="42"/>
      <c r="H360" s="42"/>
      <c r="I360" s="221"/>
      <c r="J360" s="42"/>
      <c r="K360" s="42"/>
      <c r="L360" s="46"/>
      <c r="M360" s="278"/>
      <c r="N360" s="279"/>
      <c r="O360" s="280"/>
      <c r="P360" s="280"/>
      <c r="Q360" s="280"/>
      <c r="R360" s="280"/>
      <c r="S360" s="280"/>
      <c r="T360" s="281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132</v>
      </c>
      <c r="AU360" s="19" t="s">
        <v>85</v>
      </c>
    </row>
    <row r="361" s="2" customFormat="1" ht="6.96" customHeight="1">
      <c r="A361" s="40"/>
      <c r="B361" s="61"/>
      <c r="C361" s="62"/>
      <c r="D361" s="62"/>
      <c r="E361" s="62"/>
      <c r="F361" s="62"/>
      <c r="G361" s="62"/>
      <c r="H361" s="62"/>
      <c r="I361" s="62"/>
      <c r="J361" s="62"/>
      <c r="K361" s="62"/>
      <c r="L361" s="46"/>
      <c r="M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</row>
  </sheetData>
  <sheetProtection sheet="1" autoFilter="0" formatColumns="0" formatRows="0" objects="1" scenarios="1" spinCount="100000" saltValue="UBf61nhU0Dpm+t4BHhV3TaoWzptDjhDtweeqEXFK+83Yzb/tE+l32WIunYcbahDrT97IrRGc09di+xqB6dvxsA==" hashValue="mEkq1sbgjMQ+rJ3DzzeXvuwUGF3HysbslCl7Vvp3KRafNV8fbargAa52exJ+bksZLbZhvmrEDIYPX3T2jsDQcw==" algorithmName="SHA-512" password="CC35"/>
  <autoFilter ref="C84:K36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95</v>
      </c>
      <c r="L4" s="22"/>
      <c r="M4" s="13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17</v>
      </c>
      <c r="L6" s="22"/>
    </row>
    <row r="7" s="1" customFormat="1" ht="16.5" customHeight="1">
      <c r="B7" s="22"/>
      <c r="E7" s="135" t="str">
        <f>'Rekapitulace stavby'!K6</f>
        <v>Bečva, km 41,91 - 42,37 - revitalizace toku, Ústí - stavební část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422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20</v>
      </c>
      <c r="G11" s="40"/>
      <c r="H11" s="40"/>
      <c r="I11" s="134" t="s">
        <v>21</v>
      </c>
      <c r="J11" s="138" t="s">
        <v>20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27. 10. 2020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20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27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30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30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ROUND(J83, 0)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ROUND((SUM(BE83:BE153)),  0)</f>
        <v>0</v>
      </c>
      <c r="G33" s="40"/>
      <c r="H33" s="40"/>
      <c r="I33" s="150">
        <v>0.20999999999999999</v>
      </c>
      <c r="J33" s="149">
        <f>ROUND(((SUM(BE83:BE153))*I33),  0)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ROUND((SUM(BF83:BF153)),  0)</f>
        <v>0</v>
      </c>
      <c r="G34" s="40"/>
      <c r="H34" s="40"/>
      <c r="I34" s="150">
        <v>0.14999999999999999</v>
      </c>
      <c r="J34" s="149">
        <f>ROUND(((SUM(BF83:BF153))*I34),  0)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ROUND((SUM(BG83:BG153)),  0)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ROUND((SUM(BH83:BH153)),  0)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ROUND((SUM(BI83:BI153)),  0)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17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Bečva, km 41,91 - 42,37 - revitalizace toku, Ústí - stavební část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197529-2 - SO 02 Neprůtočná tůň Otrž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Ústí, Černotín, Skalička u Hranic</v>
      </c>
      <c r="G52" s="42"/>
      <c r="H52" s="42"/>
      <c r="I52" s="34" t="s">
        <v>24</v>
      </c>
      <c r="J52" s="74" t="str">
        <f>IF(J12="","",J12)</f>
        <v>27. 10. 2020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s. p.</v>
      </c>
      <c r="G54" s="42"/>
      <c r="H54" s="42"/>
      <c r="I54" s="34" t="s">
        <v>33</v>
      </c>
      <c r="J54" s="38" t="str">
        <f>E21</f>
        <v>GEOtest,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J147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J151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108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Bečva, km 41,91 - 42,37 - revitalizace toku, Ústí - stavební část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197529-2 - SO 02 Neprůtočná tůň Otrž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22</v>
      </c>
      <c r="D77" s="42"/>
      <c r="E77" s="42"/>
      <c r="F77" s="29" t="str">
        <f>F12</f>
        <v>Ústí, Černotín, Skalička u Hranic</v>
      </c>
      <c r="G77" s="42"/>
      <c r="H77" s="42"/>
      <c r="I77" s="34" t="s">
        <v>24</v>
      </c>
      <c r="J77" s="74" t="str">
        <f>IF(J12="","",J12)</f>
        <v>27. 10. 2020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26</v>
      </c>
      <c r="D79" s="42"/>
      <c r="E79" s="42"/>
      <c r="F79" s="29" t="str">
        <f>E15</f>
        <v>Povodí Moravy, s. p.</v>
      </c>
      <c r="G79" s="42"/>
      <c r="H79" s="42"/>
      <c r="I79" s="34" t="s">
        <v>33</v>
      </c>
      <c r="J79" s="38" t="str">
        <f>E21</f>
        <v>GEOtest, a.s.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38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109</v>
      </c>
      <c r="D82" s="182" t="s">
        <v>61</v>
      </c>
      <c r="E82" s="182" t="s">
        <v>57</v>
      </c>
      <c r="F82" s="182" t="s">
        <v>58</v>
      </c>
      <c r="G82" s="182" t="s">
        <v>110</v>
      </c>
      <c r="H82" s="182" t="s">
        <v>111</v>
      </c>
      <c r="I82" s="182" t="s">
        <v>112</v>
      </c>
      <c r="J82" s="182" t="s">
        <v>100</v>
      </c>
      <c r="K82" s="183" t="s">
        <v>113</v>
      </c>
      <c r="L82" s="184"/>
      <c r="M82" s="94" t="s">
        <v>20</v>
      </c>
      <c r="N82" s="95" t="s">
        <v>46</v>
      </c>
      <c r="O82" s="95" t="s">
        <v>114</v>
      </c>
      <c r="P82" s="95" t="s">
        <v>115</v>
      </c>
      <c r="Q82" s="95" t="s">
        <v>116</v>
      </c>
      <c r="R82" s="95" t="s">
        <v>117</v>
      </c>
      <c r="S82" s="95" t="s">
        <v>118</v>
      </c>
      <c r="T82" s="96" t="s">
        <v>119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120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10.687300000000001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75</v>
      </c>
      <c r="AU83" s="19" t="s">
        <v>101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75</v>
      </c>
      <c r="E84" s="193" t="s">
        <v>121</v>
      </c>
      <c r="F84" s="193" t="s">
        <v>122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P85+P147+P151</f>
        <v>0</v>
      </c>
      <c r="Q84" s="198"/>
      <c r="R84" s="199">
        <f>R85+R147+R151</f>
        <v>10.687300000000001</v>
      </c>
      <c r="S84" s="198"/>
      <c r="T84" s="200">
        <f>T85+T147+T151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</v>
      </c>
      <c r="AT84" s="202" t="s">
        <v>75</v>
      </c>
      <c r="AU84" s="202" t="s">
        <v>76</v>
      </c>
      <c r="AY84" s="201" t="s">
        <v>123</v>
      </c>
      <c r="BK84" s="203">
        <f>BK85+BK147+BK151</f>
        <v>0</v>
      </c>
    </row>
    <row r="85" s="12" customFormat="1" ht="22.8" customHeight="1">
      <c r="A85" s="12"/>
      <c r="B85" s="190"/>
      <c r="C85" s="191"/>
      <c r="D85" s="192" t="s">
        <v>75</v>
      </c>
      <c r="E85" s="204" t="s">
        <v>8</v>
      </c>
      <c r="F85" s="204" t="s">
        <v>124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SUM(P86:P146)</f>
        <v>0</v>
      </c>
      <c r="Q85" s="198"/>
      <c r="R85" s="199">
        <f>SUM(R86:R146)</f>
        <v>0.016899999999999998</v>
      </c>
      <c r="S85" s="198"/>
      <c r="T85" s="200">
        <f>SUM(T86:T146)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</v>
      </c>
      <c r="AT85" s="202" t="s">
        <v>75</v>
      </c>
      <c r="AU85" s="202" t="s">
        <v>8</v>
      </c>
      <c r="AY85" s="201" t="s">
        <v>123</v>
      </c>
      <c r="BK85" s="203">
        <f>SUM(BK86:BK146)</f>
        <v>0</v>
      </c>
    </row>
    <row r="86" s="2" customFormat="1" ht="16.5" customHeight="1">
      <c r="A86" s="40"/>
      <c r="B86" s="41"/>
      <c r="C86" s="206" t="s">
        <v>8</v>
      </c>
      <c r="D86" s="206" t="s">
        <v>125</v>
      </c>
      <c r="E86" s="207" t="s">
        <v>423</v>
      </c>
      <c r="F86" s="208" t="s">
        <v>424</v>
      </c>
      <c r="G86" s="209" t="s">
        <v>289</v>
      </c>
      <c r="H86" s="210">
        <v>3262.4899999999998</v>
      </c>
      <c r="I86" s="211"/>
      <c r="J86" s="212">
        <f>ROUND(I86*H86,0)</f>
        <v>0</v>
      </c>
      <c r="K86" s="208" t="s">
        <v>129</v>
      </c>
      <c r="L86" s="46"/>
      <c r="M86" s="213" t="s">
        <v>20</v>
      </c>
      <c r="N86" s="214" t="s">
        <v>47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130</v>
      </c>
      <c r="AT86" s="217" t="s">
        <v>125</v>
      </c>
      <c r="AU86" s="217" t="s">
        <v>85</v>
      </c>
      <c r="AY86" s="19" t="s">
        <v>123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</v>
      </c>
      <c r="BK86" s="218">
        <f>ROUND(I86*H86,0)</f>
        <v>0</v>
      </c>
      <c r="BL86" s="19" t="s">
        <v>130</v>
      </c>
      <c r="BM86" s="217" t="s">
        <v>425</v>
      </c>
    </row>
    <row r="87" s="2" customFormat="1">
      <c r="A87" s="40"/>
      <c r="B87" s="41"/>
      <c r="C87" s="42"/>
      <c r="D87" s="219" t="s">
        <v>132</v>
      </c>
      <c r="E87" s="42"/>
      <c r="F87" s="220" t="s">
        <v>426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132</v>
      </c>
      <c r="AU87" s="19" t="s">
        <v>85</v>
      </c>
    </row>
    <row r="88" s="14" customFormat="1">
      <c r="A88" s="14"/>
      <c r="B88" s="234"/>
      <c r="C88" s="235"/>
      <c r="D88" s="219" t="s">
        <v>134</v>
      </c>
      <c r="E88" s="236" t="s">
        <v>20</v>
      </c>
      <c r="F88" s="237" t="s">
        <v>427</v>
      </c>
      <c r="G88" s="235"/>
      <c r="H88" s="238">
        <v>2313.79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134</v>
      </c>
      <c r="AU88" s="244" t="s">
        <v>85</v>
      </c>
      <c r="AV88" s="14" t="s">
        <v>85</v>
      </c>
      <c r="AW88" s="14" t="s">
        <v>37</v>
      </c>
      <c r="AX88" s="14" t="s">
        <v>76</v>
      </c>
      <c r="AY88" s="244" t="s">
        <v>123</v>
      </c>
    </row>
    <row r="89" s="14" customFormat="1">
      <c r="A89" s="14"/>
      <c r="B89" s="234"/>
      <c r="C89" s="235"/>
      <c r="D89" s="219" t="s">
        <v>134</v>
      </c>
      <c r="E89" s="236" t="s">
        <v>20</v>
      </c>
      <c r="F89" s="237" t="s">
        <v>428</v>
      </c>
      <c r="G89" s="235"/>
      <c r="H89" s="238">
        <v>948.70000000000005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134</v>
      </c>
      <c r="AU89" s="244" t="s">
        <v>85</v>
      </c>
      <c r="AV89" s="14" t="s">
        <v>85</v>
      </c>
      <c r="AW89" s="14" t="s">
        <v>37</v>
      </c>
      <c r="AX89" s="14" t="s">
        <v>76</v>
      </c>
      <c r="AY89" s="244" t="s">
        <v>123</v>
      </c>
    </row>
    <row r="90" s="16" customFormat="1">
      <c r="A90" s="16"/>
      <c r="B90" s="256"/>
      <c r="C90" s="257"/>
      <c r="D90" s="219" t="s">
        <v>134</v>
      </c>
      <c r="E90" s="258" t="s">
        <v>20</v>
      </c>
      <c r="F90" s="259" t="s">
        <v>153</v>
      </c>
      <c r="G90" s="257"/>
      <c r="H90" s="260">
        <v>3262.4899999999998</v>
      </c>
      <c r="I90" s="261"/>
      <c r="J90" s="257"/>
      <c r="K90" s="257"/>
      <c r="L90" s="262"/>
      <c r="M90" s="263"/>
      <c r="N90" s="264"/>
      <c r="O90" s="264"/>
      <c r="P90" s="264"/>
      <c r="Q90" s="264"/>
      <c r="R90" s="264"/>
      <c r="S90" s="264"/>
      <c r="T90" s="265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T90" s="266" t="s">
        <v>134</v>
      </c>
      <c r="AU90" s="266" t="s">
        <v>85</v>
      </c>
      <c r="AV90" s="16" t="s">
        <v>130</v>
      </c>
      <c r="AW90" s="16" t="s">
        <v>37</v>
      </c>
      <c r="AX90" s="16" t="s">
        <v>8</v>
      </c>
      <c r="AY90" s="266" t="s">
        <v>123</v>
      </c>
    </row>
    <row r="91" s="2" customFormat="1" ht="21.75" customHeight="1">
      <c r="A91" s="40"/>
      <c r="B91" s="41"/>
      <c r="C91" s="206" t="s">
        <v>85</v>
      </c>
      <c r="D91" s="206" t="s">
        <v>125</v>
      </c>
      <c r="E91" s="207" t="s">
        <v>429</v>
      </c>
      <c r="F91" s="208" t="s">
        <v>430</v>
      </c>
      <c r="G91" s="209" t="s">
        <v>160</v>
      </c>
      <c r="H91" s="210">
        <v>3370.9400000000001</v>
      </c>
      <c r="I91" s="211"/>
      <c r="J91" s="212">
        <f>ROUND(I91*H91,0)</f>
        <v>0</v>
      </c>
      <c r="K91" s="208" t="s">
        <v>129</v>
      </c>
      <c r="L91" s="46"/>
      <c r="M91" s="213" t="s">
        <v>20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130</v>
      </c>
      <c r="AT91" s="217" t="s">
        <v>125</v>
      </c>
      <c r="AU91" s="217" t="s">
        <v>85</v>
      </c>
      <c r="AY91" s="19" t="s">
        <v>123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</v>
      </c>
      <c r="BK91" s="218">
        <f>ROUND(I91*H91,0)</f>
        <v>0</v>
      </c>
      <c r="BL91" s="19" t="s">
        <v>130</v>
      </c>
      <c r="BM91" s="217" t="s">
        <v>431</v>
      </c>
    </row>
    <row r="92" s="2" customFormat="1">
      <c r="A92" s="40"/>
      <c r="B92" s="41"/>
      <c r="C92" s="42"/>
      <c r="D92" s="219" t="s">
        <v>132</v>
      </c>
      <c r="E92" s="42"/>
      <c r="F92" s="220" t="s">
        <v>432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132</v>
      </c>
      <c r="AU92" s="19" t="s">
        <v>85</v>
      </c>
    </row>
    <row r="93" s="14" customFormat="1">
      <c r="A93" s="14"/>
      <c r="B93" s="234"/>
      <c r="C93" s="235"/>
      <c r="D93" s="219" t="s">
        <v>134</v>
      </c>
      <c r="E93" s="236" t="s">
        <v>20</v>
      </c>
      <c r="F93" s="237" t="s">
        <v>433</v>
      </c>
      <c r="G93" s="235"/>
      <c r="H93" s="238">
        <v>197.08000000000001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134</v>
      </c>
      <c r="AU93" s="244" t="s">
        <v>85</v>
      </c>
      <c r="AV93" s="14" t="s">
        <v>85</v>
      </c>
      <c r="AW93" s="14" t="s">
        <v>37</v>
      </c>
      <c r="AX93" s="14" t="s">
        <v>76</v>
      </c>
      <c r="AY93" s="244" t="s">
        <v>123</v>
      </c>
    </row>
    <row r="94" s="14" customFormat="1">
      <c r="A94" s="14"/>
      <c r="B94" s="234"/>
      <c r="C94" s="235"/>
      <c r="D94" s="219" t="s">
        <v>134</v>
      </c>
      <c r="E94" s="236" t="s">
        <v>20</v>
      </c>
      <c r="F94" s="237" t="s">
        <v>434</v>
      </c>
      <c r="G94" s="235"/>
      <c r="H94" s="238">
        <v>3173.8600000000001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134</v>
      </c>
      <c r="AU94" s="244" t="s">
        <v>85</v>
      </c>
      <c r="AV94" s="14" t="s">
        <v>85</v>
      </c>
      <c r="AW94" s="14" t="s">
        <v>37</v>
      </c>
      <c r="AX94" s="14" t="s">
        <v>76</v>
      </c>
      <c r="AY94" s="244" t="s">
        <v>123</v>
      </c>
    </row>
    <row r="95" s="16" customFormat="1">
      <c r="A95" s="16"/>
      <c r="B95" s="256"/>
      <c r="C95" s="257"/>
      <c r="D95" s="219" t="s">
        <v>134</v>
      </c>
      <c r="E95" s="258" t="s">
        <v>20</v>
      </c>
      <c r="F95" s="259" t="s">
        <v>153</v>
      </c>
      <c r="G95" s="257"/>
      <c r="H95" s="260">
        <v>3370.9400000000001</v>
      </c>
      <c r="I95" s="261"/>
      <c r="J95" s="257"/>
      <c r="K95" s="257"/>
      <c r="L95" s="262"/>
      <c r="M95" s="263"/>
      <c r="N95" s="264"/>
      <c r="O95" s="264"/>
      <c r="P95" s="264"/>
      <c r="Q95" s="264"/>
      <c r="R95" s="264"/>
      <c r="S95" s="264"/>
      <c r="T95" s="265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66" t="s">
        <v>134</v>
      </c>
      <c r="AU95" s="266" t="s">
        <v>85</v>
      </c>
      <c r="AV95" s="16" t="s">
        <v>130</v>
      </c>
      <c r="AW95" s="16" t="s">
        <v>37</v>
      </c>
      <c r="AX95" s="16" t="s">
        <v>8</v>
      </c>
      <c r="AY95" s="266" t="s">
        <v>123</v>
      </c>
    </row>
    <row r="96" s="2" customFormat="1" ht="16.5" customHeight="1">
      <c r="A96" s="40"/>
      <c r="B96" s="41"/>
      <c r="C96" s="206" t="s">
        <v>147</v>
      </c>
      <c r="D96" s="206" t="s">
        <v>125</v>
      </c>
      <c r="E96" s="207" t="s">
        <v>246</v>
      </c>
      <c r="F96" s="208" t="s">
        <v>247</v>
      </c>
      <c r="G96" s="209" t="s">
        <v>160</v>
      </c>
      <c r="H96" s="210">
        <v>6015.8599999999997</v>
      </c>
      <c r="I96" s="211"/>
      <c r="J96" s="212">
        <f>ROUND(I96*H96,0)</f>
        <v>0</v>
      </c>
      <c r="K96" s="208" t="s">
        <v>129</v>
      </c>
      <c r="L96" s="46"/>
      <c r="M96" s="213" t="s">
        <v>20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130</v>
      </c>
      <c r="AT96" s="217" t="s">
        <v>125</v>
      </c>
      <c r="AU96" s="217" t="s">
        <v>85</v>
      </c>
      <c r="AY96" s="19" t="s">
        <v>123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</v>
      </c>
      <c r="BK96" s="218">
        <f>ROUND(I96*H96,0)</f>
        <v>0</v>
      </c>
      <c r="BL96" s="19" t="s">
        <v>130</v>
      </c>
      <c r="BM96" s="217" t="s">
        <v>435</v>
      </c>
    </row>
    <row r="97" s="2" customFormat="1">
      <c r="A97" s="40"/>
      <c r="B97" s="41"/>
      <c r="C97" s="42"/>
      <c r="D97" s="219" t="s">
        <v>132</v>
      </c>
      <c r="E97" s="42"/>
      <c r="F97" s="220" t="s">
        <v>249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85</v>
      </c>
    </row>
    <row r="98" s="14" customFormat="1">
      <c r="A98" s="14"/>
      <c r="B98" s="234"/>
      <c r="C98" s="235"/>
      <c r="D98" s="219" t="s">
        <v>134</v>
      </c>
      <c r="E98" s="236" t="s">
        <v>20</v>
      </c>
      <c r="F98" s="237" t="s">
        <v>436</v>
      </c>
      <c r="G98" s="235"/>
      <c r="H98" s="238">
        <v>3007.9299999999998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134</v>
      </c>
      <c r="AU98" s="244" t="s">
        <v>85</v>
      </c>
      <c r="AV98" s="14" t="s">
        <v>85</v>
      </c>
      <c r="AW98" s="14" t="s">
        <v>37</v>
      </c>
      <c r="AX98" s="14" t="s">
        <v>76</v>
      </c>
      <c r="AY98" s="244" t="s">
        <v>123</v>
      </c>
    </row>
    <row r="99" s="14" customFormat="1">
      <c r="A99" s="14"/>
      <c r="B99" s="234"/>
      <c r="C99" s="235"/>
      <c r="D99" s="219" t="s">
        <v>134</v>
      </c>
      <c r="E99" s="236" t="s">
        <v>20</v>
      </c>
      <c r="F99" s="237" t="s">
        <v>437</v>
      </c>
      <c r="G99" s="235"/>
      <c r="H99" s="238">
        <v>3007.9299999999998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134</v>
      </c>
      <c r="AU99" s="244" t="s">
        <v>85</v>
      </c>
      <c r="AV99" s="14" t="s">
        <v>85</v>
      </c>
      <c r="AW99" s="14" t="s">
        <v>37</v>
      </c>
      <c r="AX99" s="14" t="s">
        <v>76</v>
      </c>
      <c r="AY99" s="244" t="s">
        <v>123</v>
      </c>
    </row>
    <row r="100" s="16" customFormat="1">
      <c r="A100" s="16"/>
      <c r="B100" s="256"/>
      <c r="C100" s="257"/>
      <c r="D100" s="219" t="s">
        <v>134</v>
      </c>
      <c r="E100" s="258" t="s">
        <v>20</v>
      </c>
      <c r="F100" s="259" t="s">
        <v>153</v>
      </c>
      <c r="G100" s="257"/>
      <c r="H100" s="260">
        <v>6015.8599999999997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66" t="s">
        <v>134</v>
      </c>
      <c r="AU100" s="266" t="s">
        <v>85</v>
      </c>
      <c r="AV100" s="16" t="s">
        <v>130</v>
      </c>
      <c r="AW100" s="16" t="s">
        <v>37</v>
      </c>
      <c r="AX100" s="16" t="s">
        <v>8</v>
      </c>
      <c r="AY100" s="266" t="s">
        <v>123</v>
      </c>
    </row>
    <row r="101" s="2" customFormat="1" ht="16.5" customHeight="1">
      <c r="A101" s="40"/>
      <c r="B101" s="41"/>
      <c r="C101" s="206" t="s">
        <v>130</v>
      </c>
      <c r="D101" s="206" t="s">
        <v>125</v>
      </c>
      <c r="E101" s="207" t="s">
        <v>253</v>
      </c>
      <c r="F101" s="208" t="s">
        <v>254</v>
      </c>
      <c r="G101" s="209" t="s">
        <v>160</v>
      </c>
      <c r="H101" s="210">
        <v>3370.9400000000001</v>
      </c>
      <c r="I101" s="211"/>
      <c r="J101" s="212">
        <f>ROUND(I101*H101,0)</f>
        <v>0</v>
      </c>
      <c r="K101" s="208" t="s">
        <v>129</v>
      </c>
      <c r="L101" s="46"/>
      <c r="M101" s="213" t="s">
        <v>20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130</v>
      </c>
      <c r="AT101" s="217" t="s">
        <v>125</v>
      </c>
      <c r="AU101" s="217" t="s">
        <v>85</v>
      </c>
      <c r="AY101" s="19" t="s">
        <v>123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</v>
      </c>
      <c r="BK101" s="218">
        <f>ROUND(I101*H101,0)</f>
        <v>0</v>
      </c>
      <c r="BL101" s="19" t="s">
        <v>130</v>
      </c>
      <c r="BM101" s="217" t="s">
        <v>438</v>
      </c>
    </row>
    <row r="102" s="2" customFormat="1">
      <c r="A102" s="40"/>
      <c r="B102" s="41"/>
      <c r="C102" s="42"/>
      <c r="D102" s="219" t="s">
        <v>132</v>
      </c>
      <c r="E102" s="42"/>
      <c r="F102" s="220" t="s">
        <v>256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132</v>
      </c>
      <c r="AU102" s="19" t="s">
        <v>85</v>
      </c>
    </row>
    <row r="103" s="13" customFormat="1">
      <c r="A103" s="13"/>
      <c r="B103" s="224"/>
      <c r="C103" s="225"/>
      <c r="D103" s="219" t="s">
        <v>134</v>
      </c>
      <c r="E103" s="226" t="s">
        <v>20</v>
      </c>
      <c r="F103" s="227" t="s">
        <v>257</v>
      </c>
      <c r="G103" s="225"/>
      <c r="H103" s="226" t="s">
        <v>20</v>
      </c>
      <c r="I103" s="228"/>
      <c r="J103" s="225"/>
      <c r="K103" s="225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134</v>
      </c>
      <c r="AU103" s="233" t="s">
        <v>85</v>
      </c>
      <c r="AV103" s="13" t="s">
        <v>8</v>
      </c>
      <c r="AW103" s="13" t="s">
        <v>37</v>
      </c>
      <c r="AX103" s="13" t="s">
        <v>76</v>
      </c>
      <c r="AY103" s="233" t="s">
        <v>123</v>
      </c>
    </row>
    <row r="104" s="14" customFormat="1">
      <c r="A104" s="14"/>
      <c r="B104" s="234"/>
      <c r="C104" s="235"/>
      <c r="D104" s="219" t="s">
        <v>134</v>
      </c>
      <c r="E104" s="236" t="s">
        <v>20</v>
      </c>
      <c r="F104" s="237" t="s">
        <v>433</v>
      </c>
      <c r="G104" s="235"/>
      <c r="H104" s="238">
        <v>197.08000000000001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134</v>
      </c>
      <c r="AU104" s="244" t="s">
        <v>85</v>
      </c>
      <c r="AV104" s="14" t="s">
        <v>85</v>
      </c>
      <c r="AW104" s="14" t="s">
        <v>37</v>
      </c>
      <c r="AX104" s="14" t="s">
        <v>76</v>
      </c>
      <c r="AY104" s="244" t="s">
        <v>123</v>
      </c>
    </row>
    <row r="105" s="14" customFormat="1">
      <c r="A105" s="14"/>
      <c r="B105" s="234"/>
      <c r="C105" s="235"/>
      <c r="D105" s="219" t="s">
        <v>134</v>
      </c>
      <c r="E105" s="236" t="s">
        <v>20</v>
      </c>
      <c r="F105" s="237" t="s">
        <v>434</v>
      </c>
      <c r="G105" s="235"/>
      <c r="H105" s="238">
        <v>3173.8600000000001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134</v>
      </c>
      <c r="AU105" s="244" t="s">
        <v>85</v>
      </c>
      <c r="AV105" s="14" t="s">
        <v>85</v>
      </c>
      <c r="AW105" s="14" t="s">
        <v>37</v>
      </c>
      <c r="AX105" s="14" t="s">
        <v>76</v>
      </c>
      <c r="AY105" s="244" t="s">
        <v>123</v>
      </c>
    </row>
    <row r="106" s="16" customFormat="1">
      <c r="A106" s="16"/>
      <c r="B106" s="256"/>
      <c r="C106" s="257"/>
      <c r="D106" s="219" t="s">
        <v>134</v>
      </c>
      <c r="E106" s="258" t="s">
        <v>20</v>
      </c>
      <c r="F106" s="259" t="s">
        <v>153</v>
      </c>
      <c r="G106" s="257"/>
      <c r="H106" s="260">
        <v>3370.9400000000001</v>
      </c>
      <c r="I106" s="261"/>
      <c r="J106" s="257"/>
      <c r="K106" s="257"/>
      <c r="L106" s="262"/>
      <c r="M106" s="263"/>
      <c r="N106" s="264"/>
      <c r="O106" s="264"/>
      <c r="P106" s="264"/>
      <c r="Q106" s="264"/>
      <c r="R106" s="264"/>
      <c r="S106" s="264"/>
      <c r="T106" s="265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66" t="s">
        <v>134</v>
      </c>
      <c r="AU106" s="266" t="s">
        <v>85</v>
      </c>
      <c r="AV106" s="16" t="s">
        <v>130</v>
      </c>
      <c r="AW106" s="16" t="s">
        <v>37</v>
      </c>
      <c r="AX106" s="16" t="s">
        <v>8</v>
      </c>
      <c r="AY106" s="266" t="s">
        <v>123</v>
      </c>
    </row>
    <row r="107" s="2" customFormat="1" ht="24.15" customHeight="1">
      <c r="A107" s="40"/>
      <c r="B107" s="41"/>
      <c r="C107" s="206" t="s">
        <v>196</v>
      </c>
      <c r="D107" s="206" t="s">
        <v>125</v>
      </c>
      <c r="E107" s="207" t="s">
        <v>260</v>
      </c>
      <c r="F107" s="208" t="s">
        <v>261</v>
      </c>
      <c r="G107" s="209" t="s">
        <v>160</v>
      </c>
      <c r="H107" s="210">
        <v>23596.580000000002</v>
      </c>
      <c r="I107" s="211"/>
      <c r="J107" s="212">
        <f>ROUND(I107*H107,0)</f>
        <v>0</v>
      </c>
      <c r="K107" s="208" t="s">
        <v>129</v>
      </c>
      <c r="L107" s="46"/>
      <c r="M107" s="213" t="s">
        <v>20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130</v>
      </c>
      <c r="AT107" s="217" t="s">
        <v>125</v>
      </c>
      <c r="AU107" s="217" t="s">
        <v>85</v>
      </c>
      <c r="AY107" s="19" t="s">
        <v>123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</v>
      </c>
      <c r="BK107" s="218">
        <f>ROUND(I107*H107,0)</f>
        <v>0</v>
      </c>
      <c r="BL107" s="19" t="s">
        <v>130</v>
      </c>
      <c r="BM107" s="217" t="s">
        <v>439</v>
      </c>
    </row>
    <row r="108" s="2" customFormat="1">
      <c r="A108" s="40"/>
      <c r="B108" s="41"/>
      <c r="C108" s="42"/>
      <c r="D108" s="219" t="s">
        <v>132</v>
      </c>
      <c r="E108" s="42"/>
      <c r="F108" s="220" t="s">
        <v>263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132</v>
      </c>
      <c r="AU108" s="19" t="s">
        <v>85</v>
      </c>
    </row>
    <row r="109" s="14" customFormat="1">
      <c r="A109" s="14"/>
      <c r="B109" s="234"/>
      <c r="C109" s="235"/>
      <c r="D109" s="219" t="s">
        <v>134</v>
      </c>
      <c r="E109" s="236" t="s">
        <v>20</v>
      </c>
      <c r="F109" s="237" t="s">
        <v>440</v>
      </c>
      <c r="G109" s="235"/>
      <c r="H109" s="238">
        <v>23596.580000000002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134</v>
      </c>
      <c r="AU109" s="244" t="s">
        <v>85</v>
      </c>
      <c r="AV109" s="14" t="s">
        <v>85</v>
      </c>
      <c r="AW109" s="14" t="s">
        <v>37</v>
      </c>
      <c r="AX109" s="14" t="s">
        <v>8</v>
      </c>
      <c r="AY109" s="244" t="s">
        <v>123</v>
      </c>
    </row>
    <row r="110" s="2" customFormat="1" ht="16.5" customHeight="1">
      <c r="A110" s="40"/>
      <c r="B110" s="41"/>
      <c r="C110" s="206" t="s">
        <v>205</v>
      </c>
      <c r="D110" s="206" t="s">
        <v>125</v>
      </c>
      <c r="E110" s="207" t="s">
        <v>441</v>
      </c>
      <c r="F110" s="208" t="s">
        <v>442</v>
      </c>
      <c r="G110" s="209" t="s">
        <v>160</v>
      </c>
      <c r="H110" s="210">
        <v>3007.9299999999998</v>
      </c>
      <c r="I110" s="211"/>
      <c r="J110" s="212">
        <f>ROUND(I110*H110,0)</f>
        <v>0</v>
      </c>
      <c r="K110" s="208" t="s">
        <v>129</v>
      </c>
      <c r="L110" s="46"/>
      <c r="M110" s="213" t="s">
        <v>20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130</v>
      </c>
      <c r="AT110" s="217" t="s">
        <v>125</v>
      </c>
      <c r="AU110" s="217" t="s">
        <v>85</v>
      </c>
      <c r="AY110" s="19" t="s">
        <v>123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</v>
      </c>
      <c r="BK110" s="218">
        <f>ROUND(I110*H110,0)</f>
        <v>0</v>
      </c>
      <c r="BL110" s="19" t="s">
        <v>130</v>
      </c>
      <c r="BM110" s="217" t="s">
        <v>443</v>
      </c>
    </row>
    <row r="111" s="2" customFormat="1">
      <c r="A111" s="40"/>
      <c r="B111" s="41"/>
      <c r="C111" s="42"/>
      <c r="D111" s="219" t="s">
        <v>132</v>
      </c>
      <c r="E111" s="42"/>
      <c r="F111" s="220" t="s">
        <v>444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132</v>
      </c>
      <c r="AU111" s="19" t="s">
        <v>85</v>
      </c>
    </row>
    <row r="112" s="14" customFormat="1">
      <c r="A112" s="14"/>
      <c r="B112" s="234"/>
      <c r="C112" s="235"/>
      <c r="D112" s="219" t="s">
        <v>134</v>
      </c>
      <c r="E112" s="236" t="s">
        <v>20</v>
      </c>
      <c r="F112" s="237" t="s">
        <v>445</v>
      </c>
      <c r="G112" s="235"/>
      <c r="H112" s="238">
        <v>3007.9299999999998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134</v>
      </c>
      <c r="AU112" s="244" t="s">
        <v>85</v>
      </c>
      <c r="AV112" s="14" t="s">
        <v>85</v>
      </c>
      <c r="AW112" s="14" t="s">
        <v>37</v>
      </c>
      <c r="AX112" s="14" t="s">
        <v>8</v>
      </c>
      <c r="AY112" s="244" t="s">
        <v>123</v>
      </c>
    </row>
    <row r="113" s="2" customFormat="1" ht="16.5" customHeight="1">
      <c r="A113" s="40"/>
      <c r="B113" s="41"/>
      <c r="C113" s="206" t="s">
        <v>226</v>
      </c>
      <c r="D113" s="206" t="s">
        <v>125</v>
      </c>
      <c r="E113" s="207" t="s">
        <v>278</v>
      </c>
      <c r="F113" s="208" t="s">
        <v>279</v>
      </c>
      <c r="G113" s="209" t="s">
        <v>160</v>
      </c>
      <c r="H113" s="210">
        <v>3370.9400000000001</v>
      </c>
      <c r="I113" s="211"/>
      <c r="J113" s="212">
        <f>ROUND(I113*H113,0)</f>
        <v>0</v>
      </c>
      <c r="K113" s="208" t="s">
        <v>20</v>
      </c>
      <c r="L113" s="46"/>
      <c r="M113" s="213" t="s">
        <v>20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130</v>
      </c>
      <c r="AT113" s="217" t="s">
        <v>125</v>
      </c>
      <c r="AU113" s="217" t="s">
        <v>85</v>
      </c>
      <c r="AY113" s="19" t="s">
        <v>123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</v>
      </c>
      <c r="BK113" s="218">
        <f>ROUND(I113*H113,0)</f>
        <v>0</v>
      </c>
      <c r="BL113" s="19" t="s">
        <v>130</v>
      </c>
      <c r="BM113" s="217" t="s">
        <v>446</v>
      </c>
    </row>
    <row r="114" s="2" customFormat="1">
      <c r="A114" s="40"/>
      <c r="B114" s="41"/>
      <c r="C114" s="42"/>
      <c r="D114" s="219" t="s">
        <v>132</v>
      </c>
      <c r="E114" s="42"/>
      <c r="F114" s="220" t="s">
        <v>279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85</v>
      </c>
    </row>
    <row r="115" s="13" customFormat="1">
      <c r="A115" s="13"/>
      <c r="B115" s="224"/>
      <c r="C115" s="225"/>
      <c r="D115" s="219" t="s">
        <v>134</v>
      </c>
      <c r="E115" s="226" t="s">
        <v>20</v>
      </c>
      <c r="F115" s="227" t="s">
        <v>257</v>
      </c>
      <c r="G115" s="225"/>
      <c r="H115" s="226" t="s">
        <v>20</v>
      </c>
      <c r="I115" s="228"/>
      <c r="J115" s="225"/>
      <c r="K115" s="225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134</v>
      </c>
      <c r="AU115" s="233" t="s">
        <v>85</v>
      </c>
      <c r="AV115" s="13" t="s">
        <v>8</v>
      </c>
      <c r="AW115" s="13" t="s">
        <v>37</v>
      </c>
      <c r="AX115" s="13" t="s">
        <v>76</v>
      </c>
      <c r="AY115" s="233" t="s">
        <v>123</v>
      </c>
    </row>
    <row r="116" s="14" customFormat="1">
      <c r="A116" s="14"/>
      <c r="B116" s="234"/>
      <c r="C116" s="235"/>
      <c r="D116" s="219" t="s">
        <v>134</v>
      </c>
      <c r="E116" s="236" t="s">
        <v>20</v>
      </c>
      <c r="F116" s="237" t="s">
        <v>433</v>
      </c>
      <c r="G116" s="235"/>
      <c r="H116" s="238">
        <v>197.08000000000001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134</v>
      </c>
      <c r="AU116" s="244" t="s">
        <v>85</v>
      </c>
      <c r="AV116" s="14" t="s">
        <v>85</v>
      </c>
      <c r="AW116" s="14" t="s">
        <v>37</v>
      </c>
      <c r="AX116" s="14" t="s">
        <v>76</v>
      </c>
      <c r="AY116" s="244" t="s">
        <v>123</v>
      </c>
    </row>
    <row r="117" s="14" customFormat="1">
      <c r="A117" s="14"/>
      <c r="B117" s="234"/>
      <c r="C117" s="235"/>
      <c r="D117" s="219" t="s">
        <v>134</v>
      </c>
      <c r="E117" s="236" t="s">
        <v>20</v>
      </c>
      <c r="F117" s="237" t="s">
        <v>434</v>
      </c>
      <c r="G117" s="235"/>
      <c r="H117" s="238">
        <v>3173.8600000000001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134</v>
      </c>
      <c r="AU117" s="244" t="s">
        <v>85</v>
      </c>
      <c r="AV117" s="14" t="s">
        <v>85</v>
      </c>
      <c r="AW117" s="14" t="s">
        <v>37</v>
      </c>
      <c r="AX117" s="14" t="s">
        <v>76</v>
      </c>
      <c r="AY117" s="244" t="s">
        <v>123</v>
      </c>
    </row>
    <row r="118" s="16" customFormat="1">
      <c r="A118" s="16"/>
      <c r="B118" s="256"/>
      <c r="C118" s="257"/>
      <c r="D118" s="219" t="s">
        <v>134</v>
      </c>
      <c r="E118" s="258" t="s">
        <v>20</v>
      </c>
      <c r="F118" s="259" t="s">
        <v>153</v>
      </c>
      <c r="G118" s="257"/>
      <c r="H118" s="260">
        <v>3370.9400000000001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66" t="s">
        <v>134</v>
      </c>
      <c r="AU118" s="266" t="s">
        <v>85</v>
      </c>
      <c r="AV118" s="16" t="s">
        <v>130</v>
      </c>
      <c r="AW118" s="16" t="s">
        <v>37</v>
      </c>
      <c r="AX118" s="16" t="s">
        <v>8</v>
      </c>
      <c r="AY118" s="266" t="s">
        <v>123</v>
      </c>
    </row>
    <row r="119" s="2" customFormat="1" ht="16.5" customHeight="1">
      <c r="A119" s="40"/>
      <c r="B119" s="41"/>
      <c r="C119" s="206" t="s">
        <v>245</v>
      </c>
      <c r="D119" s="206" t="s">
        <v>125</v>
      </c>
      <c r="E119" s="207" t="s">
        <v>282</v>
      </c>
      <c r="F119" s="208" t="s">
        <v>283</v>
      </c>
      <c r="G119" s="209" t="s">
        <v>160</v>
      </c>
      <c r="H119" s="210">
        <v>3007.9400000000001</v>
      </c>
      <c r="I119" s="211"/>
      <c r="J119" s="212">
        <f>ROUND(I119*H119,0)</f>
        <v>0</v>
      </c>
      <c r="K119" s="208" t="s">
        <v>129</v>
      </c>
      <c r="L119" s="46"/>
      <c r="M119" s="213" t="s">
        <v>20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130</v>
      </c>
      <c r="AT119" s="217" t="s">
        <v>125</v>
      </c>
      <c r="AU119" s="217" t="s">
        <v>85</v>
      </c>
      <c r="AY119" s="19" t="s">
        <v>123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</v>
      </c>
      <c r="BK119" s="218">
        <f>ROUND(I119*H119,0)</f>
        <v>0</v>
      </c>
      <c r="BL119" s="19" t="s">
        <v>130</v>
      </c>
      <c r="BM119" s="217" t="s">
        <v>447</v>
      </c>
    </row>
    <row r="120" s="2" customFormat="1">
      <c r="A120" s="40"/>
      <c r="B120" s="41"/>
      <c r="C120" s="42"/>
      <c r="D120" s="219" t="s">
        <v>132</v>
      </c>
      <c r="E120" s="42"/>
      <c r="F120" s="220" t="s">
        <v>285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132</v>
      </c>
      <c r="AU120" s="19" t="s">
        <v>85</v>
      </c>
    </row>
    <row r="121" s="14" customFormat="1">
      <c r="A121" s="14"/>
      <c r="B121" s="234"/>
      <c r="C121" s="235"/>
      <c r="D121" s="219" t="s">
        <v>134</v>
      </c>
      <c r="E121" s="236" t="s">
        <v>20</v>
      </c>
      <c r="F121" s="237" t="s">
        <v>448</v>
      </c>
      <c r="G121" s="235"/>
      <c r="H121" s="238">
        <v>3007.9400000000001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134</v>
      </c>
      <c r="AU121" s="244" t="s">
        <v>85</v>
      </c>
      <c r="AV121" s="14" t="s">
        <v>85</v>
      </c>
      <c r="AW121" s="14" t="s">
        <v>37</v>
      </c>
      <c r="AX121" s="14" t="s">
        <v>8</v>
      </c>
      <c r="AY121" s="244" t="s">
        <v>123</v>
      </c>
    </row>
    <row r="122" s="2" customFormat="1" ht="21.75" customHeight="1">
      <c r="A122" s="40"/>
      <c r="B122" s="41"/>
      <c r="C122" s="206" t="s">
        <v>252</v>
      </c>
      <c r="D122" s="206" t="s">
        <v>125</v>
      </c>
      <c r="E122" s="207" t="s">
        <v>449</v>
      </c>
      <c r="F122" s="208" t="s">
        <v>450</v>
      </c>
      <c r="G122" s="209" t="s">
        <v>289</v>
      </c>
      <c r="H122" s="210">
        <v>3007.9299999999998</v>
      </c>
      <c r="I122" s="211"/>
      <c r="J122" s="212">
        <f>ROUND(I122*H122,0)</f>
        <v>0</v>
      </c>
      <c r="K122" s="208" t="s">
        <v>129</v>
      </c>
      <c r="L122" s="46"/>
      <c r="M122" s="213" t="s">
        <v>20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130</v>
      </c>
      <c r="AT122" s="217" t="s">
        <v>125</v>
      </c>
      <c r="AU122" s="217" t="s">
        <v>85</v>
      </c>
      <c r="AY122" s="19" t="s">
        <v>123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</v>
      </c>
      <c r="BK122" s="218">
        <f>ROUND(I122*H122,0)</f>
        <v>0</v>
      </c>
      <c r="BL122" s="19" t="s">
        <v>130</v>
      </c>
      <c r="BM122" s="217" t="s">
        <v>451</v>
      </c>
    </row>
    <row r="123" s="2" customFormat="1">
      <c r="A123" s="40"/>
      <c r="B123" s="41"/>
      <c r="C123" s="42"/>
      <c r="D123" s="219" t="s">
        <v>132</v>
      </c>
      <c r="E123" s="42"/>
      <c r="F123" s="220" t="s">
        <v>452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132</v>
      </c>
      <c r="AU123" s="19" t="s">
        <v>85</v>
      </c>
    </row>
    <row r="124" s="14" customFormat="1">
      <c r="A124" s="14"/>
      <c r="B124" s="234"/>
      <c r="C124" s="235"/>
      <c r="D124" s="219" t="s">
        <v>134</v>
      </c>
      <c r="E124" s="236" t="s">
        <v>20</v>
      </c>
      <c r="F124" s="237" t="s">
        <v>453</v>
      </c>
      <c r="G124" s="235"/>
      <c r="H124" s="238">
        <v>992.5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134</v>
      </c>
      <c r="AU124" s="244" t="s">
        <v>85</v>
      </c>
      <c r="AV124" s="14" t="s">
        <v>85</v>
      </c>
      <c r="AW124" s="14" t="s">
        <v>37</v>
      </c>
      <c r="AX124" s="14" t="s">
        <v>76</v>
      </c>
      <c r="AY124" s="244" t="s">
        <v>123</v>
      </c>
    </row>
    <row r="125" s="14" customFormat="1">
      <c r="A125" s="14"/>
      <c r="B125" s="234"/>
      <c r="C125" s="235"/>
      <c r="D125" s="219" t="s">
        <v>134</v>
      </c>
      <c r="E125" s="236" t="s">
        <v>20</v>
      </c>
      <c r="F125" s="237" t="s">
        <v>454</v>
      </c>
      <c r="G125" s="235"/>
      <c r="H125" s="238">
        <v>1299.5899999999999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134</v>
      </c>
      <c r="AU125" s="244" t="s">
        <v>85</v>
      </c>
      <c r="AV125" s="14" t="s">
        <v>85</v>
      </c>
      <c r="AW125" s="14" t="s">
        <v>37</v>
      </c>
      <c r="AX125" s="14" t="s">
        <v>76</v>
      </c>
      <c r="AY125" s="244" t="s">
        <v>123</v>
      </c>
    </row>
    <row r="126" s="15" customFormat="1">
      <c r="A126" s="15"/>
      <c r="B126" s="245"/>
      <c r="C126" s="246"/>
      <c r="D126" s="219" t="s">
        <v>134</v>
      </c>
      <c r="E126" s="247" t="s">
        <v>20</v>
      </c>
      <c r="F126" s="248" t="s">
        <v>146</v>
      </c>
      <c r="G126" s="246"/>
      <c r="H126" s="249">
        <v>2292.0900000000001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134</v>
      </c>
      <c r="AU126" s="255" t="s">
        <v>85</v>
      </c>
      <c r="AV126" s="15" t="s">
        <v>147</v>
      </c>
      <c r="AW126" s="15" t="s">
        <v>37</v>
      </c>
      <c r="AX126" s="15" t="s">
        <v>76</v>
      </c>
      <c r="AY126" s="255" t="s">
        <v>123</v>
      </c>
    </row>
    <row r="127" s="14" customFormat="1">
      <c r="A127" s="14"/>
      <c r="B127" s="234"/>
      <c r="C127" s="235"/>
      <c r="D127" s="219" t="s">
        <v>134</v>
      </c>
      <c r="E127" s="236" t="s">
        <v>20</v>
      </c>
      <c r="F127" s="237" t="s">
        <v>455</v>
      </c>
      <c r="G127" s="235"/>
      <c r="H127" s="238">
        <v>715.84000000000003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134</v>
      </c>
      <c r="AU127" s="244" t="s">
        <v>85</v>
      </c>
      <c r="AV127" s="14" t="s">
        <v>85</v>
      </c>
      <c r="AW127" s="14" t="s">
        <v>37</v>
      </c>
      <c r="AX127" s="14" t="s">
        <v>76</v>
      </c>
      <c r="AY127" s="244" t="s">
        <v>123</v>
      </c>
    </row>
    <row r="128" s="16" customFormat="1">
      <c r="A128" s="16"/>
      <c r="B128" s="256"/>
      <c r="C128" s="257"/>
      <c r="D128" s="219" t="s">
        <v>134</v>
      </c>
      <c r="E128" s="258" t="s">
        <v>20</v>
      </c>
      <c r="F128" s="259" t="s">
        <v>153</v>
      </c>
      <c r="G128" s="257"/>
      <c r="H128" s="260">
        <v>3007.9299999999998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6" t="s">
        <v>134</v>
      </c>
      <c r="AU128" s="266" t="s">
        <v>85</v>
      </c>
      <c r="AV128" s="16" t="s">
        <v>130</v>
      </c>
      <c r="AW128" s="16" t="s">
        <v>37</v>
      </c>
      <c r="AX128" s="16" t="s">
        <v>8</v>
      </c>
      <c r="AY128" s="266" t="s">
        <v>123</v>
      </c>
    </row>
    <row r="129" s="2" customFormat="1" ht="16.5" customHeight="1">
      <c r="A129" s="40"/>
      <c r="B129" s="41"/>
      <c r="C129" s="206" t="s">
        <v>259</v>
      </c>
      <c r="D129" s="206" t="s">
        <v>125</v>
      </c>
      <c r="E129" s="207" t="s">
        <v>287</v>
      </c>
      <c r="F129" s="208" t="s">
        <v>288</v>
      </c>
      <c r="G129" s="209" t="s">
        <v>289</v>
      </c>
      <c r="H129" s="210">
        <v>2292.0900000000001</v>
      </c>
      <c r="I129" s="211"/>
      <c r="J129" s="212">
        <f>ROUND(I129*H129,0)</f>
        <v>0</v>
      </c>
      <c r="K129" s="208" t="s">
        <v>129</v>
      </c>
      <c r="L129" s="46"/>
      <c r="M129" s="213" t="s">
        <v>20</v>
      </c>
      <c r="N129" s="214" t="s">
        <v>47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130</v>
      </c>
      <c r="AT129" s="217" t="s">
        <v>125</v>
      </c>
      <c r="AU129" s="217" t="s">
        <v>85</v>
      </c>
      <c r="AY129" s="19" t="s">
        <v>123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</v>
      </c>
      <c r="BK129" s="218">
        <f>ROUND(I129*H129,0)</f>
        <v>0</v>
      </c>
      <c r="BL129" s="19" t="s">
        <v>130</v>
      </c>
      <c r="BM129" s="217" t="s">
        <v>456</v>
      </c>
    </row>
    <row r="130" s="2" customFormat="1">
      <c r="A130" s="40"/>
      <c r="B130" s="41"/>
      <c r="C130" s="42"/>
      <c r="D130" s="219" t="s">
        <v>132</v>
      </c>
      <c r="E130" s="42"/>
      <c r="F130" s="220" t="s">
        <v>291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132</v>
      </c>
      <c r="AU130" s="19" t="s">
        <v>85</v>
      </c>
    </row>
    <row r="131" s="14" customFormat="1">
      <c r="A131" s="14"/>
      <c r="B131" s="234"/>
      <c r="C131" s="235"/>
      <c r="D131" s="219" t="s">
        <v>134</v>
      </c>
      <c r="E131" s="236" t="s">
        <v>20</v>
      </c>
      <c r="F131" s="237" t="s">
        <v>457</v>
      </c>
      <c r="G131" s="235"/>
      <c r="H131" s="238">
        <v>992.5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134</v>
      </c>
      <c r="AU131" s="244" t="s">
        <v>85</v>
      </c>
      <c r="AV131" s="14" t="s">
        <v>85</v>
      </c>
      <c r="AW131" s="14" t="s">
        <v>37</v>
      </c>
      <c r="AX131" s="14" t="s">
        <v>76</v>
      </c>
      <c r="AY131" s="244" t="s">
        <v>123</v>
      </c>
    </row>
    <row r="132" s="14" customFormat="1">
      <c r="A132" s="14"/>
      <c r="B132" s="234"/>
      <c r="C132" s="235"/>
      <c r="D132" s="219" t="s">
        <v>134</v>
      </c>
      <c r="E132" s="236" t="s">
        <v>20</v>
      </c>
      <c r="F132" s="237" t="s">
        <v>458</v>
      </c>
      <c r="G132" s="235"/>
      <c r="H132" s="238">
        <v>1299.5899999999999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134</v>
      </c>
      <c r="AU132" s="244" t="s">
        <v>85</v>
      </c>
      <c r="AV132" s="14" t="s">
        <v>85</v>
      </c>
      <c r="AW132" s="14" t="s">
        <v>37</v>
      </c>
      <c r="AX132" s="14" t="s">
        <v>76</v>
      </c>
      <c r="AY132" s="244" t="s">
        <v>123</v>
      </c>
    </row>
    <row r="133" s="16" customFormat="1">
      <c r="A133" s="16"/>
      <c r="B133" s="256"/>
      <c r="C133" s="257"/>
      <c r="D133" s="219" t="s">
        <v>134</v>
      </c>
      <c r="E133" s="258" t="s">
        <v>20</v>
      </c>
      <c r="F133" s="259" t="s">
        <v>153</v>
      </c>
      <c r="G133" s="257"/>
      <c r="H133" s="260">
        <v>2292.0900000000001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66" t="s">
        <v>134</v>
      </c>
      <c r="AU133" s="266" t="s">
        <v>85</v>
      </c>
      <c r="AV133" s="16" t="s">
        <v>130</v>
      </c>
      <c r="AW133" s="16" t="s">
        <v>37</v>
      </c>
      <c r="AX133" s="16" t="s">
        <v>8</v>
      </c>
      <c r="AY133" s="266" t="s">
        <v>123</v>
      </c>
    </row>
    <row r="134" s="2" customFormat="1" ht="16.5" customHeight="1">
      <c r="A134" s="40"/>
      <c r="B134" s="41"/>
      <c r="C134" s="268" t="s">
        <v>265</v>
      </c>
      <c r="D134" s="268" t="s">
        <v>294</v>
      </c>
      <c r="E134" s="269" t="s">
        <v>295</v>
      </c>
      <c r="F134" s="270" t="s">
        <v>296</v>
      </c>
      <c r="G134" s="271" t="s">
        <v>297</v>
      </c>
      <c r="H134" s="272">
        <v>16.899999999999999</v>
      </c>
      <c r="I134" s="273"/>
      <c r="J134" s="274">
        <f>ROUND(I134*H134,0)</f>
        <v>0</v>
      </c>
      <c r="K134" s="270" t="s">
        <v>20</v>
      </c>
      <c r="L134" s="275"/>
      <c r="M134" s="276" t="s">
        <v>20</v>
      </c>
      <c r="N134" s="277" t="s">
        <v>47</v>
      </c>
      <c r="O134" s="86"/>
      <c r="P134" s="215">
        <f>O134*H134</f>
        <v>0</v>
      </c>
      <c r="Q134" s="215">
        <v>0.001</v>
      </c>
      <c r="R134" s="215">
        <f>Q134*H134</f>
        <v>0.016899999999999998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245</v>
      </c>
      <c r="AT134" s="217" t="s">
        <v>294</v>
      </c>
      <c r="AU134" s="217" t="s">
        <v>85</v>
      </c>
      <c r="AY134" s="19" t="s">
        <v>123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</v>
      </c>
      <c r="BK134" s="218">
        <f>ROUND(I134*H134,0)</f>
        <v>0</v>
      </c>
      <c r="BL134" s="19" t="s">
        <v>130</v>
      </c>
      <c r="BM134" s="217" t="s">
        <v>459</v>
      </c>
    </row>
    <row r="135" s="2" customFormat="1">
      <c r="A135" s="40"/>
      <c r="B135" s="41"/>
      <c r="C135" s="42"/>
      <c r="D135" s="219" t="s">
        <v>132</v>
      </c>
      <c r="E135" s="42"/>
      <c r="F135" s="220" t="s">
        <v>299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132</v>
      </c>
      <c r="AU135" s="19" t="s">
        <v>85</v>
      </c>
    </row>
    <row r="136" s="14" customFormat="1">
      <c r="A136" s="14"/>
      <c r="B136" s="234"/>
      <c r="C136" s="235"/>
      <c r="D136" s="219" t="s">
        <v>134</v>
      </c>
      <c r="E136" s="235"/>
      <c r="F136" s="237" t="s">
        <v>460</v>
      </c>
      <c r="G136" s="235"/>
      <c r="H136" s="238">
        <v>16.899999999999999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134</v>
      </c>
      <c r="AU136" s="244" t="s">
        <v>85</v>
      </c>
      <c r="AV136" s="14" t="s">
        <v>85</v>
      </c>
      <c r="AW136" s="14" t="s">
        <v>4</v>
      </c>
      <c r="AX136" s="14" t="s">
        <v>8</v>
      </c>
      <c r="AY136" s="244" t="s">
        <v>123</v>
      </c>
    </row>
    <row r="137" s="2" customFormat="1" ht="16.5" customHeight="1">
      <c r="A137" s="40"/>
      <c r="B137" s="41"/>
      <c r="C137" s="206" t="s">
        <v>271</v>
      </c>
      <c r="D137" s="206" t="s">
        <v>125</v>
      </c>
      <c r="E137" s="207" t="s">
        <v>302</v>
      </c>
      <c r="F137" s="208" t="s">
        <v>303</v>
      </c>
      <c r="G137" s="209" t="s">
        <v>289</v>
      </c>
      <c r="H137" s="210">
        <v>887.32000000000005</v>
      </c>
      <c r="I137" s="211"/>
      <c r="J137" s="212">
        <f>ROUND(I137*H137,0)</f>
        <v>0</v>
      </c>
      <c r="K137" s="208" t="s">
        <v>129</v>
      </c>
      <c r="L137" s="46"/>
      <c r="M137" s="213" t="s">
        <v>20</v>
      </c>
      <c r="N137" s="214" t="s">
        <v>47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130</v>
      </c>
      <c r="AT137" s="217" t="s">
        <v>125</v>
      </c>
      <c r="AU137" s="217" t="s">
        <v>85</v>
      </c>
      <c r="AY137" s="19" t="s">
        <v>123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</v>
      </c>
      <c r="BK137" s="218">
        <f>ROUND(I137*H137,0)</f>
        <v>0</v>
      </c>
      <c r="BL137" s="19" t="s">
        <v>130</v>
      </c>
      <c r="BM137" s="217" t="s">
        <v>461</v>
      </c>
    </row>
    <row r="138" s="2" customFormat="1">
      <c r="A138" s="40"/>
      <c r="B138" s="41"/>
      <c r="C138" s="42"/>
      <c r="D138" s="219" t="s">
        <v>132</v>
      </c>
      <c r="E138" s="42"/>
      <c r="F138" s="220" t="s">
        <v>305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132</v>
      </c>
      <c r="AU138" s="19" t="s">
        <v>85</v>
      </c>
    </row>
    <row r="139" s="14" customFormat="1">
      <c r="A139" s="14"/>
      <c r="B139" s="234"/>
      <c r="C139" s="235"/>
      <c r="D139" s="219" t="s">
        <v>134</v>
      </c>
      <c r="E139" s="236" t="s">
        <v>20</v>
      </c>
      <c r="F139" s="237" t="s">
        <v>462</v>
      </c>
      <c r="G139" s="235"/>
      <c r="H139" s="238">
        <v>500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134</v>
      </c>
      <c r="AU139" s="244" t="s">
        <v>85</v>
      </c>
      <c r="AV139" s="14" t="s">
        <v>85</v>
      </c>
      <c r="AW139" s="14" t="s">
        <v>37</v>
      </c>
      <c r="AX139" s="14" t="s">
        <v>76</v>
      </c>
      <c r="AY139" s="244" t="s">
        <v>123</v>
      </c>
    </row>
    <row r="140" s="14" customFormat="1">
      <c r="A140" s="14"/>
      <c r="B140" s="234"/>
      <c r="C140" s="235"/>
      <c r="D140" s="219" t="s">
        <v>134</v>
      </c>
      <c r="E140" s="236" t="s">
        <v>20</v>
      </c>
      <c r="F140" s="237" t="s">
        <v>463</v>
      </c>
      <c r="G140" s="235"/>
      <c r="H140" s="238">
        <v>387.31999999999999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134</v>
      </c>
      <c r="AU140" s="244" t="s">
        <v>85</v>
      </c>
      <c r="AV140" s="14" t="s">
        <v>85</v>
      </c>
      <c r="AW140" s="14" t="s">
        <v>37</v>
      </c>
      <c r="AX140" s="14" t="s">
        <v>76</v>
      </c>
      <c r="AY140" s="244" t="s">
        <v>123</v>
      </c>
    </row>
    <row r="141" s="16" customFormat="1">
      <c r="A141" s="16"/>
      <c r="B141" s="256"/>
      <c r="C141" s="257"/>
      <c r="D141" s="219" t="s">
        <v>134</v>
      </c>
      <c r="E141" s="258" t="s">
        <v>20</v>
      </c>
      <c r="F141" s="259" t="s">
        <v>153</v>
      </c>
      <c r="G141" s="257"/>
      <c r="H141" s="260">
        <v>887.32000000000005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6" t="s">
        <v>134</v>
      </c>
      <c r="AU141" s="266" t="s">
        <v>85</v>
      </c>
      <c r="AV141" s="16" t="s">
        <v>130</v>
      </c>
      <c r="AW141" s="16" t="s">
        <v>37</v>
      </c>
      <c r="AX141" s="16" t="s">
        <v>8</v>
      </c>
      <c r="AY141" s="266" t="s">
        <v>123</v>
      </c>
    </row>
    <row r="142" s="2" customFormat="1" ht="16.5" customHeight="1">
      <c r="A142" s="40"/>
      <c r="B142" s="41"/>
      <c r="C142" s="206" t="s">
        <v>277</v>
      </c>
      <c r="D142" s="206" t="s">
        <v>125</v>
      </c>
      <c r="E142" s="207" t="s">
        <v>309</v>
      </c>
      <c r="F142" s="208" t="s">
        <v>310</v>
      </c>
      <c r="G142" s="209" t="s">
        <v>289</v>
      </c>
      <c r="H142" s="210">
        <v>2733.6399999999999</v>
      </c>
      <c r="I142" s="211"/>
      <c r="J142" s="212">
        <f>ROUND(I142*H142,0)</f>
        <v>0</v>
      </c>
      <c r="K142" s="208" t="s">
        <v>129</v>
      </c>
      <c r="L142" s="46"/>
      <c r="M142" s="213" t="s">
        <v>20</v>
      </c>
      <c r="N142" s="214" t="s">
        <v>47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130</v>
      </c>
      <c r="AT142" s="217" t="s">
        <v>125</v>
      </c>
      <c r="AU142" s="217" t="s">
        <v>85</v>
      </c>
      <c r="AY142" s="19" t="s">
        <v>123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</v>
      </c>
      <c r="BK142" s="218">
        <f>ROUND(I142*H142,0)</f>
        <v>0</v>
      </c>
      <c r="BL142" s="19" t="s">
        <v>130</v>
      </c>
      <c r="BM142" s="217" t="s">
        <v>464</v>
      </c>
    </row>
    <row r="143" s="2" customFormat="1">
      <c r="A143" s="40"/>
      <c r="B143" s="41"/>
      <c r="C143" s="42"/>
      <c r="D143" s="219" t="s">
        <v>132</v>
      </c>
      <c r="E143" s="42"/>
      <c r="F143" s="220" t="s">
        <v>312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132</v>
      </c>
      <c r="AU143" s="19" t="s">
        <v>85</v>
      </c>
    </row>
    <row r="144" s="14" customFormat="1">
      <c r="A144" s="14"/>
      <c r="B144" s="234"/>
      <c r="C144" s="235"/>
      <c r="D144" s="219" t="s">
        <v>134</v>
      </c>
      <c r="E144" s="236" t="s">
        <v>20</v>
      </c>
      <c r="F144" s="237" t="s">
        <v>465</v>
      </c>
      <c r="G144" s="235"/>
      <c r="H144" s="238">
        <v>492.5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134</v>
      </c>
      <c r="AU144" s="244" t="s">
        <v>85</v>
      </c>
      <c r="AV144" s="14" t="s">
        <v>85</v>
      </c>
      <c r="AW144" s="14" t="s">
        <v>37</v>
      </c>
      <c r="AX144" s="14" t="s">
        <v>76</v>
      </c>
      <c r="AY144" s="244" t="s">
        <v>123</v>
      </c>
    </row>
    <row r="145" s="14" customFormat="1">
      <c r="A145" s="14"/>
      <c r="B145" s="234"/>
      <c r="C145" s="235"/>
      <c r="D145" s="219" t="s">
        <v>134</v>
      </c>
      <c r="E145" s="236" t="s">
        <v>20</v>
      </c>
      <c r="F145" s="237" t="s">
        <v>466</v>
      </c>
      <c r="G145" s="235"/>
      <c r="H145" s="238">
        <v>2241.1399999999999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134</v>
      </c>
      <c r="AU145" s="244" t="s">
        <v>85</v>
      </c>
      <c r="AV145" s="14" t="s">
        <v>85</v>
      </c>
      <c r="AW145" s="14" t="s">
        <v>37</v>
      </c>
      <c r="AX145" s="14" t="s">
        <v>76</v>
      </c>
      <c r="AY145" s="244" t="s">
        <v>123</v>
      </c>
    </row>
    <row r="146" s="16" customFormat="1">
      <c r="A146" s="16"/>
      <c r="B146" s="256"/>
      <c r="C146" s="257"/>
      <c r="D146" s="219" t="s">
        <v>134</v>
      </c>
      <c r="E146" s="258" t="s">
        <v>20</v>
      </c>
      <c r="F146" s="259" t="s">
        <v>153</v>
      </c>
      <c r="G146" s="257"/>
      <c r="H146" s="260">
        <v>2733.6399999999999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66" t="s">
        <v>134</v>
      </c>
      <c r="AU146" s="266" t="s">
        <v>85</v>
      </c>
      <c r="AV146" s="16" t="s">
        <v>130</v>
      </c>
      <c r="AW146" s="16" t="s">
        <v>37</v>
      </c>
      <c r="AX146" s="16" t="s">
        <v>8</v>
      </c>
      <c r="AY146" s="266" t="s">
        <v>123</v>
      </c>
    </row>
    <row r="147" s="12" customFormat="1" ht="22.8" customHeight="1">
      <c r="A147" s="12"/>
      <c r="B147" s="190"/>
      <c r="C147" s="191"/>
      <c r="D147" s="192" t="s">
        <v>75</v>
      </c>
      <c r="E147" s="204" t="s">
        <v>130</v>
      </c>
      <c r="F147" s="204" t="s">
        <v>330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SUM(P148:P150)</f>
        <v>0</v>
      </c>
      <c r="Q147" s="198"/>
      <c r="R147" s="199">
        <f>SUM(R148:R150)</f>
        <v>10.670400000000001</v>
      </c>
      <c r="S147" s="198"/>
      <c r="T147" s="200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</v>
      </c>
      <c r="AT147" s="202" t="s">
        <v>75</v>
      </c>
      <c r="AU147" s="202" t="s">
        <v>8</v>
      </c>
      <c r="AY147" s="201" t="s">
        <v>123</v>
      </c>
      <c r="BK147" s="203">
        <f>SUM(BK148:BK150)</f>
        <v>0</v>
      </c>
    </row>
    <row r="148" s="2" customFormat="1" ht="16.5" customHeight="1">
      <c r="A148" s="40"/>
      <c r="B148" s="41"/>
      <c r="C148" s="206" t="s">
        <v>281</v>
      </c>
      <c r="D148" s="206" t="s">
        <v>125</v>
      </c>
      <c r="E148" s="207" t="s">
        <v>467</v>
      </c>
      <c r="F148" s="208" t="s">
        <v>468</v>
      </c>
      <c r="G148" s="209" t="s">
        <v>160</v>
      </c>
      <c r="H148" s="210">
        <v>5</v>
      </c>
      <c r="I148" s="211"/>
      <c r="J148" s="212">
        <f>ROUND(I148*H148,0)</f>
        <v>0</v>
      </c>
      <c r="K148" s="208" t="s">
        <v>129</v>
      </c>
      <c r="L148" s="46"/>
      <c r="M148" s="213" t="s">
        <v>20</v>
      </c>
      <c r="N148" s="214" t="s">
        <v>47</v>
      </c>
      <c r="O148" s="86"/>
      <c r="P148" s="215">
        <f>O148*H148</f>
        <v>0</v>
      </c>
      <c r="Q148" s="215">
        <v>2.13408</v>
      </c>
      <c r="R148" s="215">
        <f>Q148*H148</f>
        <v>10.670400000000001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130</v>
      </c>
      <c r="AT148" s="217" t="s">
        <v>125</v>
      </c>
      <c r="AU148" s="217" t="s">
        <v>85</v>
      </c>
      <c r="AY148" s="19" t="s">
        <v>123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</v>
      </c>
      <c r="BK148" s="218">
        <f>ROUND(I148*H148,0)</f>
        <v>0</v>
      </c>
      <c r="BL148" s="19" t="s">
        <v>130</v>
      </c>
      <c r="BM148" s="217" t="s">
        <v>469</v>
      </c>
    </row>
    <row r="149" s="2" customFormat="1">
      <c r="A149" s="40"/>
      <c r="B149" s="41"/>
      <c r="C149" s="42"/>
      <c r="D149" s="219" t="s">
        <v>132</v>
      </c>
      <c r="E149" s="42"/>
      <c r="F149" s="220" t="s">
        <v>470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132</v>
      </c>
      <c r="AU149" s="19" t="s">
        <v>85</v>
      </c>
    </row>
    <row r="150" s="14" customFormat="1">
      <c r="A150" s="14"/>
      <c r="B150" s="234"/>
      <c r="C150" s="235"/>
      <c r="D150" s="219" t="s">
        <v>134</v>
      </c>
      <c r="E150" s="236" t="s">
        <v>20</v>
      </c>
      <c r="F150" s="237" t="s">
        <v>471</v>
      </c>
      <c r="G150" s="235"/>
      <c r="H150" s="238">
        <v>5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134</v>
      </c>
      <c r="AU150" s="244" t="s">
        <v>85</v>
      </c>
      <c r="AV150" s="14" t="s">
        <v>85</v>
      </c>
      <c r="AW150" s="14" t="s">
        <v>37</v>
      </c>
      <c r="AX150" s="14" t="s">
        <v>8</v>
      </c>
      <c r="AY150" s="244" t="s">
        <v>123</v>
      </c>
    </row>
    <row r="151" s="12" customFormat="1" ht="22.8" customHeight="1">
      <c r="A151" s="12"/>
      <c r="B151" s="190"/>
      <c r="C151" s="191"/>
      <c r="D151" s="192" t="s">
        <v>75</v>
      </c>
      <c r="E151" s="204" t="s">
        <v>414</v>
      </c>
      <c r="F151" s="204" t="s">
        <v>415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SUM(P152:P153)</f>
        <v>0</v>
      </c>
      <c r="Q151" s="198"/>
      <c r="R151" s="199">
        <f>SUM(R152:R153)</f>
        <v>0</v>
      </c>
      <c r="S151" s="198"/>
      <c r="T151" s="200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</v>
      </c>
      <c r="AT151" s="202" t="s">
        <v>75</v>
      </c>
      <c r="AU151" s="202" t="s">
        <v>8</v>
      </c>
      <c r="AY151" s="201" t="s">
        <v>123</v>
      </c>
      <c r="BK151" s="203">
        <f>SUM(BK152:BK153)</f>
        <v>0</v>
      </c>
    </row>
    <row r="152" s="2" customFormat="1" ht="16.5" customHeight="1">
      <c r="A152" s="40"/>
      <c r="B152" s="41"/>
      <c r="C152" s="206" t="s">
        <v>9</v>
      </c>
      <c r="D152" s="206" t="s">
        <v>125</v>
      </c>
      <c r="E152" s="207" t="s">
        <v>417</v>
      </c>
      <c r="F152" s="208" t="s">
        <v>418</v>
      </c>
      <c r="G152" s="209" t="s">
        <v>419</v>
      </c>
      <c r="H152" s="210">
        <v>10.686999999999999</v>
      </c>
      <c r="I152" s="211"/>
      <c r="J152" s="212">
        <f>ROUND(I152*H152,0)</f>
        <v>0</v>
      </c>
      <c r="K152" s="208" t="s">
        <v>129</v>
      </c>
      <c r="L152" s="46"/>
      <c r="M152" s="213" t="s">
        <v>20</v>
      </c>
      <c r="N152" s="214" t="s">
        <v>47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130</v>
      </c>
      <c r="AT152" s="217" t="s">
        <v>125</v>
      </c>
      <c r="AU152" s="217" t="s">
        <v>85</v>
      </c>
      <c r="AY152" s="19" t="s">
        <v>123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</v>
      </c>
      <c r="BK152" s="218">
        <f>ROUND(I152*H152,0)</f>
        <v>0</v>
      </c>
      <c r="BL152" s="19" t="s">
        <v>130</v>
      </c>
      <c r="BM152" s="217" t="s">
        <v>472</v>
      </c>
    </row>
    <row r="153" s="2" customFormat="1">
      <c r="A153" s="40"/>
      <c r="B153" s="41"/>
      <c r="C153" s="42"/>
      <c r="D153" s="219" t="s">
        <v>132</v>
      </c>
      <c r="E153" s="42"/>
      <c r="F153" s="220" t="s">
        <v>421</v>
      </c>
      <c r="G153" s="42"/>
      <c r="H153" s="42"/>
      <c r="I153" s="221"/>
      <c r="J153" s="42"/>
      <c r="K153" s="42"/>
      <c r="L153" s="46"/>
      <c r="M153" s="278"/>
      <c r="N153" s="279"/>
      <c r="O153" s="280"/>
      <c r="P153" s="280"/>
      <c r="Q153" s="280"/>
      <c r="R153" s="280"/>
      <c r="S153" s="280"/>
      <c r="T153" s="281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132</v>
      </c>
      <c r="AU153" s="19" t="s">
        <v>85</v>
      </c>
    </row>
    <row r="154" s="2" customFormat="1" ht="6.96" customHeight="1">
      <c r="A154" s="40"/>
      <c r="B154" s="61"/>
      <c r="C154" s="62"/>
      <c r="D154" s="62"/>
      <c r="E154" s="62"/>
      <c r="F154" s="62"/>
      <c r="G154" s="62"/>
      <c r="H154" s="62"/>
      <c r="I154" s="62"/>
      <c r="J154" s="62"/>
      <c r="K154" s="62"/>
      <c r="L154" s="46"/>
      <c r="M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</sheetData>
  <sheetProtection sheet="1" autoFilter="0" formatColumns="0" formatRows="0" objects="1" scenarios="1" spinCount="100000" saltValue="NCPZKoLrQOO4o2W20gj5YdbaWLCDX3aZD6L0QLGnZPOqmyHOG3zOZvy0Q8hweeP+8XZUPD4IsqwDUWnsx6VNWA==" hashValue="ciR6hwkraLpV/hgyJKmd/00qAFwKuHSft0jNrPqLB7ZqicL8I5jPKzFJYK0fsmp2aUYVV/2ZcTNe+9JEEWtvpA==" algorithmName="SHA-512" password="CC35"/>
  <autoFilter ref="C82:K15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95</v>
      </c>
      <c r="L4" s="22"/>
      <c r="M4" s="13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17</v>
      </c>
      <c r="L6" s="22"/>
    </row>
    <row r="7" s="1" customFormat="1" ht="16.5" customHeight="1">
      <c r="B7" s="22"/>
      <c r="E7" s="135" t="str">
        <f>'Rekapitulace stavby'!K6</f>
        <v>Bečva, km 41,91 - 42,37 - revitalizace toku, Ústí - stavební část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473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20</v>
      </c>
      <c r="G11" s="40"/>
      <c r="H11" s="40"/>
      <c r="I11" s="134" t="s">
        <v>21</v>
      </c>
      <c r="J11" s="138" t="s">
        <v>20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27. 10. 2020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20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27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30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30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0)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ROUND((SUM(BE82:BE370)),  0)</f>
        <v>0</v>
      </c>
      <c r="G33" s="40"/>
      <c r="H33" s="40"/>
      <c r="I33" s="150">
        <v>0.20999999999999999</v>
      </c>
      <c r="J33" s="149">
        <f>ROUND(((SUM(BE82:BE370))*I33),  0)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ROUND((SUM(BF82:BF370)),  0)</f>
        <v>0</v>
      </c>
      <c r="G34" s="40"/>
      <c r="H34" s="40"/>
      <c r="I34" s="150">
        <v>0.14999999999999999</v>
      </c>
      <c r="J34" s="149">
        <f>ROUND(((SUM(BF82:BF370))*I34),  0)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ROUND((SUM(BG82:BG370)),  0)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ROUND((SUM(BH82:BH370)),  0)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ROUND((SUM(BI82:BI370)),  0)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17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Bečva, km 41,91 - 42,37 - revitalizace toku, Ústí - stavební část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197529-3 - SO 03 Vegetační výsadby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Ústí, Černotín, Skalička u Hranic</v>
      </c>
      <c r="G52" s="42"/>
      <c r="H52" s="42"/>
      <c r="I52" s="34" t="s">
        <v>24</v>
      </c>
      <c r="J52" s="74" t="str">
        <f>IF(J12="","",J12)</f>
        <v>27. 10. 2020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s. p.</v>
      </c>
      <c r="G54" s="42"/>
      <c r="H54" s="42"/>
      <c r="I54" s="34" t="s">
        <v>33</v>
      </c>
      <c r="J54" s="38" t="str">
        <f>E21</f>
        <v>GEOtest,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J368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Bečva, km 41,91 - 42,37 - revitalizace toku, Ústí - stavební část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197529-3 - SO 03 Vegetační výsadby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Ústí, Černotín, Skalička u Hranic</v>
      </c>
      <c r="G76" s="42"/>
      <c r="H76" s="42"/>
      <c r="I76" s="34" t="s">
        <v>24</v>
      </c>
      <c r="J76" s="74" t="str">
        <f>IF(J12="","",J12)</f>
        <v>27. 10. 2020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26</v>
      </c>
      <c r="D78" s="42"/>
      <c r="E78" s="42"/>
      <c r="F78" s="29" t="str">
        <f>E15</f>
        <v>Povodí Moravy, s. p.</v>
      </c>
      <c r="G78" s="42"/>
      <c r="H78" s="42"/>
      <c r="I78" s="34" t="s">
        <v>33</v>
      </c>
      <c r="J78" s="38" t="str">
        <f>E21</f>
        <v>GEOtest, a.s.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31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109</v>
      </c>
      <c r="D81" s="182" t="s">
        <v>61</v>
      </c>
      <c r="E81" s="182" t="s">
        <v>57</v>
      </c>
      <c r="F81" s="182" t="s">
        <v>58</v>
      </c>
      <c r="G81" s="182" t="s">
        <v>110</v>
      </c>
      <c r="H81" s="182" t="s">
        <v>111</v>
      </c>
      <c r="I81" s="182" t="s">
        <v>112</v>
      </c>
      <c r="J81" s="182" t="s">
        <v>100</v>
      </c>
      <c r="K81" s="183" t="s">
        <v>113</v>
      </c>
      <c r="L81" s="184"/>
      <c r="M81" s="94" t="s">
        <v>20</v>
      </c>
      <c r="N81" s="95" t="s">
        <v>46</v>
      </c>
      <c r="O81" s="95" t="s">
        <v>114</v>
      </c>
      <c r="P81" s="95" t="s">
        <v>115</v>
      </c>
      <c r="Q81" s="95" t="s">
        <v>116</v>
      </c>
      <c r="R81" s="95" t="s">
        <v>117</v>
      </c>
      <c r="S81" s="95" t="s">
        <v>118</v>
      </c>
      <c r="T81" s="96" t="s">
        <v>119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120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6.682059999999999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101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121</v>
      </c>
      <c r="F83" s="193" t="s">
        <v>122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P84+P368</f>
        <v>0</v>
      </c>
      <c r="Q83" s="198"/>
      <c r="R83" s="199">
        <f>R84+R368</f>
        <v>6.682059999999999</v>
      </c>
      <c r="S83" s="198"/>
      <c r="T83" s="200">
        <f>T84+T368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</v>
      </c>
      <c r="AT83" s="202" t="s">
        <v>75</v>
      </c>
      <c r="AU83" s="202" t="s">
        <v>76</v>
      </c>
      <c r="AY83" s="201" t="s">
        <v>123</v>
      </c>
      <c r="BK83" s="203">
        <f>BK84+BK368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</v>
      </c>
      <c r="F84" s="204" t="s">
        <v>124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SUM(P85:P367)</f>
        <v>0</v>
      </c>
      <c r="Q84" s="198"/>
      <c r="R84" s="199">
        <f>SUM(R85:R367)</f>
        <v>6.682059999999999</v>
      </c>
      <c r="S84" s="198"/>
      <c r="T84" s="200">
        <f>SUM(T85:T367)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</v>
      </c>
      <c r="AT84" s="202" t="s">
        <v>75</v>
      </c>
      <c r="AU84" s="202" t="s">
        <v>8</v>
      </c>
      <c r="AY84" s="201" t="s">
        <v>123</v>
      </c>
      <c r="BK84" s="203">
        <f>SUM(BK85:BK367)</f>
        <v>0</v>
      </c>
    </row>
    <row r="85" s="2" customFormat="1" ht="16.5" customHeight="1">
      <c r="A85" s="40"/>
      <c r="B85" s="41"/>
      <c r="C85" s="206" t="s">
        <v>8</v>
      </c>
      <c r="D85" s="206" t="s">
        <v>125</v>
      </c>
      <c r="E85" s="207" t="s">
        <v>474</v>
      </c>
      <c r="F85" s="208" t="s">
        <v>475</v>
      </c>
      <c r="G85" s="209" t="s">
        <v>289</v>
      </c>
      <c r="H85" s="210">
        <v>17250</v>
      </c>
      <c r="I85" s="211"/>
      <c r="J85" s="212">
        <f>ROUND(I85*H85,0)</f>
        <v>0</v>
      </c>
      <c r="K85" s="208" t="s">
        <v>129</v>
      </c>
      <c r="L85" s="46"/>
      <c r="M85" s="213" t="s">
        <v>20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130</v>
      </c>
      <c r="AT85" s="217" t="s">
        <v>125</v>
      </c>
      <c r="AU85" s="217" t="s">
        <v>85</v>
      </c>
      <c r="AY85" s="19" t="s">
        <v>123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</v>
      </c>
      <c r="BK85" s="218">
        <f>ROUND(I85*H85,0)</f>
        <v>0</v>
      </c>
      <c r="BL85" s="19" t="s">
        <v>130</v>
      </c>
      <c r="BM85" s="217" t="s">
        <v>476</v>
      </c>
    </row>
    <row r="86" s="2" customFormat="1">
      <c r="A86" s="40"/>
      <c r="B86" s="41"/>
      <c r="C86" s="42"/>
      <c r="D86" s="219" t="s">
        <v>132</v>
      </c>
      <c r="E86" s="42"/>
      <c r="F86" s="220" t="s">
        <v>477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132</v>
      </c>
      <c r="AU86" s="19" t="s">
        <v>85</v>
      </c>
    </row>
    <row r="87" s="14" customFormat="1">
      <c r="A87" s="14"/>
      <c r="B87" s="234"/>
      <c r="C87" s="235"/>
      <c r="D87" s="219" t="s">
        <v>134</v>
      </c>
      <c r="E87" s="236" t="s">
        <v>20</v>
      </c>
      <c r="F87" s="237" t="s">
        <v>478</v>
      </c>
      <c r="G87" s="235"/>
      <c r="H87" s="238">
        <v>10500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134</v>
      </c>
      <c r="AU87" s="244" t="s">
        <v>85</v>
      </c>
      <c r="AV87" s="14" t="s">
        <v>85</v>
      </c>
      <c r="AW87" s="14" t="s">
        <v>37</v>
      </c>
      <c r="AX87" s="14" t="s">
        <v>76</v>
      </c>
      <c r="AY87" s="244" t="s">
        <v>123</v>
      </c>
    </row>
    <row r="88" s="14" customFormat="1">
      <c r="A88" s="14"/>
      <c r="B88" s="234"/>
      <c r="C88" s="235"/>
      <c r="D88" s="219" t="s">
        <v>134</v>
      </c>
      <c r="E88" s="236" t="s">
        <v>20</v>
      </c>
      <c r="F88" s="237" t="s">
        <v>479</v>
      </c>
      <c r="G88" s="235"/>
      <c r="H88" s="238">
        <v>6750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134</v>
      </c>
      <c r="AU88" s="244" t="s">
        <v>85</v>
      </c>
      <c r="AV88" s="14" t="s">
        <v>85</v>
      </c>
      <c r="AW88" s="14" t="s">
        <v>37</v>
      </c>
      <c r="AX88" s="14" t="s">
        <v>76</v>
      </c>
      <c r="AY88" s="244" t="s">
        <v>123</v>
      </c>
    </row>
    <row r="89" s="16" customFormat="1">
      <c r="A89" s="16"/>
      <c r="B89" s="256"/>
      <c r="C89" s="257"/>
      <c r="D89" s="219" t="s">
        <v>134</v>
      </c>
      <c r="E89" s="258" t="s">
        <v>20</v>
      </c>
      <c r="F89" s="259" t="s">
        <v>153</v>
      </c>
      <c r="G89" s="257"/>
      <c r="H89" s="260">
        <v>17250</v>
      </c>
      <c r="I89" s="261"/>
      <c r="J89" s="257"/>
      <c r="K89" s="257"/>
      <c r="L89" s="262"/>
      <c r="M89" s="263"/>
      <c r="N89" s="264"/>
      <c r="O89" s="264"/>
      <c r="P89" s="264"/>
      <c r="Q89" s="264"/>
      <c r="R89" s="264"/>
      <c r="S89" s="264"/>
      <c r="T89" s="265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T89" s="266" t="s">
        <v>134</v>
      </c>
      <c r="AU89" s="266" t="s">
        <v>85</v>
      </c>
      <c r="AV89" s="16" t="s">
        <v>130</v>
      </c>
      <c r="AW89" s="16" t="s">
        <v>37</v>
      </c>
      <c r="AX89" s="16" t="s">
        <v>8</v>
      </c>
      <c r="AY89" s="266" t="s">
        <v>123</v>
      </c>
    </row>
    <row r="90" s="2" customFormat="1" ht="16.5" customHeight="1">
      <c r="A90" s="40"/>
      <c r="B90" s="41"/>
      <c r="C90" s="206" t="s">
        <v>85</v>
      </c>
      <c r="D90" s="206" t="s">
        <v>125</v>
      </c>
      <c r="E90" s="207" t="s">
        <v>480</v>
      </c>
      <c r="F90" s="208" t="s">
        <v>481</v>
      </c>
      <c r="G90" s="209" t="s">
        <v>482</v>
      </c>
      <c r="H90" s="210">
        <v>2</v>
      </c>
      <c r="I90" s="211"/>
      <c r="J90" s="212">
        <f>ROUND(I90*H90,0)</f>
        <v>0</v>
      </c>
      <c r="K90" s="208" t="s">
        <v>129</v>
      </c>
      <c r="L90" s="46"/>
      <c r="M90" s="213" t="s">
        <v>20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130</v>
      </c>
      <c r="AT90" s="217" t="s">
        <v>125</v>
      </c>
      <c r="AU90" s="217" t="s">
        <v>85</v>
      </c>
      <c r="AY90" s="19" t="s">
        <v>123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</v>
      </c>
      <c r="BK90" s="218">
        <f>ROUND(I90*H90,0)</f>
        <v>0</v>
      </c>
      <c r="BL90" s="19" t="s">
        <v>130</v>
      </c>
      <c r="BM90" s="217" t="s">
        <v>483</v>
      </c>
    </row>
    <row r="91" s="2" customFormat="1">
      <c r="A91" s="40"/>
      <c r="B91" s="41"/>
      <c r="C91" s="42"/>
      <c r="D91" s="219" t="s">
        <v>132</v>
      </c>
      <c r="E91" s="42"/>
      <c r="F91" s="220" t="s">
        <v>484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132</v>
      </c>
      <c r="AU91" s="19" t="s">
        <v>85</v>
      </c>
    </row>
    <row r="92" s="14" customFormat="1">
      <c r="A92" s="14"/>
      <c r="B92" s="234"/>
      <c r="C92" s="235"/>
      <c r="D92" s="219" t="s">
        <v>134</v>
      </c>
      <c r="E92" s="236" t="s">
        <v>20</v>
      </c>
      <c r="F92" s="237" t="s">
        <v>485</v>
      </c>
      <c r="G92" s="235"/>
      <c r="H92" s="238">
        <v>2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134</v>
      </c>
      <c r="AU92" s="244" t="s">
        <v>85</v>
      </c>
      <c r="AV92" s="14" t="s">
        <v>85</v>
      </c>
      <c r="AW92" s="14" t="s">
        <v>37</v>
      </c>
      <c r="AX92" s="14" t="s">
        <v>8</v>
      </c>
      <c r="AY92" s="244" t="s">
        <v>123</v>
      </c>
    </row>
    <row r="93" s="2" customFormat="1" ht="16.5" customHeight="1">
      <c r="A93" s="40"/>
      <c r="B93" s="41"/>
      <c r="C93" s="206" t="s">
        <v>147</v>
      </c>
      <c r="D93" s="206" t="s">
        <v>125</v>
      </c>
      <c r="E93" s="207" t="s">
        <v>486</v>
      </c>
      <c r="F93" s="208" t="s">
        <v>487</v>
      </c>
      <c r="G93" s="209" t="s">
        <v>482</v>
      </c>
      <c r="H93" s="210">
        <v>98</v>
      </c>
      <c r="I93" s="211"/>
      <c r="J93" s="212">
        <f>ROUND(I93*H93,0)</f>
        <v>0</v>
      </c>
      <c r="K93" s="208" t="s">
        <v>129</v>
      </c>
      <c r="L93" s="46"/>
      <c r="M93" s="213" t="s">
        <v>20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130</v>
      </c>
      <c r="AT93" s="217" t="s">
        <v>125</v>
      </c>
      <c r="AU93" s="217" t="s">
        <v>85</v>
      </c>
      <c r="AY93" s="19" t="s">
        <v>123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</v>
      </c>
      <c r="BK93" s="218">
        <f>ROUND(I93*H93,0)</f>
        <v>0</v>
      </c>
      <c r="BL93" s="19" t="s">
        <v>130</v>
      </c>
      <c r="BM93" s="217" t="s">
        <v>488</v>
      </c>
    </row>
    <row r="94" s="2" customFormat="1">
      <c r="A94" s="40"/>
      <c r="B94" s="41"/>
      <c r="C94" s="42"/>
      <c r="D94" s="219" t="s">
        <v>132</v>
      </c>
      <c r="E94" s="42"/>
      <c r="F94" s="220" t="s">
        <v>489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132</v>
      </c>
      <c r="AU94" s="19" t="s">
        <v>85</v>
      </c>
    </row>
    <row r="95" s="14" customFormat="1">
      <c r="A95" s="14"/>
      <c r="B95" s="234"/>
      <c r="C95" s="235"/>
      <c r="D95" s="219" t="s">
        <v>134</v>
      </c>
      <c r="E95" s="236" t="s">
        <v>20</v>
      </c>
      <c r="F95" s="237" t="s">
        <v>490</v>
      </c>
      <c r="G95" s="235"/>
      <c r="H95" s="238">
        <v>67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134</v>
      </c>
      <c r="AU95" s="244" t="s">
        <v>85</v>
      </c>
      <c r="AV95" s="14" t="s">
        <v>85</v>
      </c>
      <c r="AW95" s="14" t="s">
        <v>37</v>
      </c>
      <c r="AX95" s="14" t="s">
        <v>76</v>
      </c>
      <c r="AY95" s="244" t="s">
        <v>123</v>
      </c>
    </row>
    <row r="96" s="14" customFormat="1">
      <c r="A96" s="14"/>
      <c r="B96" s="234"/>
      <c r="C96" s="235"/>
      <c r="D96" s="219" t="s">
        <v>134</v>
      </c>
      <c r="E96" s="236" t="s">
        <v>20</v>
      </c>
      <c r="F96" s="237" t="s">
        <v>491</v>
      </c>
      <c r="G96" s="235"/>
      <c r="H96" s="238">
        <v>31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134</v>
      </c>
      <c r="AU96" s="244" t="s">
        <v>85</v>
      </c>
      <c r="AV96" s="14" t="s">
        <v>85</v>
      </c>
      <c r="AW96" s="14" t="s">
        <v>37</v>
      </c>
      <c r="AX96" s="14" t="s">
        <v>76</v>
      </c>
      <c r="AY96" s="244" t="s">
        <v>123</v>
      </c>
    </row>
    <row r="97" s="16" customFormat="1">
      <c r="A97" s="16"/>
      <c r="B97" s="256"/>
      <c r="C97" s="257"/>
      <c r="D97" s="219" t="s">
        <v>134</v>
      </c>
      <c r="E97" s="258" t="s">
        <v>20</v>
      </c>
      <c r="F97" s="259" t="s">
        <v>153</v>
      </c>
      <c r="G97" s="257"/>
      <c r="H97" s="260">
        <v>98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6" t="s">
        <v>134</v>
      </c>
      <c r="AU97" s="266" t="s">
        <v>85</v>
      </c>
      <c r="AV97" s="16" t="s">
        <v>130</v>
      </c>
      <c r="AW97" s="16" t="s">
        <v>37</v>
      </c>
      <c r="AX97" s="16" t="s">
        <v>8</v>
      </c>
      <c r="AY97" s="266" t="s">
        <v>123</v>
      </c>
    </row>
    <row r="98" s="2" customFormat="1" ht="16.5" customHeight="1">
      <c r="A98" s="40"/>
      <c r="B98" s="41"/>
      <c r="C98" s="206" t="s">
        <v>130</v>
      </c>
      <c r="D98" s="206" t="s">
        <v>125</v>
      </c>
      <c r="E98" s="207" t="s">
        <v>492</v>
      </c>
      <c r="F98" s="208" t="s">
        <v>493</v>
      </c>
      <c r="G98" s="209" t="s">
        <v>482</v>
      </c>
      <c r="H98" s="210">
        <v>19</v>
      </c>
      <c r="I98" s="211"/>
      <c r="J98" s="212">
        <f>ROUND(I98*H98,0)</f>
        <v>0</v>
      </c>
      <c r="K98" s="208" t="s">
        <v>129</v>
      </c>
      <c r="L98" s="46"/>
      <c r="M98" s="213" t="s">
        <v>20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130</v>
      </c>
      <c r="AT98" s="217" t="s">
        <v>125</v>
      </c>
      <c r="AU98" s="217" t="s">
        <v>85</v>
      </c>
      <c r="AY98" s="19" t="s">
        <v>123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</v>
      </c>
      <c r="BK98" s="218">
        <f>ROUND(I98*H98,0)</f>
        <v>0</v>
      </c>
      <c r="BL98" s="19" t="s">
        <v>130</v>
      </c>
      <c r="BM98" s="217" t="s">
        <v>494</v>
      </c>
    </row>
    <row r="99" s="2" customFormat="1">
      <c r="A99" s="40"/>
      <c r="B99" s="41"/>
      <c r="C99" s="42"/>
      <c r="D99" s="219" t="s">
        <v>132</v>
      </c>
      <c r="E99" s="42"/>
      <c r="F99" s="220" t="s">
        <v>495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132</v>
      </c>
      <c r="AU99" s="19" t="s">
        <v>85</v>
      </c>
    </row>
    <row r="100" s="14" customFormat="1">
      <c r="A100" s="14"/>
      <c r="B100" s="234"/>
      <c r="C100" s="235"/>
      <c r="D100" s="219" t="s">
        <v>134</v>
      </c>
      <c r="E100" s="236" t="s">
        <v>20</v>
      </c>
      <c r="F100" s="237" t="s">
        <v>496</v>
      </c>
      <c r="G100" s="235"/>
      <c r="H100" s="238">
        <v>13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134</v>
      </c>
      <c r="AU100" s="244" t="s">
        <v>85</v>
      </c>
      <c r="AV100" s="14" t="s">
        <v>85</v>
      </c>
      <c r="AW100" s="14" t="s">
        <v>37</v>
      </c>
      <c r="AX100" s="14" t="s">
        <v>76</v>
      </c>
      <c r="AY100" s="244" t="s">
        <v>123</v>
      </c>
    </row>
    <row r="101" s="14" customFormat="1">
      <c r="A101" s="14"/>
      <c r="B101" s="234"/>
      <c r="C101" s="235"/>
      <c r="D101" s="219" t="s">
        <v>134</v>
      </c>
      <c r="E101" s="236" t="s">
        <v>20</v>
      </c>
      <c r="F101" s="237" t="s">
        <v>497</v>
      </c>
      <c r="G101" s="235"/>
      <c r="H101" s="238">
        <v>6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134</v>
      </c>
      <c r="AU101" s="244" t="s">
        <v>85</v>
      </c>
      <c r="AV101" s="14" t="s">
        <v>85</v>
      </c>
      <c r="AW101" s="14" t="s">
        <v>37</v>
      </c>
      <c r="AX101" s="14" t="s">
        <v>76</v>
      </c>
      <c r="AY101" s="244" t="s">
        <v>123</v>
      </c>
    </row>
    <row r="102" s="16" customFormat="1">
      <c r="A102" s="16"/>
      <c r="B102" s="256"/>
      <c r="C102" s="257"/>
      <c r="D102" s="219" t="s">
        <v>134</v>
      </c>
      <c r="E102" s="258" t="s">
        <v>20</v>
      </c>
      <c r="F102" s="259" t="s">
        <v>153</v>
      </c>
      <c r="G102" s="257"/>
      <c r="H102" s="260">
        <v>19</v>
      </c>
      <c r="I102" s="261"/>
      <c r="J102" s="257"/>
      <c r="K102" s="257"/>
      <c r="L102" s="262"/>
      <c r="M102" s="263"/>
      <c r="N102" s="264"/>
      <c r="O102" s="264"/>
      <c r="P102" s="264"/>
      <c r="Q102" s="264"/>
      <c r="R102" s="264"/>
      <c r="S102" s="264"/>
      <c r="T102" s="265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T102" s="266" t="s">
        <v>134</v>
      </c>
      <c r="AU102" s="266" t="s">
        <v>85</v>
      </c>
      <c r="AV102" s="16" t="s">
        <v>130</v>
      </c>
      <c r="AW102" s="16" t="s">
        <v>37</v>
      </c>
      <c r="AX102" s="16" t="s">
        <v>8</v>
      </c>
      <c r="AY102" s="266" t="s">
        <v>123</v>
      </c>
    </row>
    <row r="103" s="2" customFormat="1" ht="16.5" customHeight="1">
      <c r="A103" s="40"/>
      <c r="B103" s="41"/>
      <c r="C103" s="206" t="s">
        <v>196</v>
      </c>
      <c r="D103" s="206" t="s">
        <v>125</v>
      </c>
      <c r="E103" s="207" t="s">
        <v>498</v>
      </c>
      <c r="F103" s="208" t="s">
        <v>499</v>
      </c>
      <c r="G103" s="209" t="s">
        <v>482</v>
      </c>
      <c r="H103" s="210">
        <v>13</v>
      </c>
      <c r="I103" s="211"/>
      <c r="J103" s="212">
        <f>ROUND(I103*H103,0)</f>
        <v>0</v>
      </c>
      <c r="K103" s="208" t="s">
        <v>129</v>
      </c>
      <c r="L103" s="46"/>
      <c r="M103" s="213" t="s">
        <v>20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130</v>
      </c>
      <c r="AT103" s="217" t="s">
        <v>125</v>
      </c>
      <c r="AU103" s="217" t="s">
        <v>85</v>
      </c>
      <c r="AY103" s="19" t="s">
        <v>123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</v>
      </c>
      <c r="BK103" s="218">
        <f>ROUND(I103*H103,0)</f>
        <v>0</v>
      </c>
      <c r="BL103" s="19" t="s">
        <v>130</v>
      </c>
      <c r="BM103" s="217" t="s">
        <v>500</v>
      </c>
    </row>
    <row r="104" s="2" customFormat="1">
      <c r="A104" s="40"/>
      <c r="B104" s="41"/>
      <c r="C104" s="42"/>
      <c r="D104" s="219" t="s">
        <v>132</v>
      </c>
      <c r="E104" s="42"/>
      <c r="F104" s="220" t="s">
        <v>501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132</v>
      </c>
      <c r="AU104" s="19" t="s">
        <v>85</v>
      </c>
    </row>
    <row r="105" s="14" customFormat="1">
      <c r="A105" s="14"/>
      <c r="B105" s="234"/>
      <c r="C105" s="235"/>
      <c r="D105" s="219" t="s">
        <v>134</v>
      </c>
      <c r="E105" s="236" t="s">
        <v>20</v>
      </c>
      <c r="F105" s="237" t="s">
        <v>502</v>
      </c>
      <c r="G105" s="235"/>
      <c r="H105" s="238">
        <v>9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134</v>
      </c>
      <c r="AU105" s="244" t="s">
        <v>85</v>
      </c>
      <c r="AV105" s="14" t="s">
        <v>85</v>
      </c>
      <c r="AW105" s="14" t="s">
        <v>37</v>
      </c>
      <c r="AX105" s="14" t="s">
        <v>76</v>
      </c>
      <c r="AY105" s="244" t="s">
        <v>123</v>
      </c>
    </row>
    <row r="106" s="14" customFormat="1">
      <c r="A106" s="14"/>
      <c r="B106" s="234"/>
      <c r="C106" s="235"/>
      <c r="D106" s="219" t="s">
        <v>134</v>
      </c>
      <c r="E106" s="236" t="s">
        <v>20</v>
      </c>
      <c r="F106" s="237" t="s">
        <v>503</v>
      </c>
      <c r="G106" s="235"/>
      <c r="H106" s="238">
        <v>4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134</v>
      </c>
      <c r="AU106" s="244" t="s">
        <v>85</v>
      </c>
      <c r="AV106" s="14" t="s">
        <v>85</v>
      </c>
      <c r="AW106" s="14" t="s">
        <v>37</v>
      </c>
      <c r="AX106" s="14" t="s">
        <v>76</v>
      </c>
      <c r="AY106" s="244" t="s">
        <v>123</v>
      </c>
    </row>
    <row r="107" s="16" customFormat="1">
      <c r="A107" s="16"/>
      <c r="B107" s="256"/>
      <c r="C107" s="257"/>
      <c r="D107" s="219" t="s">
        <v>134</v>
      </c>
      <c r="E107" s="258" t="s">
        <v>20</v>
      </c>
      <c r="F107" s="259" t="s">
        <v>153</v>
      </c>
      <c r="G107" s="257"/>
      <c r="H107" s="260">
        <v>13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66" t="s">
        <v>134</v>
      </c>
      <c r="AU107" s="266" t="s">
        <v>85</v>
      </c>
      <c r="AV107" s="16" t="s">
        <v>130</v>
      </c>
      <c r="AW107" s="16" t="s">
        <v>37</v>
      </c>
      <c r="AX107" s="16" t="s">
        <v>8</v>
      </c>
      <c r="AY107" s="266" t="s">
        <v>123</v>
      </c>
    </row>
    <row r="108" s="2" customFormat="1" ht="16.5" customHeight="1">
      <c r="A108" s="40"/>
      <c r="B108" s="41"/>
      <c r="C108" s="206" t="s">
        <v>205</v>
      </c>
      <c r="D108" s="206" t="s">
        <v>125</v>
      </c>
      <c r="E108" s="207" t="s">
        <v>504</v>
      </c>
      <c r="F108" s="208" t="s">
        <v>505</v>
      </c>
      <c r="G108" s="209" t="s">
        <v>482</v>
      </c>
      <c r="H108" s="210">
        <v>8</v>
      </c>
      <c r="I108" s="211"/>
      <c r="J108" s="212">
        <f>ROUND(I108*H108,0)</f>
        <v>0</v>
      </c>
      <c r="K108" s="208" t="s">
        <v>129</v>
      </c>
      <c r="L108" s="46"/>
      <c r="M108" s="213" t="s">
        <v>20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130</v>
      </c>
      <c r="AT108" s="217" t="s">
        <v>125</v>
      </c>
      <c r="AU108" s="217" t="s">
        <v>85</v>
      </c>
      <c r="AY108" s="19" t="s">
        <v>123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</v>
      </c>
      <c r="BK108" s="218">
        <f>ROUND(I108*H108,0)</f>
        <v>0</v>
      </c>
      <c r="BL108" s="19" t="s">
        <v>130</v>
      </c>
      <c r="BM108" s="217" t="s">
        <v>506</v>
      </c>
    </row>
    <row r="109" s="2" customFormat="1">
      <c r="A109" s="40"/>
      <c r="B109" s="41"/>
      <c r="C109" s="42"/>
      <c r="D109" s="219" t="s">
        <v>132</v>
      </c>
      <c r="E109" s="42"/>
      <c r="F109" s="220" t="s">
        <v>507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132</v>
      </c>
      <c r="AU109" s="19" t="s">
        <v>85</v>
      </c>
    </row>
    <row r="110" s="14" customFormat="1">
      <c r="A110" s="14"/>
      <c r="B110" s="234"/>
      <c r="C110" s="235"/>
      <c r="D110" s="219" t="s">
        <v>134</v>
      </c>
      <c r="E110" s="236" t="s">
        <v>20</v>
      </c>
      <c r="F110" s="237" t="s">
        <v>508</v>
      </c>
      <c r="G110" s="235"/>
      <c r="H110" s="238">
        <v>2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134</v>
      </c>
      <c r="AU110" s="244" t="s">
        <v>85</v>
      </c>
      <c r="AV110" s="14" t="s">
        <v>85</v>
      </c>
      <c r="AW110" s="14" t="s">
        <v>37</v>
      </c>
      <c r="AX110" s="14" t="s">
        <v>76</v>
      </c>
      <c r="AY110" s="244" t="s">
        <v>123</v>
      </c>
    </row>
    <row r="111" s="14" customFormat="1">
      <c r="A111" s="14"/>
      <c r="B111" s="234"/>
      <c r="C111" s="235"/>
      <c r="D111" s="219" t="s">
        <v>134</v>
      </c>
      <c r="E111" s="236" t="s">
        <v>20</v>
      </c>
      <c r="F111" s="237" t="s">
        <v>509</v>
      </c>
      <c r="G111" s="235"/>
      <c r="H111" s="238">
        <v>6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134</v>
      </c>
      <c r="AU111" s="244" t="s">
        <v>85</v>
      </c>
      <c r="AV111" s="14" t="s">
        <v>85</v>
      </c>
      <c r="AW111" s="14" t="s">
        <v>37</v>
      </c>
      <c r="AX111" s="14" t="s">
        <v>76</v>
      </c>
      <c r="AY111" s="244" t="s">
        <v>123</v>
      </c>
    </row>
    <row r="112" s="16" customFormat="1">
      <c r="A112" s="16"/>
      <c r="B112" s="256"/>
      <c r="C112" s="257"/>
      <c r="D112" s="219" t="s">
        <v>134</v>
      </c>
      <c r="E112" s="258" t="s">
        <v>20</v>
      </c>
      <c r="F112" s="259" t="s">
        <v>153</v>
      </c>
      <c r="G112" s="257"/>
      <c r="H112" s="260">
        <v>8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66" t="s">
        <v>134</v>
      </c>
      <c r="AU112" s="266" t="s">
        <v>85</v>
      </c>
      <c r="AV112" s="16" t="s">
        <v>130</v>
      </c>
      <c r="AW112" s="16" t="s">
        <v>37</v>
      </c>
      <c r="AX112" s="16" t="s">
        <v>8</v>
      </c>
      <c r="AY112" s="266" t="s">
        <v>123</v>
      </c>
    </row>
    <row r="113" s="2" customFormat="1" ht="16.5" customHeight="1">
      <c r="A113" s="40"/>
      <c r="B113" s="41"/>
      <c r="C113" s="206" t="s">
        <v>226</v>
      </c>
      <c r="D113" s="206" t="s">
        <v>125</v>
      </c>
      <c r="E113" s="207" t="s">
        <v>510</v>
      </c>
      <c r="F113" s="208" t="s">
        <v>511</v>
      </c>
      <c r="G113" s="209" t="s">
        <v>482</v>
      </c>
      <c r="H113" s="210">
        <v>2</v>
      </c>
      <c r="I113" s="211"/>
      <c r="J113" s="212">
        <f>ROUND(I113*H113,0)</f>
        <v>0</v>
      </c>
      <c r="K113" s="208" t="s">
        <v>129</v>
      </c>
      <c r="L113" s="46"/>
      <c r="M113" s="213" t="s">
        <v>20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130</v>
      </c>
      <c r="AT113" s="217" t="s">
        <v>125</v>
      </c>
      <c r="AU113" s="217" t="s">
        <v>85</v>
      </c>
      <c r="AY113" s="19" t="s">
        <v>123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</v>
      </c>
      <c r="BK113" s="218">
        <f>ROUND(I113*H113,0)</f>
        <v>0</v>
      </c>
      <c r="BL113" s="19" t="s">
        <v>130</v>
      </c>
      <c r="BM113" s="217" t="s">
        <v>512</v>
      </c>
    </row>
    <row r="114" s="2" customFormat="1">
      <c r="A114" s="40"/>
      <c r="B114" s="41"/>
      <c r="C114" s="42"/>
      <c r="D114" s="219" t="s">
        <v>132</v>
      </c>
      <c r="E114" s="42"/>
      <c r="F114" s="220" t="s">
        <v>513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85</v>
      </c>
    </row>
    <row r="115" s="14" customFormat="1">
      <c r="A115" s="14"/>
      <c r="B115" s="234"/>
      <c r="C115" s="235"/>
      <c r="D115" s="219" t="s">
        <v>134</v>
      </c>
      <c r="E115" s="236" t="s">
        <v>20</v>
      </c>
      <c r="F115" s="237" t="s">
        <v>514</v>
      </c>
      <c r="G115" s="235"/>
      <c r="H115" s="238">
        <v>1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134</v>
      </c>
      <c r="AU115" s="244" t="s">
        <v>85</v>
      </c>
      <c r="AV115" s="14" t="s">
        <v>85</v>
      </c>
      <c r="AW115" s="14" t="s">
        <v>37</v>
      </c>
      <c r="AX115" s="14" t="s">
        <v>76</v>
      </c>
      <c r="AY115" s="244" t="s">
        <v>123</v>
      </c>
    </row>
    <row r="116" s="14" customFormat="1">
      <c r="A116" s="14"/>
      <c r="B116" s="234"/>
      <c r="C116" s="235"/>
      <c r="D116" s="219" t="s">
        <v>134</v>
      </c>
      <c r="E116" s="236" t="s">
        <v>20</v>
      </c>
      <c r="F116" s="237" t="s">
        <v>515</v>
      </c>
      <c r="G116" s="235"/>
      <c r="H116" s="238">
        <v>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134</v>
      </c>
      <c r="AU116" s="244" t="s">
        <v>85</v>
      </c>
      <c r="AV116" s="14" t="s">
        <v>85</v>
      </c>
      <c r="AW116" s="14" t="s">
        <v>37</v>
      </c>
      <c r="AX116" s="14" t="s">
        <v>76</v>
      </c>
      <c r="AY116" s="244" t="s">
        <v>123</v>
      </c>
    </row>
    <row r="117" s="16" customFormat="1">
      <c r="A117" s="16"/>
      <c r="B117" s="256"/>
      <c r="C117" s="257"/>
      <c r="D117" s="219" t="s">
        <v>134</v>
      </c>
      <c r="E117" s="258" t="s">
        <v>20</v>
      </c>
      <c r="F117" s="259" t="s">
        <v>153</v>
      </c>
      <c r="G117" s="257"/>
      <c r="H117" s="260">
        <v>2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66" t="s">
        <v>134</v>
      </c>
      <c r="AU117" s="266" t="s">
        <v>85</v>
      </c>
      <c r="AV117" s="16" t="s">
        <v>130</v>
      </c>
      <c r="AW117" s="16" t="s">
        <v>37</v>
      </c>
      <c r="AX117" s="16" t="s">
        <v>8</v>
      </c>
      <c r="AY117" s="266" t="s">
        <v>123</v>
      </c>
    </row>
    <row r="118" s="2" customFormat="1" ht="16.5" customHeight="1">
      <c r="A118" s="40"/>
      <c r="B118" s="41"/>
      <c r="C118" s="206" t="s">
        <v>245</v>
      </c>
      <c r="D118" s="206" t="s">
        <v>125</v>
      </c>
      <c r="E118" s="207" t="s">
        <v>423</v>
      </c>
      <c r="F118" s="208" t="s">
        <v>424</v>
      </c>
      <c r="G118" s="209" t="s">
        <v>289</v>
      </c>
      <c r="H118" s="210">
        <v>13170</v>
      </c>
      <c r="I118" s="211"/>
      <c r="J118" s="212">
        <f>ROUND(I118*H118,0)</f>
        <v>0</v>
      </c>
      <c r="K118" s="208" t="s">
        <v>129</v>
      </c>
      <c r="L118" s="46"/>
      <c r="M118" s="213" t="s">
        <v>20</v>
      </c>
      <c r="N118" s="214" t="s">
        <v>47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130</v>
      </c>
      <c r="AT118" s="217" t="s">
        <v>125</v>
      </c>
      <c r="AU118" s="217" t="s">
        <v>85</v>
      </c>
      <c r="AY118" s="19" t="s">
        <v>123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</v>
      </c>
      <c r="BK118" s="218">
        <f>ROUND(I118*H118,0)</f>
        <v>0</v>
      </c>
      <c r="BL118" s="19" t="s">
        <v>130</v>
      </c>
      <c r="BM118" s="217" t="s">
        <v>516</v>
      </c>
    </row>
    <row r="119" s="2" customFormat="1">
      <c r="A119" s="40"/>
      <c r="B119" s="41"/>
      <c r="C119" s="42"/>
      <c r="D119" s="219" t="s">
        <v>132</v>
      </c>
      <c r="E119" s="42"/>
      <c r="F119" s="220" t="s">
        <v>426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132</v>
      </c>
      <c r="AU119" s="19" t="s">
        <v>85</v>
      </c>
    </row>
    <row r="120" s="14" customFormat="1">
      <c r="A120" s="14"/>
      <c r="B120" s="234"/>
      <c r="C120" s="235"/>
      <c r="D120" s="219" t="s">
        <v>134</v>
      </c>
      <c r="E120" s="236" t="s">
        <v>20</v>
      </c>
      <c r="F120" s="237" t="s">
        <v>517</v>
      </c>
      <c r="G120" s="235"/>
      <c r="H120" s="238">
        <v>6750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134</v>
      </c>
      <c r="AU120" s="244" t="s">
        <v>85</v>
      </c>
      <c r="AV120" s="14" t="s">
        <v>85</v>
      </c>
      <c r="AW120" s="14" t="s">
        <v>37</v>
      </c>
      <c r="AX120" s="14" t="s">
        <v>76</v>
      </c>
      <c r="AY120" s="244" t="s">
        <v>123</v>
      </c>
    </row>
    <row r="121" s="14" customFormat="1">
      <c r="A121" s="14"/>
      <c r="B121" s="234"/>
      <c r="C121" s="235"/>
      <c r="D121" s="219" t="s">
        <v>134</v>
      </c>
      <c r="E121" s="236" t="s">
        <v>20</v>
      </c>
      <c r="F121" s="237" t="s">
        <v>518</v>
      </c>
      <c r="G121" s="235"/>
      <c r="H121" s="238">
        <v>3780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134</v>
      </c>
      <c r="AU121" s="244" t="s">
        <v>85</v>
      </c>
      <c r="AV121" s="14" t="s">
        <v>85</v>
      </c>
      <c r="AW121" s="14" t="s">
        <v>37</v>
      </c>
      <c r="AX121" s="14" t="s">
        <v>76</v>
      </c>
      <c r="AY121" s="244" t="s">
        <v>123</v>
      </c>
    </row>
    <row r="122" s="14" customFormat="1">
      <c r="A122" s="14"/>
      <c r="B122" s="234"/>
      <c r="C122" s="235"/>
      <c r="D122" s="219" t="s">
        <v>134</v>
      </c>
      <c r="E122" s="236" t="s">
        <v>20</v>
      </c>
      <c r="F122" s="237" t="s">
        <v>519</v>
      </c>
      <c r="G122" s="235"/>
      <c r="H122" s="238">
        <v>2640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134</v>
      </c>
      <c r="AU122" s="244" t="s">
        <v>85</v>
      </c>
      <c r="AV122" s="14" t="s">
        <v>85</v>
      </c>
      <c r="AW122" s="14" t="s">
        <v>37</v>
      </c>
      <c r="AX122" s="14" t="s">
        <v>76</v>
      </c>
      <c r="AY122" s="244" t="s">
        <v>123</v>
      </c>
    </row>
    <row r="123" s="16" customFormat="1">
      <c r="A123" s="16"/>
      <c r="B123" s="256"/>
      <c r="C123" s="257"/>
      <c r="D123" s="219" t="s">
        <v>134</v>
      </c>
      <c r="E123" s="258" t="s">
        <v>20</v>
      </c>
      <c r="F123" s="259" t="s">
        <v>153</v>
      </c>
      <c r="G123" s="257"/>
      <c r="H123" s="260">
        <v>13170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66" t="s">
        <v>134</v>
      </c>
      <c r="AU123" s="266" t="s">
        <v>85</v>
      </c>
      <c r="AV123" s="16" t="s">
        <v>130</v>
      </c>
      <c r="AW123" s="16" t="s">
        <v>37</v>
      </c>
      <c r="AX123" s="16" t="s">
        <v>8</v>
      </c>
      <c r="AY123" s="266" t="s">
        <v>123</v>
      </c>
    </row>
    <row r="124" s="2" customFormat="1" ht="21.75" customHeight="1">
      <c r="A124" s="40"/>
      <c r="B124" s="41"/>
      <c r="C124" s="206" t="s">
        <v>252</v>
      </c>
      <c r="D124" s="206" t="s">
        <v>125</v>
      </c>
      <c r="E124" s="207" t="s">
        <v>158</v>
      </c>
      <c r="F124" s="208" t="s">
        <v>159</v>
      </c>
      <c r="G124" s="209" t="s">
        <v>160</v>
      </c>
      <c r="H124" s="210">
        <v>7779</v>
      </c>
      <c r="I124" s="211"/>
      <c r="J124" s="212">
        <f>ROUND(I124*H124,0)</f>
        <v>0</v>
      </c>
      <c r="K124" s="208" t="s">
        <v>129</v>
      </c>
      <c r="L124" s="46"/>
      <c r="M124" s="213" t="s">
        <v>20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130</v>
      </c>
      <c r="AT124" s="217" t="s">
        <v>125</v>
      </c>
      <c r="AU124" s="217" t="s">
        <v>85</v>
      </c>
      <c r="AY124" s="19" t="s">
        <v>123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</v>
      </c>
      <c r="BK124" s="218">
        <f>ROUND(I124*H124,0)</f>
        <v>0</v>
      </c>
      <c r="BL124" s="19" t="s">
        <v>130</v>
      </c>
      <c r="BM124" s="217" t="s">
        <v>520</v>
      </c>
    </row>
    <row r="125" s="2" customFormat="1">
      <c r="A125" s="40"/>
      <c r="B125" s="41"/>
      <c r="C125" s="42"/>
      <c r="D125" s="219" t="s">
        <v>132</v>
      </c>
      <c r="E125" s="42"/>
      <c r="F125" s="220" t="s">
        <v>162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132</v>
      </c>
      <c r="AU125" s="19" t="s">
        <v>85</v>
      </c>
    </row>
    <row r="126" s="14" customFormat="1">
      <c r="A126" s="14"/>
      <c r="B126" s="234"/>
      <c r="C126" s="235"/>
      <c r="D126" s="219" t="s">
        <v>134</v>
      </c>
      <c r="E126" s="236" t="s">
        <v>20</v>
      </c>
      <c r="F126" s="237" t="s">
        <v>521</v>
      </c>
      <c r="G126" s="235"/>
      <c r="H126" s="238">
        <v>3150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134</v>
      </c>
      <c r="AU126" s="244" t="s">
        <v>85</v>
      </c>
      <c r="AV126" s="14" t="s">
        <v>85</v>
      </c>
      <c r="AW126" s="14" t="s">
        <v>37</v>
      </c>
      <c r="AX126" s="14" t="s">
        <v>76</v>
      </c>
      <c r="AY126" s="244" t="s">
        <v>123</v>
      </c>
    </row>
    <row r="127" s="14" customFormat="1">
      <c r="A127" s="14"/>
      <c r="B127" s="234"/>
      <c r="C127" s="235"/>
      <c r="D127" s="219" t="s">
        <v>134</v>
      </c>
      <c r="E127" s="236" t="s">
        <v>20</v>
      </c>
      <c r="F127" s="237" t="s">
        <v>522</v>
      </c>
      <c r="G127" s="235"/>
      <c r="H127" s="238">
        <v>2025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134</v>
      </c>
      <c r="AU127" s="244" t="s">
        <v>85</v>
      </c>
      <c r="AV127" s="14" t="s">
        <v>85</v>
      </c>
      <c r="AW127" s="14" t="s">
        <v>37</v>
      </c>
      <c r="AX127" s="14" t="s">
        <v>76</v>
      </c>
      <c r="AY127" s="244" t="s">
        <v>123</v>
      </c>
    </row>
    <row r="128" s="14" customFormat="1">
      <c r="A128" s="14"/>
      <c r="B128" s="234"/>
      <c r="C128" s="235"/>
      <c r="D128" s="219" t="s">
        <v>134</v>
      </c>
      <c r="E128" s="236" t="s">
        <v>20</v>
      </c>
      <c r="F128" s="237" t="s">
        <v>523</v>
      </c>
      <c r="G128" s="235"/>
      <c r="H128" s="238">
        <v>756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134</v>
      </c>
      <c r="AU128" s="244" t="s">
        <v>85</v>
      </c>
      <c r="AV128" s="14" t="s">
        <v>85</v>
      </c>
      <c r="AW128" s="14" t="s">
        <v>37</v>
      </c>
      <c r="AX128" s="14" t="s">
        <v>76</v>
      </c>
      <c r="AY128" s="244" t="s">
        <v>123</v>
      </c>
    </row>
    <row r="129" s="14" customFormat="1">
      <c r="A129" s="14"/>
      <c r="B129" s="234"/>
      <c r="C129" s="235"/>
      <c r="D129" s="219" t="s">
        <v>134</v>
      </c>
      <c r="E129" s="236" t="s">
        <v>20</v>
      </c>
      <c r="F129" s="237" t="s">
        <v>524</v>
      </c>
      <c r="G129" s="235"/>
      <c r="H129" s="238">
        <v>1848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134</v>
      </c>
      <c r="AU129" s="244" t="s">
        <v>85</v>
      </c>
      <c r="AV129" s="14" t="s">
        <v>85</v>
      </c>
      <c r="AW129" s="14" t="s">
        <v>37</v>
      </c>
      <c r="AX129" s="14" t="s">
        <v>76</v>
      </c>
      <c r="AY129" s="244" t="s">
        <v>123</v>
      </c>
    </row>
    <row r="130" s="16" customFormat="1">
      <c r="A130" s="16"/>
      <c r="B130" s="256"/>
      <c r="C130" s="257"/>
      <c r="D130" s="219" t="s">
        <v>134</v>
      </c>
      <c r="E130" s="258" t="s">
        <v>20</v>
      </c>
      <c r="F130" s="259" t="s">
        <v>153</v>
      </c>
      <c r="G130" s="257"/>
      <c r="H130" s="260">
        <v>7779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66" t="s">
        <v>134</v>
      </c>
      <c r="AU130" s="266" t="s">
        <v>85</v>
      </c>
      <c r="AV130" s="16" t="s">
        <v>130</v>
      </c>
      <c r="AW130" s="16" t="s">
        <v>37</v>
      </c>
      <c r="AX130" s="16" t="s">
        <v>8</v>
      </c>
      <c r="AY130" s="266" t="s">
        <v>123</v>
      </c>
    </row>
    <row r="131" s="2" customFormat="1" ht="16.5" customHeight="1">
      <c r="A131" s="40"/>
      <c r="B131" s="41"/>
      <c r="C131" s="206" t="s">
        <v>259</v>
      </c>
      <c r="D131" s="206" t="s">
        <v>125</v>
      </c>
      <c r="E131" s="207" t="s">
        <v>246</v>
      </c>
      <c r="F131" s="208" t="s">
        <v>247</v>
      </c>
      <c r="G131" s="209" t="s">
        <v>160</v>
      </c>
      <c r="H131" s="210">
        <v>26340</v>
      </c>
      <c r="I131" s="211"/>
      <c r="J131" s="212">
        <f>ROUND(I131*H131,0)</f>
        <v>0</v>
      </c>
      <c r="K131" s="208" t="s">
        <v>129</v>
      </c>
      <c r="L131" s="46"/>
      <c r="M131" s="213" t="s">
        <v>20</v>
      </c>
      <c r="N131" s="214" t="s">
        <v>47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130</v>
      </c>
      <c r="AT131" s="217" t="s">
        <v>125</v>
      </c>
      <c r="AU131" s="217" t="s">
        <v>85</v>
      </c>
      <c r="AY131" s="19" t="s">
        <v>123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</v>
      </c>
      <c r="BK131" s="218">
        <f>ROUND(I131*H131,0)</f>
        <v>0</v>
      </c>
      <c r="BL131" s="19" t="s">
        <v>130</v>
      </c>
      <c r="BM131" s="217" t="s">
        <v>525</v>
      </c>
    </row>
    <row r="132" s="2" customFormat="1">
      <c r="A132" s="40"/>
      <c r="B132" s="41"/>
      <c r="C132" s="42"/>
      <c r="D132" s="219" t="s">
        <v>132</v>
      </c>
      <c r="E132" s="42"/>
      <c r="F132" s="220" t="s">
        <v>249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132</v>
      </c>
      <c r="AU132" s="19" t="s">
        <v>85</v>
      </c>
    </row>
    <row r="133" s="13" customFormat="1">
      <c r="A133" s="13"/>
      <c r="B133" s="224"/>
      <c r="C133" s="225"/>
      <c r="D133" s="219" t="s">
        <v>134</v>
      </c>
      <c r="E133" s="226" t="s">
        <v>20</v>
      </c>
      <c r="F133" s="227" t="s">
        <v>526</v>
      </c>
      <c r="G133" s="225"/>
      <c r="H133" s="226" t="s">
        <v>20</v>
      </c>
      <c r="I133" s="228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134</v>
      </c>
      <c r="AU133" s="233" t="s">
        <v>85</v>
      </c>
      <c r="AV133" s="13" t="s">
        <v>8</v>
      </c>
      <c r="AW133" s="13" t="s">
        <v>37</v>
      </c>
      <c r="AX133" s="13" t="s">
        <v>76</v>
      </c>
      <c r="AY133" s="233" t="s">
        <v>123</v>
      </c>
    </row>
    <row r="134" s="14" customFormat="1">
      <c r="A134" s="14"/>
      <c r="B134" s="234"/>
      <c r="C134" s="235"/>
      <c r="D134" s="219" t="s">
        <v>134</v>
      </c>
      <c r="E134" s="236" t="s">
        <v>20</v>
      </c>
      <c r="F134" s="237" t="s">
        <v>517</v>
      </c>
      <c r="G134" s="235"/>
      <c r="H134" s="238">
        <v>6750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134</v>
      </c>
      <c r="AU134" s="244" t="s">
        <v>85</v>
      </c>
      <c r="AV134" s="14" t="s">
        <v>85</v>
      </c>
      <c r="AW134" s="14" t="s">
        <v>37</v>
      </c>
      <c r="AX134" s="14" t="s">
        <v>76</v>
      </c>
      <c r="AY134" s="244" t="s">
        <v>123</v>
      </c>
    </row>
    <row r="135" s="14" customFormat="1">
      <c r="A135" s="14"/>
      <c r="B135" s="234"/>
      <c r="C135" s="235"/>
      <c r="D135" s="219" t="s">
        <v>134</v>
      </c>
      <c r="E135" s="236" t="s">
        <v>20</v>
      </c>
      <c r="F135" s="237" t="s">
        <v>518</v>
      </c>
      <c r="G135" s="235"/>
      <c r="H135" s="238">
        <v>3780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134</v>
      </c>
      <c r="AU135" s="244" t="s">
        <v>85</v>
      </c>
      <c r="AV135" s="14" t="s">
        <v>85</v>
      </c>
      <c r="AW135" s="14" t="s">
        <v>37</v>
      </c>
      <c r="AX135" s="14" t="s">
        <v>76</v>
      </c>
      <c r="AY135" s="244" t="s">
        <v>123</v>
      </c>
    </row>
    <row r="136" s="14" customFormat="1">
      <c r="A136" s="14"/>
      <c r="B136" s="234"/>
      <c r="C136" s="235"/>
      <c r="D136" s="219" t="s">
        <v>134</v>
      </c>
      <c r="E136" s="236" t="s">
        <v>20</v>
      </c>
      <c r="F136" s="237" t="s">
        <v>519</v>
      </c>
      <c r="G136" s="235"/>
      <c r="H136" s="238">
        <v>2640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134</v>
      </c>
      <c r="AU136" s="244" t="s">
        <v>85</v>
      </c>
      <c r="AV136" s="14" t="s">
        <v>85</v>
      </c>
      <c r="AW136" s="14" t="s">
        <v>37</v>
      </c>
      <c r="AX136" s="14" t="s">
        <v>76</v>
      </c>
      <c r="AY136" s="244" t="s">
        <v>123</v>
      </c>
    </row>
    <row r="137" s="15" customFormat="1">
      <c r="A137" s="15"/>
      <c r="B137" s="245"/>
      <c r="C137" s="246"/>
      <c r="D137" s="219" t="s">
        <v>134</v>
      </c>
      <c r="E137" s="247" t="s">
        <v>20</v>
      </c>
      <c r="F137" s="248" t="s">
        <v>146</v>
      </c>
      <c r="G137" s="246"/>
      <c r="H137" s="249">
        <v>13170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5" t="s">
        <v>134</v>
      </c>
      <c r="AU137" s="255" t="s">
        <v>85</v>
      </c>
      <c r="AV137" s="15" t="s">
        <v>147</v>
      </c>
      <c r="AW137" s="15" t="s">
        <v>37</v>
      </c>
      <c r="AX137" s="15" t="s">
        <v>76</v>
      </c>
      <c r="AY137" s="255" t="s">
        <v>123</v>
      </c>
    </row>
    <row r="138" s="14" customFormat="1">
      <c r="A138" s="14"/>
      <c r="B138" s="234"/>
      <c r="C138" s="235"/>
      <c r="D138" s="219" t="s">
        <v>134</v>
      </c>
      <c r="E138" s="236" t="s">
        <v>20</v>
      </c>
      <c r="F138" s="237" t="s">
        <v>527</v>
      </c>
      <c r="G138" s="235"/>
      <c r="H138" s="238">
        <v>13170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134</v>
      </c>
      <c r="AU138" s="244" t="s">
        <v>85</v>
      </c>
      <c r="AV138" s="14" t="s">
        <v>85</v>
      </c>
      <c r="AW138" s="14" t="s">
        <v>37</v>
      </c>
      <c r="AX138" s="14" t="s">
        <v>76</v>
      </c>
      <c r="AY138" s="244" t="s">
        <v>123</v>
      </c>
    </row>
    <row r="139" s="16" customFormat="1">
      <c r="A139" s="16"/>
      <c r="B139" s="256"/>
      <c r="C139" s="257"/>
      <c r="D139" s="219" t="s">
        <v>134</v>
      </c>
      <c r="E139" s="258" t="s">
        <v>20</v>
      </c>
      <c r="F139" s="259" t="s">
        <v>153</v>
      </c>
      <c r="G139" s="257"/>
      <c r="H139" s="260">
        <v>26340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66" t="s">
        <v>134</v>
      </c>
      <c r="AU139" s="266" t="s">
        <v>85</v>
      </c>
      <c r="AV139" s="16" t="s">
        <v>130</v>
      </c>
      <c r="AW139" s="16" t="s">
        <v>37</v>
      </c>
      <c r="AX139" s="16" t="s">
        <v>8</v>
      </c>
      <c r="AY139" s="266" t="s">
        <v>123</v>
      </c>
    </row>
    <row r="140" s="2" customFormat="1" ht="16.5" customHeight="1">
      <c r="A140" s="40"/>
      <c r="B140" s="41"/>
      <c r="C140" s="206" t="s">
        <v>265</v>
      </c>
      <c r="D140" s="206" t="s">
        <v>125</v>
      </c>
      <c r="E140" s="207" t="s">
        <v>253</v>
      </c>
      <c r="F140" s="208" t="s">
        <v>254</v>
      </c>
      <c r="G140" s="209" t="s">
        <v>160</v>
      </c>
      <c r="H140" s="210">
        <v>7779</v>
      </c>
      <c r="I140" s="211"/>
      <c r="J140" s="212">
        <f>ROUND(I140*H140,0)</f>
        <v>0</v>
      </c>
      <c r="K140" s="208" t="s">
        <v>129</v>
      </c>
      <c r="L140" s="46"/>
      <c r="M140" s="213" t="s">
        <v>20</v>
      </c>
      <c r="N140" s="214" t="s">
        <v>47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130</v>
      </c>
      <c r="AT140" s="217" t="s">
        <v>125</v>
      </c>
      <c r="AU140" s="217" t="s">
        <v>85</v>
      </c>
      <c r="AY140" s="19" t="s">
        <v>123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</v>
      </c>
      <c r="BK140" s="218">
        <f>ROUND(I140*H140,0)</f>
        <v>0</v>
      </c>
      <c r="BL140" s="19" t="s">
        <v>130</v>
      </c>
      <c r="BM140" s="217" t="s">
        <v>528</v>
      </c>
    </row>
    <row r="141" s="2" customFormat="1">
      <c r="A141" s="40"/>
      <c r="B141" s="41"/>
      <c r="C141" s="42"/>
      <c r="D141" s="219" t="s">
        <v>132</v>
      </c>
      <c r="E141" s="42"/>
      <c r="F141" s="220" t="s">
        <v>256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132</v>
      </c>
      <c r="AU141" s="19" t="s">
        <v>85</v>
      </c>
    </row>
    <row r="142" s="13" customFormat="1">
      <c r="A142" s="13"/>
      <c r="B142" s="224"/>
      <c r="C142" s="225"/>
      <c r="D142" s="219" t="s">
        <v>134</v>
      </c>
      <c r="E142" s="226" t="s">
        <v>20</v>
      </c>
      <c r="F142" s="227" t="s">
        <v>529</v>
      </c>
      <c r="G142" s="225"/>
      <c r="H142" s="226" t="s">
        <v>20</v>
      </c>
      <c r="I142" s="228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134</v>
      </c>
      <c r="AU142" s="233" t="s">
        <v>85</v>
      </c>
      <c r="AV142" s="13" t="s">
        <v>8</v>
      </c>
      <c r="AW142" s="13" t="s">
        <v>37</v>
      </c>
      <c r="AX142" s="13" t="s">
        <v>76</v>
      </c>
      <c r="AY142" s="233" t="s">
        <v>123</v>
      </c>
    </row>
    <row r="143" s="14" customFormat="1">
      <c r="A143" s="14"/>
      <c r="B143" s="234"/>
      <c r="C143" s="235"/>
      <c r="D143" s="219" t="s">
        <v>134</v>
      </c>
      <c r="E143" s="236" t="s">
        <v>20</v>
      </c>
      <c r="F143" s="237" t="s">
        <v>521</v>
      </c>
      <c r="G143" s="235"/>
      <c r="H143" s="238">
        <v>3150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134</v>
      </c>
      <c r="AU143" s="244" t="s">
        <v>85</v>
      </c>
      <c r="AV143" s="14" t="s">
        <v>85</v>
      </c>
      <c r="AW143" s="14" t="s">
        <v>37</v>
      </c>
      <c r="AX143" s="14" t="s">
        <v>76</v>
      </c>
      <c r="AY143" s="244" t="s">
        <v>123</v>
      </c>
    </row>
    <row r="144" s="14" customFormat="1">
      <c r="A144" s="14"/>
      <c r="B144" s="234"/>
      <c r="C144" s="235"/>
      <c r="D144" s="219" t="s">
        <v>134</v>
      </c>
      <c r="E144" s="236" t="s">
        <v>20</v>
      </c>
      <c r="F144" s="237" t="s">
        <v>522</v>
      </c>
      <c r="G144" s="235"/>
      <c r="H144" s="238">
        <v>2025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134</v>
      </c>
      <c r="AU144" s="244" t="s">
        <v>85</v>
      </c>
      <c r="AV144" s="14" t="s">
        <v>85</v>
      </c>
      <c r="AW144" s="14" t="s">
        <v>37</v>
      </c>
      <c r="AX144" s="14" t="s">
        <v>76</v>
      </c>
      <c r="AY144" s="244" t="s">
        <v>123</v>
      </c>
    </row>
    <row r="145" s="14" customFormat="1">
      <c r="A145" s="14"/>
      <c r="B145" s="234"/>
      <c r="C145" s="235"/>
      <c r="D145" s="219" t="s">
        <v>134</v>
      </c>
      <c r="E145" s="236" t="s">
        <v>20</v>
      </c>
      <c r="F145" s="237" t="s">
        <v>523</v>
      </c>
      <c r="G145" s="235"/>
      <c r="H145" s="238">
        <v>756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134</v>
      </c>
      <c r="AU145" s="244" t="s">
        <v>85</v>
      </c>
      <c r="AV145" s="14" t="s">
        <v>85</v>
      </c>
      <c r="AW145" s="14" t="s">
        <v>37</v>
      </c>
      <c r="AX145" s="14" t="s">
        <v>76</v>
      </c>
      <c r="AY145" s="244" t="s">
        <v>123</v>
      </c>
    </row>
    <row r="146" s="14" customFormat="1">
      <c r="A146" s="14"/>
      <c r="B146" s="234"/>
      <c r="C146" s="235"/>
      <c r="D146" s="219" t="s">
        <v>134</v>
      </c>
      <c r="E146" s="236" t="s">
        <v>20</v>
      </c>
      <c r="F146" s="237" t="s">
        <v>524</v>
      </c>
      <c r="G146" s="235"/>
      <c r="H146" s="238">
        <v>1848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134</v>
      </c>
      <c r="AU146" s="244" t="s">
        <v>85</v>
      </c>
      <c r="AV146" s="14" t="s">
        <v>85</v>
      </c>
      <c r="AW146" s="14" t="s">
        <v>37</v>
      </c>
      <c r="AX146" s="14" t="s">
        <v>76</v>
      </c>
      <c r="AY146" s="244" t="s">
        <v>123</v>
      </c>
    </row>
    <row r="147" s="16" customFormat="1">
      <c r="A147" s="16"/>
      <c r="B147" s="256"/>
      <c r="C147" s="257"/>
      <c r="D147" s="219" t="s">
        <v>134</v>
      </c>
      <c r="E147" s="258" t="s">
        <v>20</v>
      </c>
      <c r="F147" s="259" t="s">
        <v>153</v>
      </c>
      <c r="G147" s="257"/>
      <c r="H147" s="260">
        <v>7779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66" t="s">
        <v>134</v>
      </c>
      <c r="AU147" s="266" t="s">
        <v>85</v>
      </c>
      <c r="AV147" s="16" t="s">
        <v>130</v>
      </c>
      <c r="AW147" s="16" t="s">
        <v>37</v>
      </c>
      <c r="AX147" s="16" t="s">
        <v>8</v>
      </c>
      <c r="AY147" s="266" t="s">
        <v>123</v>
      </c>
    </row>
    <row r="148" s="2" customFormat="1" ht="24.15" customHeight="1">
      <c r="A148" s="40"/>
      <c r="B148" s="41"/>
      <c r="C148" s="206" t="s">
        <v>271</v>
      </c>
      <c r="D148" s="206" t="s">
        <v>125</v>
      </c>
      <c r="E148" s="207" t="s">
        <v>260</v>
      </c>
      <c r="F148" s="208" t="s">
        <v>261</v>
      </c>
      <c r="G148" s="209" t="s">
        <v>160</v>
      </c>
      <c r="H148" s="210">
        <v>54453</v>
      </c>
      <c r="I148" s="211"/>
      <c r="J148" s="212">
        <f>ROUND(I148*H148,0)</f>
        <v>0</v>
      </c>
      <c r="K148" s="208" t="s">
        <v>129</v>
      </c>
      <c r="L148" s="46"/>
      <c r="M148" s="213" t="s">
        <v>20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130</v>
      </c>
      <c r="AT148" s="217" t="s">
        <v>125</v>
      </c>
      <c r="AU148" s="217" t="s">
        <v>85</v>
      </c>
      <c r="AY148" s="19" t="s">
        <v>123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</v>
      </c>
      <c r="BK148" s="218">
        <f>ROUND(I148*H148,0)</f>
        <v>0</v>
      </c>
      <c r="BL148" s="19" t="s">
        <v>130</v>
      </c>
      <c r="BM148" s="217" t="s">
        <v>530</v>
      </c>
    </row>
    <row r="149" s="2" customFormat="1">
      <c r="A149" s="40"/>
      <c r="B149" s="41"/>
      <c r="C149" s="42"/>
      <c r="D149" s="219" t="s">
        <v>132</v>
      </c>
      <c r="E149" s="42"/>
      <c r="F149" s="220" t="s">
        <v>263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132</v>
      </c>
      <c r="AU149" s="19" t="s">
        <v>85</v>
      </c>
    </row>
    <row r="150" s="14" customFormat="1">
      <c r="A150" s="14"/>
      <c r="B150" s="234"/>
      <c r="C150" s="235"/>
      <c r="D150" s="219" t="s">
        <v>134</v>
      </c>
      <c r="E150" s="236" t="s">
        <v>20</v>
      </c>
      <c r="F150" s="237" t="s">
        <v>531</v>
      </c>
      <c r="G150" s="235"/>
      <c r="H150" s="238">
        <v>54453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134</v>
      </c>
      <c r="AU150" s="244" t="s">
        <v>85</v>
      </c>
      <c r="AV150" s="14" t="s">
        <v>85</v>
      </c>
      <c r="AW150" s="14" t="s">
        <v>37</v>
      </c>
      <c r="AX150" s="14" t="s">
        <v>8</v>
      </c>
      <c r="AY150" s="244" t="s">
        <v>123</v>
      </c>
    </row>
    <row r="151" s="2" customFormat="1" ht="16.5" customHeight="1">
      <c r="A151" s="40"/>
      <c r="B151" s="41"/>
      <c r="C151" s="206" t="s">
        <v>277</v>
      </c>
      <c r="D151" s="206" t="s">
        <v>125</v>
      </c>
      <c r="E151" s="207" t="s">
        <v>266</v>
      </c>
      <c r="F151" s="208" t="s">
        <v>267</v>
      </c>
      <c r="G151" s="209" t="s">
        <v>160</v>
      </c>
      <c r="H151" s="210">
        <v>13170</v>
      </c>
      <c r="I151" s="211"/>
      <c r="J151" s="212">
        <f>ROUND(I151*H151,0)</f>
        <v>0</v>
      </c>
      <c r="K151" s="208" t="s">
        <v>129</v>
      </c>
      <c r="L151" s="46"/>
      <c r="M151" s="213" t="s">
        <v>20</v>
      </c>
      <c r="N151" s="214" t="s">
        <v>47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130</v>
      </c>
      <c r="AT151" s="217" t="s">
        <v>125</v>
      </c>
      <c r="AU151" s="217" t="s">
        <v>85</v>
      </c>
      <c r="AY151" s="19" t="s">
        <v>123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</v>
      </c>
      <c r="BK151" s="218">
        <f>ROUND(I151*H151,0)</f>
        <v>0</v>
      </c>
      <c r="BL151" s="19" t="s">
        <v>130</v>
      </c>
      <c r="BM151" s="217" t="s">
        <v>532</v>
      </c>
    </row>
    <row r="152" s="2" customFormat="1">
      <c r="A152" s="40"/>
      <c r="B152" s="41"/>
      <c r="C152" s="42"/>
      <c r="D152" s="219" t="s">
        <v>132</v>
      </c>
      <c r="E152" s="42"/>
      <c r="F152" s="220" t="s">
        <v>269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132</v>
      </c>
      <c r="AU152" s="19" t="s">
        <v>85</v>
      </c>
    </row>
    <row r="153" s="13" customFormat="1">
      <c r="A153" s="13"/>
      <c r="B153" s="224"/>
      <c r="C153" s="225"/>
      <c r="D153" s="219" t="s">
        <v>134</v>
      </c>
      <c r="E153" s="226" t="s">
        <v>20</v>
      </c>
      <c r="F153" s="227" t="s">
        <v>533</v>
      </c>
      <c r="G153" s="225"/>
      <c r="H153" s="226" t="s">
        <v>20</v>
      </c>
      <c r="I153" s="228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134</v>
      </c>
      <c r="AU153" s="233" t="s">
        <v>85</v>
      </c>
      <c r="AV153" s="13" t="s">
        <v>8</v>
      </c>
      <c r="AW153" s="13" t="s">
        <v>37</v>
      </c>
      <c r="AX153" s="13" t="s">
        <v>76</v>
      </c>
      <c r="AY153" s="233" t="s">
        <v>123</v>
      </c>
    </row>
    <row r="154" s="14" customFormat="1">
      <c r="A154" s="14"/>
      <c r="B154" s="234"/>
      <c r="C154" s="235"/>
      <c r="D154" s="219" t="s">
        <v>134</v>
      </c>
      <c r="E154" s="236" t="s">
        <v>20</v>
      </c>
      <c r="F154" s="237" t="s">
        <v>517</v>
      </c>
      <c r="G154" s="235"/>
      <c r="H154" s="238">
        <v>6750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134</v>
      </c>
      <c r="AU154" s="244" t="s">
        <v>85</v>
      </c>
      <c r="AV154" s="14" t="s">
        <v>85</v>
      </c>
      <c r="AW154" s="14" t="s">
        <v>37</v>
      </c>
      <c r="AX154" s="14" t="s">
        <v>76</v>
      </c>
      <c r="AY154" s="244" t="s">
        <v>123</v>
      </c>
    </row>
    <row r="155" s="14" customFormat="1">
      <c r="A155" s="14"/>
      <c r="B155" s="234"/>
      <c r="C155" s="235"/>
      <c r="D155" s="219" t="s">
        <v>134</v>
      </c>
      <c r="E155" s="236" t="s">
        <v>20</v>
      </c>
      <c r="F155" s="237" t="s">
        <v>518</v>
      </c>
      <c r="G155" s="235"/>
      <c r="H155" s="238">
        <v>3780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134</v>
      </c>
      <c r="AU155" s="244" t="s">
        <v>85</v>
      </c>
      <c r="AV155" s="14" t="s">
        <v>85</v>
      </c>
      <c r="AW155" s="14" t="s">
        <v>37</v>
      </c>
      <c r="AX155" s="14" t="s">
        <v>76</v>
      </c>
      <c r="AY155" s="244" t="s">
        <v>123</v>
      </c>
    </row>
    <row r="156" s="14" customFormat="1">
      <c r="A156" s="14"/>
      <c r="B156" s="234"/>
      <c r="C156" s="235"/>
      <c r="D156" s="219" t="s">
        <v>134</v>
      </c>
      <c r="E156" s="236" t="s">
        <v>20</v>
      </c>
      <c r="F156" s="237" t="s">
        <v>519</v>
      </c>
      <c r="G156" s="235"/>
      <c r="H156" s="238">
        <v>2640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134</v>
      </c>
      <c r="AU156" s="244" t="s">
        <v>85</v>
      </c>
      <c r="AV156" s="14" t="s">
        <v>85</v>
      </c>
      <c r="AW156" s="14" t="s">
        <v>37</v>
      </c>
      <c r="AX156" s="14" t="s">
        <v>76</v>
      </c>
      <c r="AY156" s="244" t="s">
        <v>123</v>
      </c>
    </row>
    <row r="157" s="16" customFormat="1">
      <c r="A157" s="16"/>
      <c r="B157" s="256"/>
      <c r="C157" s="257"/>
      <c r="D157" s="219" t="s">
        <v>134</v>
      </c>
      <c r="E157" s="258" t="s">
        <v>20</v>
      </c>
      <c r="F157" s="259" t="s">
        <v>153</v>
      </c>
      <c r="G157" s="257"/>
      <c r="H157" s="260">
        <v>13170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66" t="s">
        <v>134</v>
      </c>
      <c r="AU157" s="266" t="s">
        <v>85</v>
      </c>
      <c r="AV157" s="16" t="s">
        <v>130</v>
      </c>
      <c r="AW157" s="16" t="s">
        <v>37</v>
      </c>
      <c r="AX157" s="16" t="s">
        <v>8</v>
      </c>
      <c r="AY157" s="266" t="s">
        <v>123</v>
      </c>
    </row>
    <row r="158" s="2" customFormat="1" ht="16.5" customHeight="1">
      <c r="A158" s="40"/>
      <c r="B158" s="41"/>
      <c r="C158" s="206" t="s">
        <v>281</v>
      </c>
      <c r="D158" s="206" t="s">
        <v>125</v>
      </c>
      <c r="E158" s="207" t="s">
        <v>278</v>
      </c>
      <c r="F158" s="208" t="s">
        <v>279</v>
      </c>
      <c r="G158" s="209" t="s">
        <v>160</v>
      </c>
      <c r="H158" s="210">
        <v>7779</v>
      </c>
      <c r="I158" s="211"/>
      <c r="J158" s="212">
        <f>ROUND(I158*H158,0)</f>
        <v>0</v>
      </c>
      <c r="K158" s="208" t="s">
        <v>20</v>
      </c>
      <c r="L158" s="46"/>
      <c r="M158" s="213" t="s">
        <v>20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130</v>
      </c>
      <c r="AT158" s="217" t="s">
        <v>125</v>
      </c>
      <c r="AU158" s="217" t="s">
        <v>85</v>
      </c>
      <c r="AY158" s="19" t="s">
        <v>123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</v>
      </c>
      <c r="BK158" s="218">
        <f>ROUND(I158*H158,0)</f>
        <v>0</v>
      </c>
      <c r="BL158" s="19" t="s">
        <v>130</v>
      </c>
      <c r="BM158" s="217" t="s">
        <v>534</v>
      </c>
    </row>
    <row r="159" s="2" customFormat="1">
      <c r="A159" s="40"/>
      <c r="B159" s="41"/>
      <c r="C159" s="42"/>
      <c r="D159" s="219" t="s">
        <v>132</v>
      </c>
      <c r="E159" s="42"/>
      <c r="F159" s="220" t="s">
        <v>279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132</v>
      </c>
      <c r="AU159" s="19" t="s">
        <v>85</v>
      </c>
    </row>
    <row r="160" s="13" customFormat="1">
      <c r="A160" s="13"/>
      <c r="B160" s="224"/>
      <c r="C160" s="225"/>
      <c r="D160" s="219" t="s">
        <v>134</v>
      </c>
      <c r="E160" s="226" t="s">
        <v>20</v>
      </c>
      <c r="F160" s="227" t="s">
        <v>257</v>
      </c>
      <c r="G160" s="225"/>
      <c r="H160" s="226" t="s">
        <v>20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134</v>
      </c>
      <c r="AU160" s="233" t="s">
        <v>85</v>
      </c>
      <c r="AV160" s="13" t="s">
        <v>8</v>
      </c>
      <c r="AW160" s="13" t="s">
        <v>37</v>
      </c>
      <c r="AX160" s="13" t="s">
        <v>76</v>
      </c>
      <c r="AY160" s="233" t="s">
        <v>123</v>
      </c>
    </row>
    <row r="161" s="14" customFormat="1">
      <c r="A161" s="14"/>
      <c r="B161" s="234"/>
      <c r="C161" s="235"/>
      <c r="D161" s="219" t="s">
        <v>134</v>
      </c>
      <c r="E161" s="236" t="s">
        <v>20</v>
      </c>
      <c r="F161" s="237" t="s">
        <v>521</v>
      </c>
      <c r="G161" s="235"/>
      <c r="H161" s="238">
        <v>3150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134</v>
      </c>
      <c r="AU161" s="244" t="s">
        <v>85</v>
      </c>
      <c r="AV161" s="14" t="s">
        <v>85</v>
      </c>
      <c r="AW161" s="14" t="s">
        <v>37</v>
      </c>
      <c r="AX161" s="14" t="s">
        <v>76</v>
      </c>
      <c r="AY161" s="244" t="s">
        <v>123</v>
      </c>
    </row>
    <row r="162" s="14" customFormat="1">
      <c r="A162" s="14"/>
      <c r="B162" s="234"/>
      <c r="C162" s="235"/>
      <c r="D162" s="219" t="s">
        <v>134</v>
      </c>
      <c r="E162" s="236" t="s">
        <v>20</v>
      </c>
      <c r="F162" s="237" t="s">
        <v>522</v>
      </c>
      <c r="G162" s="235"/>
      <c r="H162" s="238">
        <v>2025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134</v>
      </c>
      <c r="AU162" s="244" t="s">
        <v>85</v>
      </c>
      <c r="AV162" s="14" t="s">
        <v>85</v>
      </c>
      <c r="AW162" s="14" t="s">
        <v>37</v>
      </c>
      <c r="AX162" s="14" t="s">
        <v>76</v>
      </c>
      <c r="AY162" s="244" t="s">
        <v>123</v>
      </c>
    </row>
    <row r="163" s="14" customFormat="1">
      <c r="A163" s="14"/>
      <c r="B163" s="234"/>
      <c r="C163" s="235"/>
      <c r="D163" s="219" t="s">
        <v>134</v>
      </c>
      <c r="E163" s="236" t="s">
        <v>20</v>
      </c>
      <c r="F163" s="237" t="s">
        <v>523</v>
      </c>
      <c r="G163" s="235"/>
      <c r="H163" s="238">
        <v>756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134</v>
      </c>
      <c r="AU163" s="244" t="s">
        <v>85</v>
      </c>
      <c r="AV163" s="14" t="s">
        <v>85</v>
      </c>
      <c r="AW163" s="14" t="s">
        <v>37</v>
      </c>
      <c r="AX163" s="14" t="s">
        <v>76</v>
      </c>
      <c r="AY163" s="244" t="s">
        <v>123</v>
      </c>
    </row>
    <row r="164" s="14" customFormat="1">
      <c r="A164" s="14"/>
      <c r="B164" s="234"/>
      <c r="C164" s="235"/>
      <c r="D164" s="219" t="s">
        <v>134</v>
      </c>
      <c r="E164" s="236" t="s">
        <v>20</v>
      </c>
      <c r="F164" s="237" t="s">
        <v>524</v>
      </c>
      <c r="G164" s="235"/>
      <c r="H164" s="238">
        <v>1848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134</v>
      </c>
      <c r="AU164" s="244" t="s">
        <v>85</v>
      </c>
      <c r="AV164" s="14" t="s">
        <v>85</v>
      </c>
      <c r="AW164" s="14" t="s">
        <v>37</v>
      </c>
      <c r="AX164" s="14" t="s">
        <v>76</v>
      </c>
      <c r="AY164" s="244" t="s">
        <v>123</v>
      </c>
    </row>
    <row r="165" s="16" customFormat="1">
      <c r="A165" s="16"/>
      <c r="B165" s="256"/>
      <c r="C165" s="257"/>
      <c r="D165" s="219" t="s">
        <v>134</v>
      </c>
      <c r="E165" s="258" t="s">
        <v>20</v>
      </c>
      <c r="F165" s="259" t="s">
        <v>153</v>
      </c>
      <c r="G165" s="257"/>
      <c r="H165" s="260">
        <v>7779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6" t="s">
        <v>134</v>
      </c>
      <c r="AU165" s="266" t="s">
        <v>85</v>
      </c>
      <c r="AV165" s="16" t="s">
        <v>130</v>
      </c>
      <c r="AW165" s="16" t="s">
        <v>37</v>
      </c>
      <c r="AX165" s="16" t="s">
        <v>8</v>
      </c>
      <c r="AY165" s="266" t="s">
        <v>123</v>
      </c>
    </row>
    <row r="166" s="2" customFormat="1" ht="24.15" customHeight="1">
      <c r="A166" s="40"/>
      <c r="B166" s="41"/>
      <c r="C166" s="206" t="s">
        <v>9</v>
      </c>
      <c r="D166" s="206" t="s">
        <v>125</v>
      </c>
      <c r="E166" s="207" t="s">
        <v>535</v>
      </c>
      <c r="F166" s="208" t="s">
        <v>536</v>
      </c>
      <c r="G166" s="209" t="s">
        <v>537</v>
      </c>
      <c r="H166" s="210">
        <v>142</v>
      </c>
      <c r="I166" s="211"/>
      <c r="J166" s="212">
        <f>ROUND(I166*H166,0)</f>
        <v>0</v>
      </c>
      <c r="K166" s="208" t="s">
        <v>20</v>
      </c>
      <c r="L166" s="46"/>
      <c r="M166" s="213" t="s">
        <v>20</v>
      </c>
      <c r="N166" s="214" t="s">
        <v>47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130</v>
      </c>
      <c r="AT166" s="217" t="s">
        <v>125</v>
      </c>
      <c r="AU166" s="217" t="s">
        <v>85</v>
      </c>
      <c r="AY166" s="19" t="s">
        <v>123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</v>
      </c>
      <c r="BK166" s="218">
        <f>ROUND(I166*H166,0)</f>
        <v>0</v>
      </c>
      <c r="BL166" s="19" t="s">
        <v>130</v>
      </c>
      <c r="BM166" s="217" t="s">
        <v>538</v>
      </c>
    </row>
    <row r="167" s="2" customFormat="1">
      <c r="A167" s="40"/>
      <c r="B167" s="41"/>
      <c r="C167" s="42"/>
      <c r="D167" s="219" t="s">
        <v>132</v>
      </c>
      <c r="E167" s="42"/>
      <c r="F167" s="220" t="s">
        <v>536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132</v>
      </c>
      <c r="AU167" s="19" t="s">
        <v>85</v>
      </c>
    </row>
    <row r="168" s="2" customFormat="1">
      <c r="A168" s="40"/>
      <c r="B168" s="41"/>
      <c r="C168" s="42"/>
      <c r="D168" s="219" t="s">
        <v>200</v>
      </c>
      <c r="E168" s="42"/>
      <c r="F168" s="267" t="s">
        <v>539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200</v>
      </c>
      <c r="AU168" s="19" t="s">
        <v>85</v>
      </c>
    </row>
    <row r="169" s="14" customFormat="1">
      <c r="A169" s="14"/>
      <c r="B169" s="234"/>
      <c r="C169" s="235"/>
      <c r="D169" s="219" t="s">
        <v>134</v>
      </c>
      <c r="E169" s="236" t="s">
        <v>20</v>
      </c>
      <c r="F169" s="237" t="s">
        <v>485</v>
      </c>
      <c r="G169" s="235"/>
      <c r="H169" s="238">
        <v>2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134</v>
      </c>
      <c r="AU169" s="244" t="s">
        <v>85</v>
      </c>
      <c r="AV169" s="14" t="s">
        <v>85</v>
      </c>
      <c r="AW169" s="14" t="s">
        <v>37</v>
      </c>
      <c r="AX169" s="14" t="s">
        <v>76</v>
      </c>
      <c r="AY169" s="244" t="s">
        <v>123</v>
      </c>
    </row>
    <row r="170" s="14" customFormat="1">
      <c r="A170" s="14"/>
      <c r="B170" s="234"/>
      <c r="C170" s="235"/>
      <c r="D170" s="219" t="s">
        <v>134</v>
      </c>
      <c r="E170" s="236" t="s">
        <v>20</v>
      </c>
      <c r="F170" s="237" t="s">
        <v>490</v>
      </c>
      <c r="G170" s="235"/>
      <c r="H170" s="238">
        <v>67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134</v>
      </c>
      <c r="AU170" s="244" t="s">
        <v>85</v>
      </c>
      <c r="AV170" s="14" t="s">
        <v>85</v>
      </c>
      <c r="AW170" s="14" t="s">
        <v>37</v>
      </c>
      <c r="AX170" s="14" t="s">
        <v>76</v>
      </c>
      <c r="AY170" s="244" t="s">
        <v>123</v>
      </c>
    </row>
    <row r="171" s="14" customFormat="1">
      <c r="A171" s="14"/>
      <c r="B171" s="234"/>
      <c r="C171" s="235"/>
      <c r="D171" s="219" t="s">
        <v>134</v>
      </c>
      <c r="E171" s="236" t="s">
        <v>20</v>
      </c>
      <c r="F171" s="237" t="s">
        <v>491</v>
      </c>
      <c r="G171" s="235"/>
      <c r="H171" s="238">
        <v>31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134</v>
      </c>
      <c r="AU171" s="244" t="s">
        <v>85</v>
      </c>
      <c r="AV171" s="14" t="s">
        <v>85</v>
      </c>
      <c r="AW171" s="14" t="s">
        <v>37</v>
      </c>
      <c r="AX171" s="14" t="s">
        <v>76</v>
      </c>
      <c r="AY171" s="244" t="s">
        <v>123</v>
      </c>
    </row>
    <row r="172" s="14" customFormat="1">
      <c r="A172" s="14"/>
      <c r="B172" s="234"/>
      <c r="C172" s="235"/>
      <c r="D172" s="219" t="s">
        <v>134</v>
      </c>
      <c r="E172" s="236" t="s">
        <v>20</v>
      </c>
      <c r="F172" s="237" t="s">
        <v>496</v>
      </c>
      <c r="G172" s="235"/>
      <c r="H172" s="238">
        <v>13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134</v>
      </c>
      <c r="AU172" s="244" t="s">
        <v>85</v>
      </c>
      <c r="AV172" s="14" t="s">
        <v>85</v>
      </c>
      <c r="AW172" s="14" t="s">
        <v>37</v>
      </c>
      <c r="AX172" s="14" t="s">
        <v>76</v>
      </c>
      <c r="AY172" s="244" t="s">
        <v>123</v>
      </c>
    </row>
    <row r="173" s="14" customFormat="1">
      <c r="A173" s="14"/>
      <c r="B173" s="234"/>
      <c r="C173" s="235"/>
      <c r="D173" s="219" t="s">
        <v>134</v>
      </c>
      <c r="E173" s="236" t="s">
        <v>20</v>
      </c>
      <c r="F173" s="237" t="s">
        <v>497</v>
      </c>
      <c r="G173" s="235"/>
      <c r="H173" s="238">
        <v>6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134</v>
      </c>
      <c r="AU173" s="244" t="s">
        <v>85</v>
      </c>
      <c r="AV173" s="14" t="s">
        <v>85</v>
      </c>
      <c r="AW173" s="14" t="s">
        <v>37</v>
      </c>
      <c r="AX173" s="14" t="s">
        <v>76</v>
      </c>
      <c r="AY173" s="244" t="s">
        <v>123</v>
      </c>
    </row>
    <row r="174" s="14" customFormat="1">
      <c r="A174" s="14"/>
      <c r="B174" s="234"/>
      <c r="C174" s="235"/>
      <c r="D174" s="219" t="s">
        <v>134</v>
      </c>
      <c r="E174" s="236" t="s">
        <v>20</v>
      </c>
      <c r="F174" s="237" t="s">
        <v>502</v>
      </c>
      <c r="G174" s="235"/>
      <c r="H174" s="238">
        <v>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134</v>
      </c>
      <c r="AU174" s="244" t="s">
        <v>85</v>
      </c>
      <c r="AV174" s="14" t="s">
        <v>85</v>
      </c>
      <c r="AW174" s="14" t="s">
        <v>37</v>
      </c>
      <c r="AX174" s="14" t="s">
        <v>76</v>
      </c>
      <c r="AY174" s="244" t="s">
        <v>123</v>
      </c>
    </row>
    <row r="175" s="14" customFormat="1">
      <c r="A175" s="14"/>
      <c r="B175" s="234"/>
      <c r="C175" s="235"/>
      <c r="D175" s="219" t="s">
        <v>134</v>
      </c>
      <c r="E175" s="236" t="s">
        <v>20</v>
      </c>
      <c r="F175" s="237" t="s">
        <v>503</v>
      </c>
      <c r="G175" s="235"/>
      <c r="H175" s="238">
        <v>4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134</v>
      </c>
      <c r="AU175" s="244" t="s">
        <v>85</v>
      </c>
      <c r="AV175" s="14" t="s">
        <v>85</v>
      </c>
      <c r="AW175" s="14" t="s">
        <v>37</v>
      </c>
      <c r="AX175" s="14" t="s">
        <v>76</v>
      </c>
      <c r="AY175" s="244" t="s">
        <v>123</v>
      </c>
    </row>
    <row r="176" s="14" customFormat="1">
      <c r="A176" s="14"/>
      <c r="B176" s="234"/>
      <c r="C176" s="235"/>
      <c r="D176" s="219" t="s">
        <v>134</v>
      </c>
      <c r="E176" s="236" t="s">
        <v>20</v>
      </c>
      <c r="F176" s="237" t="s">
        <v>508</v>
      </c>
      <c r="G176" s="235"/>
      <c r="H176" s="238">
        <v>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134</v>
      </c>
      <c r="AU176" s="244" t="s">
        <v>85</v>
      </c>
      <c r="AV176" s="14" t="s">
        <v>85</v>
      </c>
      <c r="AW176" s="14" t="s">
        <v>37</v>
      </c>
      <c r="AX176" s="14" t="s">
        <v>76</v>
      </c>
      <c r="AY176" s="244" t="s">
        <v>123</v>
      </c>
    </row>
    <row r="177" s="14" customFormat="1">
      <c r="A177" s="14"/>
      <c r="B177" s="234"/>
      <c r="C177" s="235"/>
      <c r="D177" s="219" t="s">
        <v>134</v>
      </c>
      <c r="E177" s="236" t="s">
        <v>20</v>
      </c>
      <c r="F177" s="237" t="s">
        <v>509</v>
      </c>
      <c r="G177" s="235"/>
      <c r="H177" s="238">
        <v>6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134</v>
      </c>
      <c r="AU177" s="244" t="s">
        <v>85</v>
      </c>
      <c r="AV177" s="14" t="s">
        <v>85</v>
      </c>
      <c r="AW177" s="14" t="s">
        <v>37</v>
      </c>
      <c r="AX177" s="14" t="s">
        <v>76</v>
      </c>
      <c r="AY177" s="244" t="s">
        <v>123</v>
      </c>
    </row>
    <row r="178" s="14" customFormat="1">
      <c r="A178" s="14"/>
      <c r="B178" s="234"/>
      <c r="C178" s="235"/>
      <c r="D178" s="219" t="s">
        <v>134</v>
      </c>
      <c r="E178" s="236" t="s">
        <v>20</v>
      </c>
      <c r="F178" s="237" t="s">
        <v>514</v>
      </c>
      <c r="G178" s="235"/>
      <c r="H178" s="238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134</v>
      </c>
      <c r="AU178" s="244" t="s">
        <v>85</v>
      </c>
      <c r="AV178" s="14" t="s">
        <v>85</v>
      </c>
      <c r="AW178" s="14" t="s">
        <v>37</v>
      </c>
      <c r="AX178" s="14" t="s">
        <v>76</v>
      </c>
      <c r="AY178" s="244" t="s">
        <v>123</v>
      </c>
    </row>
    <row r="179" s="14" customFormat="1">
      <c r="A179" s="14"/>
      <c r="B179" s="234"/>
      <c r="C179" s="235"/>
      <c r="D179" s="219" t="s">
        <v>134</v>
      </c>
      <c r="E179" s="236" t="s">
        <v>20</v>
      </c>
      <c r="F179" s="237" t="s">
        <v>515</v>
      </c>
      <c r="G179" s="235"/>
      <c r="H179" s="238">
        <v>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134</v>
      </c>
      <c r="AU179" s="244" t="s">
        <v>85</v>
      </c>
      <c r="AV179" s="14" t="s">
        <v>85</v>
      </c>
      <c r="AW179" s="14" t="s">
        <v>37</v>
      </c>
      <c r="AX179" s="14" t="s">
        <v>76</v>
      </c>
      <c r="AY179" s="244" t="s">
        <v>123</v>
      </c>
    </row>
    <row r="180" s="16" customFormat="1">
      <c r="A180" s="16"/>
      <c r="B180" s="256"/>
      <c r="C180" s="257"/>
      <c r="D180" s="219" t="s">
        <v>134</v>
      </c>
      <c r="E180" s="258" t="s">
        <v>20</v>
      </c>
      <c r="F180" s="259" t="s">
        <v>153</v>
      </c>
      <c r="G180" s="257"/>
      <c r="H180" s="260">
        <v>142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66" t="s">
        <v>134</v>
      </c>
      <c r="AU180" s="266" t="s">
        <v>85</v>
      </c>
      <c r="AV180" s="16" t="s">
        <v>130</v>
      </c>
      <c r="AW180" s="16" t="s">
        <v>37</v>
      </c>
      <c r="AX180" s="16" t="s">
        <v>8</v>
      </c>
      <c r="AY180" s="266" t="s">
        <v>123</v>
      </c>
    </row>
    <row r="181" s="2" customFormat="1" ht="16.5" customHeight="1">
      <c r="A181" s="40"/>
      <c r="B181" s="41"/>
      <c r="C181" s="206" t="s">
        <v>293</v>
      </c>
      <c r="D181" s="206" t="s">
        <v>125</v>
      </c>
      <c r="E181" s="207" t="s">
        <v>282</v>
      </c>
      <c r="F181" s="208" t="s">
        <v>283</v>
      </c>
      <c r="G181" s="209" t="s">
        <v>160</v>
      </c>
      <c r="H181" s="210">
        <v>13170</v>
      </c>
      <c r="I181" s="211"/>
      <c r="J181" s="212">
        <f>ROUND(I181*H181,0)</f>
        <v>0</v>
      </c>
      <c r="K181" s="208" t="s">
        <v>129</v>
      </c>
      <c r="L181" s="46"/>
      <c r="M181" s="213" t="s">
        <v>20</v>
      </c>
      <c r="N181" s="214" t="s">
        <v>47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130</v>
      </c>
      <c r="AT181" s="217" t="s">
        <v>125</v>
      </c>
      <c r="AU181" s="217" t="s">
        <v>85</v>
      </c>
      <c r="AY181" s="19" t="s">
        <v>123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</v>
      </c>
      <c r="BK181" s="218">
        <f>ROUND(I181*H181,0)</f>
        <v>0</v>
      </c>
      <c r="BL181" s="19" t="s">
        <v>130</v>
      </c>
      <c r="BM181" s="217" t="s">
        <v>540</v>
      </c>
    </row>
    <row r="182" s="2" customFormat="1">
      <c r="A182" s="40"/>
      <c r="B182" s="41"/>
      <c r="C182" s="42"/>
      <c r="D182" s="219" t="s">
        <v>132</v>
      </c>
      <c r="E182" s="42"/>
      <c r="F182" s="220" t="s">
        <v>285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132</v>
      </c>
      <c r="AU182" s="19" t="s">
        <v>85</v>
      </c>
    </row>
    <row r="183" s="13" customFormat="1">
      <c r="A183" s="13"/>
      <c r="B183" s="224"/>
      <c r="C183" s="225"/>
      <c r="D183" s="219" t="s">
        <v>134</v>
      </c>
      <c r="E183" s="226" t="s">
        <v>20</v>
      </c>
      <c r="F183" s="227" t="s">
        <v>541</v>
      </c>
      <c r="G183" s="225"/>
      <c r="H183" s="226" t="s">
        <v>20</v>
      </c>
      <c r="I183" s="228"/>
      <c r="J183" s="225"/>
      <c r="K183" s="225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134</v>
      </c>
      <c r="AU183" s="233" t="s">
        <v>85</v>
      </c>
      <c r="AV183" s="13" t="s">
        <v>8</v>
      </c>
      <c r="AW183" s="13" t="s">
        <v>37</v>
      </c>
      <c r="AX183" s="13" t="s">
        <v>76</v>
      </c>
      <c r="AY183" s="233" t="s">
        <v>123</v>
      </c>
    </row>
    <row r="184" s="14" customFormat="1">
      <c r="A184" s="14"/>
      <c r="B184" s="234"/>
      <c r="C184" s="235"/>
      <c r="D184" s="219" t="s">
        <v>134</v>
      </c>
      <c r="E184" s="236" t="s">
        <v>20</v>
      </c>
      <c r="F184" s="237" t="s">
        <v>517</v>
      </c>
      <c r="G184" s="235"/>
      <c r="H184" s="238">
        <v>6750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134</v>
      </c>
      <c r="AU184" s="244" t="s">
        <v>85</v>
      </c>
      <c r="AV184" s="14" t="s">
        <v>85</v>
      </c>
      <c r="AW184" s="14" t="s">
        <v>37</v>
      </c>
      <c r="AX184" s="14" t="s">
        <v>76</v>
      </c>
      <c r="AY184" s="244" t="s">
        <v>123</v>
      </c>
    </row>
    <row r="185" s="14" customFormat="1">
      <c r="A185" s="14"/>
      <c r="B185" s="234"/>
      <c r="C185" s="235"/>
      <c r="D185" s="219" t="s">
        <v>134</v>
      </c>
      <c r="E185" s="236" t="s">
        <v>20</v>
      </c>
      <c r="F185" s="237" t="s">
        <v>518</v>
      </c>
      <c r="G185" s="235"/>
      <c r="H185" s="238">
        <v>3780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134</v>
      </c>
      <c r="AU185" s="244" t="s">
        <v>85</v>
      </c>
      <c r="AV185" s="14" t="s">
        <v>85</v>
      </c>
      <c r="AW185" s="14" t="s">
        <v>37</v>
      </c>
      <c r="AX185" s="14" t="s">
        <v>76</v>
      </c>
      <c r="AY185" s="244" t="s">
        <v>123</v>
      </c>
    </row>
    <row r="186" s="14" customFormat="1">
      <c r="A186" s="14"/>
      <c r="B186" s="234"/>
      <c r="C186" s="235"/>
      <c r="D186" s="219" t="s">
        <v>134</v>
      </c>
      <c r="E186" s="236" t="s">
        <v>20</v>
      </c>
      <c r="F186" s="237" t="s">
        <v>519</v>
      </c>
      <c r="G186" s="235"/>
      <c r="H186" s="238">
        <v>2640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134</v>
      </c>
      <c r="AU186" s="244" t="s">
        <v>85</v>
      </c>
      <c r="AV186" s="14" t="s">
        <v>85</v>
      </c>
      <c r="AW186" s="14" t="s">
        <v>37</v>
      </c>
      <c r="AX186" s="14" t="s">
        <v>76</v>
      </c>
      <c r="AY186" s="244" t="s">
        <v>123</v>
      </c>
    </row>
    <row r="187" s="16" customFormat="1">
      <c r="A187" s="16"/>
      <c r="B187" s="256"/>
      <c r="C187" s="257"/>
      <c r="D187" s="219" t="s">
        <v>134</v>
      </c>
      <c r="E187" s="258" t="s">
        <v>20</v>
      </c>
      <c r="F187" s="259" t="s">
        <v>153</v>
      </c>
      <c r="G187" s="257"/>
      <c r="H187" s="260">
        <v>13170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66" t="s">
        <v>134</v>
      </c>
      <c r="AU187" s="266" t="s">
        <v>85</v>
      </c>
      <c r="AV187" s="16" t="s">
        <v>130</v>
      </c>
      <c r="AW187" s="16" t="s">
        <v>37</v>
      </c>
      <c r="AX187" s="16" t="s">
        <v>8</v>
      </c>
      <c r="AY187" s="266" t="s">
        <v>123</v>
      </c>
    </row>
    <row r="188" s="2" customFormat="1" ht="21.75" customHeight="1">
      <c r="A188" s="40"/>
      <c r="B188" s="41"/>
      <c r="C188" s="206" t="s">
        <v>301</v>
      </c>
      <c r="D188" s="206" t="s">
        <v>125</v>
      </c>
      <c r="E188" s="207" t="s">
        <v>542</v>
      </c>
      <c r="F188" s="208" t="s">
        <v>543</v>
      </c>
      <c r="G188" s="209" t="s">
        <v>289</v>
      </c>
      <c r="H188" s="210">
        <v>13170</v>
      </c>
      <c r="I188" s="211"/>
      <c r="J188" s="212">
        <f>ROUND(I188*H188,0)</f>
        <v>0</v>
      </c>
      <c r="K188" s="208" t="s">
        <v>129</v>
      </c>
      <c r="L188" s="46"/>
      <c r="M188" s="213" t="s">
        <v>20</v>
      </c>
      <c r="N188" s="214" t="s">
        <v>47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130</v>
      </c>
      <c r="AT188" s="217" t="s">
        <v>125</v>
      </c>
      <c r="AU188" s="217" t="s">
        <v>85</v>
      </c>
      <c r="AY188" s="19" t="s">
        <v>123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</v>
      </c>
      <c r="BK188" s="218">
        <f>ROUND(I188*H188,0)</f>
        <v>0</v>
      </c>
      <c r="BL188" s="19" t="s">
        <v>130</v>
      </c>
      <c r="BM188" s="217" t="s">
        <v>544</v>
      </c>
    </row>
    <row r="189" s="2" customFormat="1">
      <c r="A189" s="40"/>
      <c r="B189" s="41"/>
      <c r="C189" s="42"/>
      <c r="D189" s="219" t="s">
        <v>132</v>
      </c>
      <c r="E189" s="42"/>
      <c r="F189" s="220" t="s">
        <v>545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132</v>
      </c>
      <c r="AU189" s="19" t="s">
        <v>85</v>
      </c>
    </row>
    <row r="190" s="13" customFormat="1">
      <c r="A190" s="13"/>
      <c r="B190" s="224"/>
      <c r="C190" s="225"/>
      <c r="D190" s="219" t="s">
        <v>134</v>
      </c>
      <c r="E190" s="226" t="s">
        <v>20</v>
      </c>
      <c r="F190" s="227" t="s">
        <v>546</v>
      </c>
      <c r="G190" s="225"/>
      <c r="H190" s="226" t="s">
        <v>20</v>
      </c>
      <c r="I190" s="228"/>
      <c r="J190" s="225"/>
      <c r="K190" s="225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134</v>
      </c>
      <c r="AU190" s="233" t="s">
        <v>85</v>
      </c>
      <c r="AV190" s="13" t="s">
        <v>8</v>
      </c>
      <c r="AW190" s="13" t="s">
        <v>37</v>
      </c>
      <c r="AX190" s="13" t="s">
        <v>76</v>
      </c>
      <c r="AY190" s="233" t="s">
        <v>123</v>
      </c>
    </row>
    <row r="191" s="14" customFormat="1">
      <c r="A191" s="14"/>
      <c r="B191" s="234"/>
      <c r="C191" s="235"/>
      <c r="D191" s="219" t="s">
        <v>134</v>
      </c>
      <c r="E191" s="236" t="s">
        <v>20</v>
      </c>
      <c r="F191" s="237" t="s">
        <v>517</v>
      </c>
      <c r="G191" s="235"/>
      <c r="H191" s="238">
        <v>6750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134</v>
      </c>
      <c r="AU191" s="244" t="s">
        <v>85</v>
      </c>
      <c r="AV191" s="14" t="s">
        <v>85</v>
      </c>
      <c r="AW191" s="14" t="s">
        <v>37</v>
      </c>
      <c r="AX191" s="14" t="s">
        <v>76</v>
      </c>
      <c r="AY191" s="244" t="s">
        <v>123</v>
      </c>
    </row>
    <row r="192" s="14" customFormat="1">
      <c r="A192" s="14"/>
      <c r="B192" s="234"/>
      <c r="C192" s="235"/>
      <c r="D192" s="219" t="s">
        <v>134</v>
      </c>
      <c r="E192" s="236" t="s">
        <v>20</v>
      </c>
      <c r="F192" s="237" t="s">
        <v>518</v>
      </c>
      <c r="G192" s="235"/>
      <c r="H192" s="238">
        <v>3780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134</v>
      </c>
      <c r="AU192" s="244" t="s">
        <v>85</v>
      </c>
      <c r="AV192" s="14" t="s">
        <v>85</v>
      </c>
      <c r="AW192" s="14" t="s">
        <v>37</v>
      </c>
      <c r="AX192" s="14" t="s">
        <v>76</v>
      </c>
      <c r="AY192" s="244" t="s">
        <v>123</v>
      </c>
    </row>
    <row r="193" s="14" customFormat="1">
      <c r="A193" s="14"/>
      <c r="B193" s="234"/>
      <c r="C193" s="235"/>
      <c r="D193" s="219" t="s">
        <v>134</v>
      </c>
      <c r="E193" s="236" t="s">
        <v>20</v>
      </c>
      <c r="F193" s="237" t="s">
        <v>519</v>
      </c>
      <c r="G193" s="235"/>
      <c r="H193" s="238">
        <v>2640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134</v>
      </c>
      <c r="AU193" s="244" t="s">
        <v>85</v>
      </c>
      <c r="AV193" s="14" t="s">
        <v>85</v>
      </c>
      <c r="AW193" s="14" t="s">
        <v>37</v>
      </c>
      <c r="AX193" s="14" t="s">
        <v>76</v>
      </c>
      <c r="AY193" s="244" t="s">
        <v>123</v>
      </c>
    </row>
    <row r="194" s="16" customFormat="1">
      <c r="A194" s="16"/>
      <c r="B194" s="256"/>
      <c r="C194" s="257"/>
      <c r="D194" s="219" t="s">
        <v>134</v>
      </c>
      <c r="E194" s="258" t="s">
        <v>20</v>
      </c>
      <c r="F194" s="259" t="s">
        <v>153</v>
      </c>
      <c r="G194" s="257"/>
      <c r="H194" s="260">
        <v>13170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66" t="s">
        <v>134</v>
      </c>
      <c r="AU194" s="266" t="s">
        <v>85</v>
      </c>
      <c r="AV194" s="16" t="s">
        <v>130</v>
      </c>
      <c r="AW194" s="16" t="s">
        <v>37</v>
      </c>
      <c r="AX194" s="16" t="s">
        <v>8</v>
      </c>
      <c r="AY194" s="266" t="s">
        <v>123</v>
      </c>
    </row>
    <row r="195" s="2" customFormat="1" ht="16.5" customHeight="1">
      <c r="A195" s="40"/>
      <c r="B195" s="41"/>
      <c r="C195" s="268" t="s">
        <v>308</v>
      </c>
      <c r="D195" s="268" t="s">
        <v>294</v>
      </c>
      <c r="E195" s="269" t="s">
        <v>547</v>
      </c>
      <c r="F195" s="270" t="s">
        <v>548</v>
      </c>
      <c r="G195" s="271" t="s">
        <v>482</v>
      </c>
      <c r="H195" s="272">
        <v>10</v>
      </c>
      <c r="I195" s="273"/>
      <c r="J195" s="274">
        <f>ROUND(I195*H195,0)</f>
        <v>0</v>
      </c>
      <c r="K195" s="270" t="s">
        <v>20</v>
      </c>
      <c r="L195" s="275"/>
      <c r="M195" s="276" t="s">
        <v>20</v>
      </c>
      <c r="N195" s="277" t="s">
        <v>47</v>
      </c>
      <c r="O195" s="86"/>
      <c r="P195" s="215">
        <f>O195*H195</f>
        <v>0</v>
      </c>
      <c r="Q195" s="215">
        <v>0.0023</v>
      </c>
      <c r="R195" s="215">
        <f>Q195*H195</f>
        <v>0.023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245</v>
      </c>
      <c r="AT195" s="217" t="s">
        <v>294</v>
      </c>
      <c r="AU195" s="217" t="s">
        <v>85</v>
      </c>
      <c r="AY195" s="19" t="s">
        <v>123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</v>
      </c>
      <c r="BK195" s="218">
        <f>ROUND(I195*H195,0)</f>
        <v>0</v>
      </c>
      <c r="BL195" s="19" t="s">
        <v>130</v>
      </c>
      <c r="BM195" s="217" t="s">
        <v>549</v>
      </c>
    </row>
    <row r="196" s="2" customFormat="1">
      <c r="A196" s="40"/>
      <c r="B196" s="41"/>
      <c r="C196" s="42"/>
      <c r="D196" s="219" t="s">
        <v>132</v>
      </c>
      <c r="E196" s="42"/>
      <c r="F196" s="220" t="s">
        <v>548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132</v>
      </c>
      <c r="AU196" s="19" t="s">
        <v>85</v>
      </c>
    </row>
    <row r="197" s="2" customFormat="1">
      <c r="A197" s="40"/>
      <c r="B197" s="41"/>
      <c r="C197" s="42"/>
      <c r="D197" s="219" t="s">
        <v>200</v>
      </c>
      <c r="E197" s="42"/>
      <c r="F197" s="267" t="s">
        <v>550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200</v>
      </c>
      <c r="AU197" s="19" t="s">
        <v>85</v>
      </c>
    </row>
    <row r="198" s="13" customFormat="1">
      <c r="A198" s="13"/>
      <c r="B198" s="224"/>
      <c r="C198" s="225"/>
      <c r="D198" s="219" t="s">
        <v>134</v>
      </c>
      <c r="E198" s="226" t="s">
        <v>20</v>
      </c>
      <c r="F198" s="227" t="s">
        <v>551</v>
      </c>
      <c r="G198" s="225"/>
      <c r="H198" s="226" t="s">
        <v>20</v>
      </c>
      <c r="I198" s="228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134</v>
      </c>
      <c r="AU198" s="233" t="s">
        <v>85</v>
      </c>
      <c r="AV198" s="13" t="s">
        <v>8</v>
      </c>
      <c r="AW198" s="13" t="s">
        <v>37</v>
      </c>
      <c r="AX198" s="13" t="s">
        <v>76</v>
      </c>
      <c r="AY198" s="233" t="s">
        <v>123</v>
      </c>
    </row>
    <row r="199" s="14" customFormat="1">
      <c r="A199" s="14"/>
      <c r="B199" s="234"/>
      <c r="C199" s="235"/>
      <c r="D199" s="219" t="s">
        <v>134</v>
      </c>
      <c r="E199" s="236" t="s">
        <v>20</v>
      </c>
      <c r="F199" s="237" t="s">
        <v>259</v>
      </c>
      <c r="G199" s="235"/>
      <c r="H199" s="238">
        <v>10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134</v>
      </c>
      <c r="AU199" s="244" t="s">
        <v>85</v>
      </c>
      <c r="AV199" s="14" t="s">
        <v>85</v>
      </c>
      <c r="AW199" s="14" t="s">
        <v>37</v>
      </c>
      <c r="AX199" s="14" t="s">
        <v>8</v>
      </c>
      <c r="AY199" s="244" t="s">
        <v>123</v>
      </c>
    </row>
    <row r="200" s="2" customFormat="1" ht="16.5" customHeight="1">
      <c r="A200" s="40"/>
      <c r="B200" s="41"/>
      <c r="C200" s="268" t="s">
        <v>314</v>
      </c>
      <c r="D200" s="268" t="s">
        <v>294</v>
      </c>
      <c r="E200" s="269" t="s">
        <v>552</v>
      </c>
      <c r="F200" s="270" t="s">
        <v>553</v>
      </c>
      <c r="G200" s="271" t="s">
        <v>482</v>
      </c>
      <c r="H200" s="272">
        <v>5</v>
      </c>
      <c r="I200" s="273"/>
      <c r="J200" s="274">
        <f>ROUND(I200*H200,0)</f>
        <v>0</v>
      </c>
      <c r="K200" s="270" t="s">
        <v>20</v>
      </c>
      <c r="L200" s="275"/>
      <c r="M200" s="276" t="s">
        <v>20</v>
      </c>
      <c r="N200" s="277" t="s">
        <v>47</v>
      </c>
      <c r="O200" s="86"/>
      <c r="P200" s="215">
        <f>O200*H200</f>
        <v>0</v>
      </c>
      <c r="Q200" s="215">
        <v>4.0000000000000003E-05</v>
      </c>
      <c r="R200" s="215">
        <f>Q200*H200</f>
        <v>0.00020000000000000001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245</v>
      </c>
      <c r="AT200" s="217" t="s">
        <v>294</v>
      </c>
      <c r="AU200" s="217" t="s">
        <v>85</v>
      </c>
      <c r="AY200" s="19" t="s">
        <v>123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</v>
      </c>
      <c r="BK200" s="218">
        <f>ROUND(I200*H200,0)</f>
        <v>0</v>
      </c>
      <c r="BL200" s="19" t="s">
        <v>130</v>
      </c>
      <c r="BM200" s="217" t="s">
        <v>554</v>
      </c>
    </row>
    <row r="201" s="2" customFormat="1">
      <c r="A201" s="40"/>
      <c r="B201" s="41"/>
      <c r="C201" s="42"/>
      <c r="D201" s="219" t="s">
        <v>132</v>
      </c>
      <c r="E201" s="42"/>
      <c r="F201" s="220" t="s">
        <v>553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132</v>
      </c>
      <c r="AU201" s="19" t="s">
        <v>85</v>
      </c>
    </row>
    <row r="202" s="2" customFormat="1">
      <c r="A202" s="40"/>
      <c r="B202" s="41"/>
      <c r="C202" s="42"/>
      <c r="D202" s="219" t="s">
        <v>200</v>
      </c>
      <c r="E202" s="42"/>
      <c r="F202" s="267" t="s">
        <v>550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200</v>
      </c>
      <c r="AU202" s="19" t="s">
        <v>85</v>
      </c>
    </row>
    <row r="203" s="13" customFormat="1">
      <c r="A203" s="13"/>
      <c r="B203" s="224"/>
      <c r="C203" s="225"/>
      <c r="D203" s="219" t="s">
        <v>134</v>
      </c>
      <c r="E203" s="226" t="s">
        <v>20</v>
      </c>
      <c r="F203" s="227" t="s">
        <v>551</v>
      </c>
      <c r="G203" s="225"/>
      <c r="H203" s="226" t="s">
        <v>20</v>
      </c>
      <c r="I203" s="228"/>
      <c r="J203" s="225"/>
      <c r="K203" s="225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134</v>
      </c>
      <c r="AU203" s="233" t="s">
        <v>85</v>
      </c>
      <c r="AV203" s="13" t="s">
        <v>8</v>
      </c>
      <c r="AW203" s="13" t="s">
        <v>37</v>
      </c>
      <c r="AX203" s="13" t="s">
        <v>76</v>
      </c>
      <c r="AY203" s="233" t="s">
        <v>123</v>
      </c>
    </row>
    <row r="204" s="14" customFormat="1">
      <c r="A204" s="14"/>
      <c r="B204" s="234"/>
      <c r="C204" s="235"/>
      <c r="D204" s="219" t="s">
        <v>134</v>
      </c>
      <c r="E204" s="236" t="s">
        <v>20</v>
      </c>
      <c r="F204" s="237" t="s">
        <v>196</v>
      </c>
      <c r="G204" s="235"/>
      <c r="H204" s="238">
        <v>5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134</v>
      </c>
      <c r="AU204" s="244" t="s">
        <v>85</v>
      </c>
      <c r="AV204" s="14" t="s">
        <v>85</v>
      </c>
      <c r="AW204" s="14" t="s">
        <v>37</v>
      </c>
      <c r="AX204" s="14" t="s">
        <v>8</v>
      </c>
      <c r="AY204" s="244" t="s">
        <v>123</v>
      </c>
    </row>
    <row r="205" s="2" customFormat="1" ht="16.5" customHeight="1">
      <c r="A205" s="40"/>
      <c r="B205" s="41"/>
      <c r="C205" s="268" t="s">
        <v>321</v>
      </c>
      <c r="D205" s="268" t="s">
        <v>294</v>
      </c>
      <c r="E205" s="269" t="s">
        <v>555</v>
      </c>
      <c r="F205" s="270" t="s">
        <v>556</v>
      </c>
      <c r="G205" s="271" t="s">
        <v>482</v>
      </c>
      <c r="H205" s="272">
        <v>50</v>
      </c>
      <c r="I205" s="273"/>
      <c r="J205" s="274">
        <f>ROUND(I205*H205,0)</f>
        <v>0</v>
      </c>
      <c r="K205" s="270" t="s">
        <v>20</v>
      </c>
      <c r="L205" s="275"/>
      <c r="M205" s="276" t="s">
        <v>20</v>
      </c>
      <c r="N205" s="277" t="s">
        <v>47</v>
      </c>
      <c r="O205" s="86"/>
      <c r="P205" s="215">
        <f>O205*H205</f>
        <v>0</v>
      </c>
      <c r="Q205" s="215">
        <v>4.0000000000000003E-05</v>
      </c>
      <c r="R205" s="215">
        <f>Q205*H205</f>
        <v>0.002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245</v>
      </c>
      <c r="AT205" s="217" t="s">
        <v>294</v>
      </c>
      <c r="AU205" s="217" t="s">
        <v>85</v>
      </c>
      <c r="AY205" s="19" t="s">
        <v>123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</v>
      </c>
      <c r="BK205" s="218">
        <f>ROUND(I205*H205,0)</f>
        <v>0</v>
      </c>
      <c r="BL205" s="19" t="s">
        <v>130</v>
      </c>
      <c r="BM205" s="217" t="s">
        <v>557</v>
      </c>
    </row>
    <row r="206" s="2" customFormat="1">
      <c r="A206" s="40"/>
      <c r="B206" s="41"/>
      <c r="C206" s="42"/>
      <c r="D206" s="219" t="s">
        <v>132</v>
      </c>
      <c r="E206" s="42"/>
      <c r="F206" s="220" t="s">
        <v>556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132</v>
      </c>
      <c r="AU206" s="19" t="s">
        <v>85</v>
      </c>
    </row>
    <row r="207" s="2" customFormat="1">
      <c r="A207" s="40"/>
      <c r="B207" s="41"/>
      <c r="C207" s="42"/>
      <c r="D207" s="219" t="s">
        <v>200</v>
      </c>
      <c r="E207" s="42"/>
      <c r="F207" s="267" t="s">
        <v>550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200</v>
      </c>
      <c r="AU207" s="19" t="s">
        <v>85</v>
      </c>
    </row>
    <row r="208" s="13" customFormat="1">
      <c r="A208" s="13"/>
      <c r="B208" s="224"/>
      <c r="C208" s="225"/>
      <c r="D208" s="219" t="s">
        <v>134</v>
      </c>
      <c r="E208" s="226" t="s">
        <v>20</v>
      </c>
      <c r="F208" s="227" t="s">
        <v>551</v>
      </c>
      <c r="G208" s="225"/>
      <c r="H208" s="226" t="s">
        <v>20</v>
      </c>
      <c r="I208" s="228"/>
      <c r="J208" s="225"/>
      <c r="K208" s="225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134</v>
      </c>
      <c r="AU208" s="233" t="s">
        <v>85</v>
      </c>
      <c r="AV208" s="13" t="s">
        <v>8</v>
      </c>
      <c r="AW208" s="13" t="s">
        <v>37</v>
      </c>
      <c r="AX208" s="13" t="s">
        <v>76</v>
      </c>
      <c r="AY208" s="233" t="s">
        <v>123</v>
      </c>
    </row>
    <row r="209" s="14" customFormat="1">
      <c r="A209" s="14"/>
      <c r="B209" s="234"/>
      <c r="C209" s="235"/>
      <c r="D209" s="219" t="s">
        <v>134</v>
      </c>
      <c r="E209" s="236" t="s">
        <v>20</v>
      </c>
      <c r="F209" s="237" t="s">
        <v>558</v>
      </c>
      <c r="G209" s="235"/>
      <c r="H209" s="238">
        <v>50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134</v>
      </c>
      <c r="AU209" s="244" t="s">
        <v>85</v>
      </c>
      <c r="AV209" s="14" t="s">
        <v>85</v>
      </c>
      <c r="AW209" s="14" t="s">
        <v>37</v>
      </c>
      <c r="AX209" s="14" t="s">
        <v>8</v>
      </c>
      <c r="AY209" s="244" t="s">
        <v>123</v>
      </c>
    </row>
    <row r="210" s="2" customFormat="1" ht="16.5" customHeight="1">
      <c r="A210" s="40"/>
      <c r="B210" s="41"/>
      <c r="C210" s="268" t="s">
        <v>7</v>
      </c>
      <c r="D210" s="268" t="s">
        <v>294</v>
      </c>
      <c r="E210" s="269" t="s">
        <v>559</v>
      </c>
      <c r="F210" s="270" t="s">
        <v>560</v>
      </c>
      <c r="G210" s="271" t="s">
        <v>482</v>
      </c>
      <c r="H210" s="272">
        <v>50</v>
      </c>
      <c r="I210" s="273"/>
      <c r="J210" s="274">
        <f>ROUND(I210*H210,0)</f>
        <v>0</v>
      </c>
      <c r="K210" s="270" t="s">
        <v>20</v>
      </c>
      <c r="L210" s="275"/>
      <c r="M210" s="276" t="s">
        <v>20</v>
      </c>
      <c r="N210" s="277" t="s">
        <v>47</v>
      </c>
      <c r="O210" s="86"/>
      <c r="P210" s="215">
        <f>O210*H210</f>
        <v>0</v>
      </c>
      <c r="Q210" s="215">
        <v>4.0000000000000003E-05</v>
      </c>
      <c r="R210" s="215">
        <f>Q210*H210</f>
        <v>0.002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245</v>
      </c>
      <c r="AT210" s="217" t="s">
        <v>294</v>
      </c>
      <c r="AU210" s="217" t="s">
        <v>85</v>
      </c>
      <c r="AY210" s="19" t="s">
        <v>123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</v>
      </c>
      <c r="BK210" s="218">
        <f>ROUND(I210*H210,0)</f>
        <v>0</v>
      </c>
      <c r="BL210" s="19" t="s">
        <v>130</v>
      </c>
      <c r="BM210" s="217" t="s">
        <v>561</v>
      </c>
    </row>
    <row r="211" s="2" customFormat="1">
      <c r="A211" s="40"/>
      <c r="B211" s="41"/>
      <c r="C211" s="42"/>
      <c r="D211" s="219" t="s">
        <v>132</v>
      </c>
      <c r="E211" s="42"/>
      <c r="F211" s="220" t="s">
        <v>560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132</v>
      </c>
      <c r="AU211" s="19" t="s">
        <v>85</v>
      </c>
    </row>
    <row r="212" s="13" customFormat="1">
      <c r="A212" s="13"/>
      <c r="B212" s="224"/>
      <c r="C212" s="225"/>
      <c r="D212" s="219" t="s">
        <v>134</v>
      </c>
      <c r="E212" s="226" t="s">
        <v>20</v>
      </c>
      <c r="F212" s="227" t="s">
        <v>551</v>
      </c>
      <c r="G212" s="225"/>
      <c r="H212" s="226" t="s">
        <v>20</v>
      </c>
      <c r="I212" s="228"/>
      <c r="J212" s="225"/>
      <c r="K212" s="225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134</v>
      </c>
      <c r="AU212" s="233" t="s">
        <v>85</v>
      </c>
      <c r="AV212" s="13" t="s">
        <v>8</v>
      </c>
      <c r="AW212" s="13" t="s">
        <v>37</v>
      </c>
      <c r="AX212" s="13" t="s">
        <v>76</v>
      </c>
      <c r="AY212" s="233" t="s">
        <v>123</v>
      </c>
    </row>
    <row r="213" s="14" customFormat="1">
      <c r="A213" s="14"/>
      <c r="B213" s="234"/>
      <c r="C213" s="235"/>
      <c r="D213" s="219" t="s">
        <v>134</v>
      </c>
      <c r="E213" s="236" t="s">
        <v>20</v>
      </c>
      <c r="F213" s="237" t="s">
        <v>558</v>
      </c>
      <c r="G213" s="235"/>
      <c r="H213" s="238">
        <v>50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134</v>
      </c>
      <c r="AU213" s="244" t="s">
        <v>85</v>
      </c>
      <c r="AV213" s="14" t="s">
        <v>85</v>
      </c>
      <c r="AW213" s="14" t="s">
        <v>37</v>
      </c>
      <c r="AX213" s="14" t="s">
        <v>8</v>
      </c>
      <c r="AY213" s="244" t="s">
        <v>123</v>
      </c>
    </row>
    <row r="214" s="2" customFormat="1" ht="16.5" customHeight="1">
      <c r="A214" s="40"/>
      <c r="B214" s="41"/>
      <c r="C214" s="268" t="s">
        <v>336</v>
      </c>
      <c r="D214" s="268" t="s">
        <v>294</v>
      </c>
      <c r="E214" s="269" t="s">
        <v>562</v>
      </c>
      <c r="F214" s="270" t="s">
        <v>563</v>
      </c>
      <c r="G214" s="271" t="s">
        <v>482</v>
      </c>
      <c r="H214" s="272">
        <v>20</v>
      </c>
      <c r="I214" s="273"/>
      <c r="J214" s="274">
        <f>ROUND(I214*H214,0)</f>
        <v>0</v>
      </c>
      <c r="K214" s="270" t="s">
        <v>129</v>
      </c>
      <c r="L214" s="275"/>
      <c r="M214" s="276" t="s">
        <v>20</v>
      </c>
      <c r="N214" s="277" t="s">
        <v>47</v>
      </c>
      <c r="O214" s="86"/>
      <c r="P214" s="215">
        <f>O214*H214</f>
        <v>0</v>
      </c>
      <c r="Q214" s="215">
        <v>0.0089999999999999993</v>
      </c>
      <c r="R214" s="215">
        <f>Q214*H214</f>
        <v>0.17999999999999999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245</v>
      </c>
      <c r="AT214" s="217" t="s">
        <v>294</v>
      </c>
      <c r="AU214" s="217" t="s">
        <v>85</v>
      </c>
      <c r="AY214" s="19" t="s">
        <v>123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</v>
      </c>
      <c r="BK214" s="218">
        <f>ROUND(I214*H214,0)</f>
        <v>0</v>
      </c>
      <c r="BL214" s="19" t="s">
        <v>130</v>
      </c>
      <c r="BM214" s="217" t="s">
        <v>564</v>
      </c>
    </row>
    <row r="215" s="2" customFormat="1">
      <c r="A215" s="40"/>
      <c r="B215" s="41"/>
      <c r="C215" s="42"/>
      <c r="D215" s="219" t="s">
        <v>132</v>
      </c>
      <c r="E215" s="42"/>
      <c r="F215" s="220" t="s">
        <v>563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132</v>
      </c>
      <c r="AU215" s="19" t="s">
        <v>85</v>
      </c>
    </row>
    <row r="216" s="13" customFormat="1">
      <c r="A216" s="13"/>
      <c r="B216" s="224"/>
      <c r="C216" s="225"/>
      <c r="D216" s="219" t="s">
        <v>134</v>
      </c>
      <c r="E216" s="226" t="s">
        <v>20</v>
      </c>
      <c r="F216" s="227" t="s">
        <v>551</v>
      </c>
      <c r="G216" s="225"/>
      <c r="H216" s="226" t="s">
        <v>20</v>
      </c>
      <c r="I216" s="228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134</v>
      </c>
      <c r="AU216" s="233" t="s">
        <v>85</v>
      </c>
      <c r="AV216" s="13" t="s">
        <v>8</v>
      </c>
      <c r="AW216" s="13" t="s">
        <v>37</v>
      </c>
      <c r="AX216" s="13" t="s">
        <v>76</v>
      </c>
      <c r="AY216" s="233" t="s">
        <v>123</v>
      </c>
    </row>
    <row r="217" s="14" customFormat="1">
      <c r="A217" s="14"/>
      <c r="B217" s="234"/>
      <c r="C217" s="235"/>
      <c r="D217" s="219" t="s">
        <v>134</v>
      </c>
      <c r="E217" s="236" t="s">
        <v>20</v>
      </c>
      <c r="F217" s="237" t="s">
        <v>321</v>
      </c>
      <c r="G217" s="235"/>
      <c r="H217" s="238">
        <v>20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134</v>
      </c>
      <c r="AU217" s="244" t="s">
        <v>85</v>
      </c>
      <c r="AV217" s="14" t="s">
        <v>85</v>
      </c>
      <c r="AW217" s="14" t="s">
        <v>37</v>
      </c>
      <c r="AX217" s="14" t="s">
        <v>8</v>
      </c>
      <c r="AY217" s="244" t="s">
        <v>123</v>
      </c>
    </row>
    <row r="218" s="2" customFormat="1" ht="16.5" customHeight="1">
      <c r="A218" s="40"/>
      <c r="B218" s="41"/>
      <c r="C218" s="268" t="s">
        <v>342</v>
      </c>
      <c r="D218" s="268" t="s">
        <v>294</v>
      </c>
      <c r="E218" s="269" t="s">
        <v>565</v>
      </c>
      <c r="F218" s="270" t="s">
        <v>566</v>
      </c>
      <c r="G218" s="271" t="s">
        <v>482</v>
      </c>
      <c r="H218" s="272">
        <v>50</v>
      </c>
      <c r="I218" s="273"/>
      <c r="J218" s="274">
        <f>ROUND(I218*H218,0)</f>
        <v>0</v>
      </c>
      <c r="K218" s="270" t="s">
        <v>20</v>
      </c>
      <c r="L218" s="275"/>
      <c r="M218" s="276" t="s">
        <v>20</v>
      </c>
      <c r="N218" s="277" t="s">
        <v>47</v>
      </c>
      <c r="O218" s="86"/>
      <c r="P218" s="215">
        <f>O218*H218</f>
        <v>0</v>
      </c>
      <c r="Q218" s="215">
        <v>0.0089999999999999993</v>
      </c>
      <c r="R218" s="215">
        <f>Q218*H218</f>
        <v>0.44999999999999996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245</v>
      </c>
      <c r="AT218" s="217" t="s">
        <v>294</v>
      </c>
      <c r="AU218" s="217" t="s">
        <v>85</v>
      </c>
      <c r="AY218" s="19" t="s">
        <v>123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</v>
      </c>
      <c r="BK218" s="218">
        <f>ROUND(I218*H218,0)</f>
        <v>0</v>
      </c>
      <c r="BL218" s="19" t="s">
        <v>130</v>
      </c>
      <c r="BM218" s="217" t="s">
        <v>567</v>
      </c>
    </row>
    <row r="219" s="2" customFormat="1">
      <c r="A219" s="40"/>
      <c r="B219" s="41"/>
      <c r="C219" s="42"/>
      <c r="D219" s="219" t="s">
        <v>132</v>
      </c>
      <c r="E219" s="42"/>
      <c r="F219" s="220" t="s">
        <v>566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132</v>
      </c>
      <c r="AU219" s="19" t="s">
        <v>85</v>
      </c>
    </row>
    <row r="220" s="13" customFormat="1">
      <c r="A220" s="13"/>
      <c r="B220" s="224"/>
      <c r="C220" s="225"/>
      <c r="D220" s="219" t="s">
        <v>134</v>
      </c>
      <c r="E220" s="226" t="s">
        <v>20</v>
      </c>
      <c r="F220" s="227" t="s">
        <v>551</v>
      </c>
      <c r="G220" s="225"/>
      <c r="H220" s="226" t="s">
        <v>20</v>
      </c>
      <c r="I220" s="228"/>
      <c r="J220" s="225"/>
      <c r="K220" s="225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134</v>
      </c>
      <c r="AU220" s="233" t="s">
        <v>85</v>
      </c>
      <c r="AV220" s="13" t="s">
        <v>8</v>
      </c>
      <c r="AW220" s="13" t="s">
        <v>37</v>
      </c>
      <c r="AX220" s="13" t="s">
        <v>76</v>
      </c>
      <c r="AY220" s="233" t="s">
        <v>123</v>
      </c>
    </row>
    <row r="221" s="14" customFormat="1">
      <c r="A221" s="14"/>
      <c r="B221" s="234"/>
      <c r="C221" s="235"/>
      <c r="D221" s="219" t="s">
        <v>134</v>
      </c>
      <c r="E221" s="236" t="s">
        <v>20</v>
      </c>
      <c r="F221" s="237" t="s">
        <v>558</v>
      </c>
      <c r="G221" s="235"/>
      <c r="H221" s="238">
        <v>50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134</v>
      </c>
      <c r="AU221" s="244" t="s">
        <v>85</v>
      </c>
      <c r="AV221" s="14" t="s">
        <v>85</v>
      </c>
      <c r="AW221" s="14" t="s">
        <v>37</v>
      </c>
      <c r="AX221" s="14" t="s">
        <v>8</v>
      </c>
      <c r="AY221" s="244" t="s">
        <v>123</v>
      </c>
    </row>
    <row r="222" s="2" customFormat="1" ht="16.5" customHeight="1">
      <c r="A222" s="40"/>
      <c r="B222" s="41"/>
      <c r="C222" s="268" t="s">
        <v>349</v>
      </c>
      <c r="D222" s="268" t="s">
        <v>294</v>
      </c>
      <c r="E222" s="269" t="s">
        <v>568</v>
      </c>
      <c r="F222" s="270" t="s">
        <v>569</v>
      </c>
      <c r="G222" s="271" t="s">
        <v>482</v>
      </c>
      <c r="H222" s="272">
        <v>50</v>
      </c>
      <c r="I222" s="273"/>
      <c r="J222" s="274">
        <f>ROUND(I222*H222,0)</f>
        <v>0</v>
      </c>
      <c r="K222" s="270" t="s">
        <v>20</v>
      </c>
      <c r="L222" s="275"/>
      <c r="M222" s="276" t="s">
        <v>20</v>
      </c>
      <c r="N222" s="277" t="s">
        <v>47</v>
      </c>
      <c r="O222" s="86"/>
      <c r="P222" s="215">
        <f>O222*H222</f>
        <v>0</v>
      </c>
      <c r="Q222" s="215">
        <v>0.0089999999999999993</v>
      </c>
      <c r="R222" s="215">
        <f>Q222*H222</f>
        <v>0.44999999999999996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245</v>
      </c>
      <c r="AT222" s="217" t="s">
        <v>294</v>
      </c>
      <c r="AU222" s="217" t="s">
        <v>85</v>
      </c>
      <c r="AY222" s="19" t="s">
        <v>123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</v>
      </c>
      <c r="BK222" s="218">
        <f>ROUND(I222*H222,0)</f>
        <v>0</v>
      </c>
      <c r="BL222" s="19" t="s">
        <v>130</v>
      </c>
      <c r="BM222" s="217" t="s">
        <v>570</v>
      </c>
    </row>
    <row r="223" s="2" customFormat="1">
      <c r="A223" s="40"/>
      <c r="B223" s="41"/>
      <c r="C223" s="42"/>
      <c r="D223" s="219" t="s">
        <v>132</v>
      </c>
      <c r="E223" s="42"/>
      <c r="F223" s="220" t="s">
        <v>569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132</v>
      </c>
      <c r="AU223" s="19" t="s">
        <v>85</v>
      </c>
    </row>
    <row r="224" s="13" customFormat="1">
      <c r="A224" s="13"/>
      <c r="B224" s="224"/>
      <c r="C224" s="225"/>
      <c r="D224" s="219" t="s">
        <v>134</v>
      </c>
      <c r="E224" s="226" t="s">
        <v>20</v>
      </c>
      <c r="F224" s="227" t="s">
        <v>551</v>
      </c>
      <c r="G224" s="225"/>
      <c r="H224" s="226" t="s">
        <v>20</v>
      </c>
      <c r="I224" s="228"/>
      <c r="J224" s="225"/>
      <c r="K224" s="225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134</v>
      </c>
      <c r="AU224" s="233" t="s">
        <v>85</v>
      </c>
      <c r="AV224" s="13" t="s">
        <v>8</v>
      </c>
      <c r="AW224" s="13" t="s">
        <v>37</v>
      </c>
      <c r="AX224" s="13" t="s">
        <v>76</v>
      </c>
      <c r="AY224" s="233" t="s">
        <v>123</v>
      </c>
    </row>
    <row r="225" s="14" customFormat="1">
      <c r="A225" s="14"/>
      <c r="B225" s="234"/>
      <c r="C225" s="235"/>
      <c r="D225" s="219" t="s">
        <v>134</v>
      </c>
      <c r="E225" s="236" t="s">
        <v>20</v>
      </c>
      <c r="F225" s="237" t="s">
        <v>558</v>
      </c>
      <c r="G225" s="235"/>
      <c r="H225" s="238">
        <v>50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134</v>
      </c>
      <c r="AU225" s="244" t="s">
        <v>85</v>
      </c>
      <c r="AV225" s="14" t="s">
        <v>85</v>
      </c>
      <c r="AW225" s="14" t="s">
        <v>37</v>
      </c>
      <c r="AX225" s="14" t="s">
        <v>8</v>
      </c>
      <c r="AY225" s="244" t="s">
        <v>123</v>
      </c>
    </row>
    <row r="226" s="2" customFormat="1" ht="16.5" customHeight="1">
      <c r="A226" s="40"/>
      <c r="B226" s="41"/>
      <c r="C226" s="268" t="s">
        <v>355</v>
      </c>
      <c r="D226" s="268" t="s">
        <v>294</v>
      </c>
      <c r="E226" s="269" t="s">
        <v>571</v>
      </c>
      <c r="F226" s="270" t="s">
        <v>572</v>
      </c>
      <c r="G226" s="271" t="s">
        <v>482</v>
      </c>
      <c r="H226" s="272">
        <v>50</v>
      </c>
      <c r="I226" s="273"/>
      <c r="J226" s="274">
        <f>ROUND(I226*H226,0)</f>
        <v>0</v>
      </c>
      <c r="K226" s="270" t="s">
        <v>20</v>
      </c>
      <c r="L226" s="275"/>
      <c r="M226" s="276" t="s">
        <v>20</v>
      </c>
      <c r="N226" s="277" t="s">
        <v>47</v>
      </c>
      <c r="O226" s="86"/>
      <c r="P226" s="215">
        <f>O226*H226</f>
        <v>0</v>
      </c>
      <c r="Q226" s="215">
        <v>0.0089999999999999993</v>
      </c>
      <c r="R226" s="215">
        <f>Q226*H226</f>
        <v>0.44999999999999996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245</v>
      </c>
      <c r="AT226" s="217" t="s">
        <v>294</v>
      </c>
      <c r="AU226" s="217" t="s">
        <v>85</v>
      </c>
      <c r="AY226" s="19" t="s">
        <v>123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</v>
      </c>
      <c r="BK226" s="218">
        <f>ROUND(I226*H226,0)</f>
        <v>0</v>
      </c>
      <c r="BL226" s="19" t="s">
        <v>130</v>
      </c>
      <c r="BM226" s="217" t="s">
        <v>573</v>
      </c>
    </row>
    <row r="227" s="2" customFormat="1">
      <c r="A227" s="40"/>
      <c r="B227" s="41"/>
      <c r="C227" s="42"/>
      <c r="D227" s="219" t="s">
        <v>132</v>
      </c>
      <c r="E227" s="42"/>
      <c r="F227" s="220" t="s">
        <v>572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132</v>
      </c>
      <c r="AU227" s="19" t="s">
        <v>85</v>
      </c>
    </row>
    <row r="228" s="13" customFormat="1">
      <c r="A228" s="13"/>
      <c r="B228" s="224"/>
      <c r="C228" s="225"/>
      <c r="D228" s="219" t="s">
        <v>134</v>
      </c>
      <c r="E228" s="226" t="s">
        <v>20</v>
      </c>
      <c r="F228" s="227" t="s">
        <v>551</v>
      </c>
      <c r="G228" s="225"/>
      <c r="H228" s="226" t="s">
        <v>20</v>
      </c>
      <c r="I228" s="228"/>
      <c r="J228" s="225"/>
      <c r="K228" s="225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134</v>
      </c>
      <c r="AU228" s="233" t="s">
        <v>85</v>
      </c>
      <c r="AV228" s="13" t="s">
        <v>8</v>
      </c>
      <c r="AW228" s="13" t="s">
        <v>37</v>
      </c>
      <c r="AX228" s="13" t="s">
        <v>76</v>
      </c>
      <c r="AY228" s="233" t="s">
        <v>123</v>
      </c>
    </row>
    <row r="229" s="14" customFormat="1">
      <c r="A229" s="14"/>
      <c r="B229" s="234"/>
      <c r="C229" s="235"/>
      <c r="D229" s="219" t="s">
        <v>134</v>
      </c>
      <c r="E229" s="236" t="s">
        <v>20</v>
      </c>
      <c r="F229" s="237" t="s">
        <v>558</v>
      </c>
      <c r="G229" s="235"/>
      <c r="H229" s="238">
        <v>50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134</v>
      </c>
      <c r="AU229" s="244" t="s">
        <v>85</v>
      </c>
      <c r="AV229" s="14" t="s">
        <v>85</v>
      </c>
      <c r="AW229" s="14" t="s">
        <v>37</v>
      </c>
      <c r="AX229" s="14" t="s">
        <v>8</v>
      </c>
      <c r="AY229" s="244" t="s">
        <v>123</v>
      </c>
    </row>
    <row r="230" s="2" customFormat="1" ht="16.5" customHeight="1">
      <c r="A230" s="40"/>
      <c r="B230" s="41"/>
      <c r="C230" s="268" t="s">
        <v>366</v>
      </c>
      <c r="D230" s="268" t="s">
        <v>294</v>
      </c>
      <c r="E230" s="269" t="s">
        <v>574</v>
      </c>
      <c r="F230" s="270" t="s">
        <v>575</v>
      </c>
      <c r="G230" s="271" t="s">
        <v>482</v>
      </c>
      <c r="H230" s="272">
        <v>50</v>
      </c>
      <c r="I230" s="273"/>
      <c r="J230" s="274">
        <f>ROUND(I230*H230,0)</f>
        <v>0</v>
      </c>
      <c r="K230" s="270" t="s">
        <v>20</v>
      </c>
      <c r="L230" s="275"/>
      <c r="M230" s="276" t="s">
        <v>20</v>
      </c>
      <c r="N230" s="277" t="s">
        <v>47</v>
      </c>
      <c r="O230" s="86"/>
      <c r="P230" s="215">
        <f>O230*H230</f>
        <v>0</v>
      </c>
      <c r="Q230" s="215">
        <v>0.0089999999999999993</v>
      </c>
      <c r="R230" s="215">
        <f>Q230*H230</f>
        <v>0.44999999999999996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245</v>
      </c>
      <c r="AT230" s="217" t="s">
        <v>294</v>
      </c>
      <c r="AU230" s="217" t="s">
        <v>85</v>
      </c>
      <c r="AY230" s="19" t="s">
        <v>123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</v>
      </c>
      <c r="BK230" s="218">
        <f>ROUND(I230*H230,0)</f>
        <v>0</v>
      </c>
      <c r="BL230" s="19" t="s">
        <v>130</v>
      </c>
      <c r="BM230" s="217" t="s">
        <v>576</v>
      </c>
    </row>
    <row r="231" s="2" customFormat="1">
      <c r="A231" s="40"/>
      <c r="B231" s="41"/>
      <c r="C231" s="42"/>
      <c r="D231" s="219" t="s">
        <v>132</v>
      </c>
      <c r="E231" s="42"/>
      <c r="F231" s="220" t="s">
        <v>575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132</v>
      </c>
      <c r="AU231" s="19" t="s">
        <v>85</v>
      </c>
    </row>
    <row r="232" s="13" customFormat="1">
      <c r="A232" s="13"/>
      <c r="B232" s="224"/>
      <c r="C232" s="225"/>
      <c r="D232" s="219" t="s">
        <v>134</v>
      </c>
      <c r="E232" s="226" t="s">
        <v>20</v>
      </c>
      <c r="F232" s="227" t="s">
        <v>551</v>
      </c>
      <c r="G232" s="225"/>
      <c r="H232" s="226" t="s">
        <v>20</v>
      </c>
      <c r="I232" s="228"/>
      <c r="J232" s="225"/>
      <c r="K232" s="225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134</v>
      </c>
      <c r="AU232" s="233" t="s">
        <v>85</v>
      </c>
      <c r="AV232" s="13" t="s">
        <v>8</v>
      </c>
      <c r="AW232" s="13" t="s">
        <v>37</v>
      </c>
      <c r="AX232" s="13" t="s">
        <v>76</v>
      </c>
      <c r="AY232" s="233" t="s">
        <v>123</v>
      </c>
    </row>
    <row r="233" s="14" customFormat="1">
      <c r="A233" s="14"/>
      <c r="B233" s="234"/>
      <c r="C233" s="235"/>
      <c r="D233" s="219" t="s">
        <v>134</v>
      </c>
      <c r="E233" s="236" t="s">
        <v>20</v>
      </c>
      <c r="F233" s="237" t="s">
        <v>558</v>
      </c>
      <c r="G233" s="235"/>
      <c r="H233" s="238">
        <v>50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134</v>
      </c>
      <c r="AU233" s="244" t="s">
        <v>85</v>
      </c>
      <c r="AV233" s="14" t="s">
        <v>85</v>
      </c>
      <c r="AW233" s="14" t="s">
        <v>37</v>
      </c>
      <c r="AX233" s="14" t="s">
        <v>8</v>
      </c>
      <c r="AY233" s="244" t="s">
        <v>123</v>
      </c>
    </row>
    <row r="234" s="2" customFormat="1" ht="16.5" customHeight="1">
      <c r="A234" s="40"/>
      <c r="B234" s="41"/>
      <c r="C234" s="268" t="s">
        <v>378</v>
      </c>
      <c r="D234" s="268" t="s">
        <v>294</v>
      </c>
      <c r="E234" s="269" t="s">
        <v>577</v>
      </c>
      <c r="F234" s="270" t="s">
        <v>578</v>
      </c>
      <c r="G234" s="271" t="s">
        <v>482</v>
      </c>
      <c r="H234" s="272">
        <v>50</v>
      </c>
      <c r="I234" s="273"/>
      <c r="J234" s="274">
        <f>ROUND(I234*H234,0)</f>
        <v>0</v>
      </c>
      <c r="K234" s="270" t="s">
        <v>20</v>
      </c>
      <c r="L234" s="275"/>
      <c r="M234" s="276" t="s">
        <v>20</v>
      </c>
      <c r="N234" s="277" t="s">
        <v>47</v>
      </c>
      <c r="O234" s="86"/>
      <c r="P234" s="215">
        <f>O234*H234</f>
        <v>0</v>
      </c>
      <c r="Q234" s="215">
        <v>0.0089999999999999993</v>
      </c>
      <c r="R234" s="215">
        <f>Q234*H234</f>
        <v>0.44999999999999996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245</v>
      </c>
      <c r="AT234" s="217" t="s">
        <v>294</v>
      </c>
      <c r="AU234" s="217" t="s">
        <v>85</v>
      </c>
      <c r="AY234" s="19" t="s">
        <v>123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</v>
      </c>
      <c r="BK234" s="218">
        <f>ROUND(I234*H234,0)</f>
        <v>0</v>
      </c>
      <c r="BL234" s="19" t="s">
        <v>130</v>
      </c>
      <c r="BM234" s="217" t="s">
        <v>579</v>
      </c>
    </row>
    <row r="235" s="2" customFormat="1">
      <c r="A235" s="40"/>
      <c r="B235" s="41"/>
      <c r="C235" s="42"/>
      <c r="D235" s="219" t="s">
        <v>132</v>
      </c>
      <c r="E235" s="42"/>
      <c r="F235" s="220" t="s">
        <v>578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132</v>
      </c>
      <c r="AU235" s="19" t="s">
        <v>85</v>
      </c>
    </row>
    <row r="236" s="13" customFormat="1">
      <c r="A236" s="13"/>
      <c r="B236" s="224"/>
      <c r="C236" s="225"/>
      <c r="D236" s="219" t="s">
        <v>134</v>
      </c>
      <c r="E236" s="226" t="s">
        <v>20</v>
      </c>
      <c r="F236" s="227" t="s">
        <v>551</v>
      </c>
      <c r="G236" s="225"/>
      <c r="H236" s="226" t="s">
        <v>20</v>
      </c>
      <c r="I236" s="228"/>
      <c r="J236" s="225"/>
      <c r="K236" s="225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134</v>
      </c>
      <c r="AU236" s="233" t="s">
        <v>85</v>
      </c>
      <c r="AV236" s="13" t="s">
        <v>8</v>
      </c>
      <c r="AW236" s="13" t="s">
        <v>37</v>
      </c>
      <c r="AX236" s="13" t="s">
        <v>76</v>
      </c>
      <c r="AY236" s="233" t="s">
        <v>123</v>
      </c>
    </row>
    <row r="237" s="14" customFormat="1">
      <c r="A237" s="14"/>
      <c r="B237" s="234"/>
      <c r="C237" s="235"/>
      <c r="D237" s="219" t="s">
        <v>134</v>
      </c>
      <c r="E237" s="236" t="s">
        <v>20</v>
      </c>
      <c r="F237" s="237" t="s">
        <v>558</v>
      </c>
      <c r="G237" s="235"/>
      <c r="H237" s="238">
        <v>50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134</v>
      </c>
      <c r="AU237" s="244" t="s">
        <v>85</v>
      </c>
      <c r="AV237" s="14" t="s">
        <v>85</v>
      </c>
      <c r="AW237" s="14" t="s">
        <v>37</v>
      </c>
      <c r="AX237" s="14" t="s">
        <v>8</v>
      </c>
      <c r="AY237" s="244" t="s">
        <v>123</v>
      </c>
    </row>
    <row r="238" s="2" customFormat="1" ht="16.5" customHeight="1">
      <c r="A238" s="40"/>
      <c r="B238" s="41"/>
      <c r="C238" s="268" t="s">
        <v>387</v>
      </c>
      <c r="D238" s="268" t="s">
        <v>294</v>
      </c>
      <c r="E238" s="269" t="s">
        <v>580</v>
      </c>
      <c r="F238" s="270" t="s">
        <v>581</v>
      </c>
      <c r="G238" s="271" t="s">
        <v>482</v>
      </c>
      <c r="H238" s="272">
        <v>30</v>
      </c>
      <c r="I238" s="273"/>
      <c r="J238" s="274">
        <f>ROUND(I238*H238,0)</f>
        <v>0</v>
      </c>
      <c r="K238" s="270" t="s">
        <v>20</v>
      </c>
      <c r="L238" s="275"/>
      <c r="M238" s="276" t="s">
        <v>20</v>
      </c>
      <c r="N238" s="277" t="s">
        <v>47</v>
      </c>
      <c r="O238" s="86"/>
      <c r="P238" s="215">
        <f>O238*H238</f>
        <v>0</v>
      </c>
      <c r="Q238" s="215">
        <v>0.0089999999999999993</v>
      </c>
      <c r="R238" s="215">
        <f>Q238*H238</f>
        <v>0.26999999999999996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245</v>
      </c>
      <c r="AT238" s="217" t="s">
        <v>294</v>
      </c>
      <c r="AU238" s="217" t="s">
        <v>85</v>
      </c>
      <c r="AY238" s="19" t="s">
        <v>123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</v>
      </c>
      <c r="BK238" s="218">
        <f>ROUND(I238*H238,0)</f>
        <v>0</v>
      </c>
      <c r="BL238" s="19" t="s">
        <v>130</v>
      </c>
      <c r="BM238" s="217" t="s">
        <v>582</v>
      </c>
    </row>
    <row r="239" s="2" customFormat="1">
      <c r="A239" s="40"/>
      <c r="B239" s="41"/>
      <c r="C239" s="42"/>
      <c r="D239" s="219" t="s">
        <v>132</v>
      </c>
      <c r="E239" s="42"/>
      <c r="F239" s="220" t="s">
        <v>581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132</v>
      </c>
      <c r="AU239" s="19" t="s">
        <v>85</v>
      </c>
    </row>
    <row r="240" s="13" customFormat="1">
      <c r="A240" s="13"/>
      <c r="B240" s="224"/>
      <c r="C240" s="225"/>
      <c r="D240" s="219" t="s">
        <v>134</v>
      </c>
      <c r="E240" s="226" t="s">
        <v>20</v>
      </c>
      <c r="F240" s="227" t="s">
        <v>551</v>
      </c>
      <c r="G240" s="225"/>
      <c r="H240" s="226" t="s">
        <v>20</v>
      </c>
      <c r="I240" s="228"/>
      <c r="J240" s="225"/>
      <c r="K240" s="225"/>
      <c r="L240" s="229"/>
      <c r="M240" s="230"/>
      <c r="N240" s="231"/>
      <c r="O240" s="231"/>
      <c r="P240" s="231"/>
      <c r="Q240" s="231"/>
      <c r="R240" s="231"/>
      <c r="S240" s="231"/>
      <c r="T240" s="23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3" t="s">
        <v>134</v>
      </c>
      <c r="AU240" s="233" t="s">
        <v>85</v>
      </c>
      <c r="AV240" s="13" t="s">
        <v>8</v>
      </c>
      <c r="AW240" s="13" t="s">
        <v>37</v>
      </c>
      <c r="AX240" s="13" t="s">
        <v>76</v>
      </c>
      <c r="AY240" s="233" t="s">
        <v>123</v>
      </c>
    </row>
    <row r="241" s="14" customFormat="1">
      <c r="A241" s="14"/>
      <c r="B241" s="234"/>
      <c r="C241" s="235"/>
      <c r="D241" s="219" t="s">
        <v>134</v>
      </c>
      <c r="E241" s="236" t="s">
        <v>20</v>
      </c>
      <c r="F241" s="237" t="s">
        <v>405</v>
      </c>
      <c r="G241" s="235"/>
      <c r="H241" s="238">
        <v>30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134</v>
      </c>
      <c r="AU241" s="244" t="s">
        <v>85</v>
      </c>
      <c r="AV241" s="14" t="s">
        <v>85</v>
      </c>
      <c r="AW241" s="14" t="s">
        <v>37</v>
      </c>
      <c r="AX241" s="14" t="s">
        <v>8</v>
      </c>
      <c r="AY241" s="244" t="s">
        <v>123</v>
      </c>
    </row>
    <row r="242" s="2" customFormat="1" ht="16.5" customHeight="1">
      <c r="A242" s="40"/>
      <c r="B242" s="41"/>
      <c r="C242" s="268" t="s">
        <v>397</v>
      </c>
      <c r="D242" s="268" t="s">
        <v>294</v>
      </c>
      <c r="E242" s="269" t="s">
        <v>583</v>
      </c>
      <c r="F242" s="270" t="s">
        <v>584</v>
      </c>
      <c r="G242" s="271" t="s">
        <v>482</v>
      </c>
      <c r="H242" s="272">
        <v>5</v>
      </c>
      <c r="I242" s="273"/>
      <c r="J242" s="274">
        <f>ROUND(I242*H242,0)</f>
        <v>0</v>
      </c>
      <c r="K242" s="270" t="s">
        <v>20</v>
      </c>
      <c r="L242" s="275"/>
      <c r="M242" s="276" t="s">
        <v>20</v>
      </c>
      <c r="N242" s="277" t="s">
        <v>47</v>
      </c>
      <c r="O242" s="86"/>
      <c r="P242" s="215">
        <f>O242*H242</f>
        <v>0</v>
      </c>
      <c r="Q242" s="215">
        <v>0.001</v>
      </c>
      <c r="R242" s="215">
        <f>Q242*H242</f>
        <v>0.0050000000000000001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245</v>
      </c>
      <c r="AT242" s="217" t="s">
        <v>294</v>
      </c>
      <c r="AU242" s="217" t="s">
        <v>85</v>
      </c>
      <c r="AY242" s="19" t="s">
        <v>123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</v>
      </c>
      <c r="BK242" s="218">
        <f>ROUND(I242*H242,0)</f>
        <v>0</v>
      </c>
      <c r="BL242" s="19" t="s">
        <v>130</v>
      </c>
      <c r="BM242" s="217" t="s">
        <v>585</v>
      </c>
    </row>
    <row r="243" s="2" customFormat="1">
      <c r="A243" s="40"/>
      <c r="B243" s="41"/>
      <c r="C243" s="42"/>
      <c r="D243" s="219" t="s">
        <v>132</v>
      </c>
      <c r="E243" s="42"/>
      <c r="F243" s="220" t="s">
        <v>584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132</v>
      </c>
      <c r="AU243" s="19" t="s">
        <v>85</v>
      </c>
    </row>
    <row r="244" s="2" customFormat="1">
      <c r="A244" s="40"/>
      <c r="B244" s="41"/>
      <c r="C244" s="42"/>
      <c r="D244" s="219" t="s">
        <v>200</v>
      </c>
      <c r="E244" s="42"/>
      <c r="F244" s="267" t="s">
        <v>550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200</v>
      </c>
      <c r="AU244" s="19" t="s">
        <v>85</v>
      </c>
    </row>
    <row r="245" s="13" customFormat="1">
      <c r="A245" s="13"/>
      <c r="B245" s="224"/>
      <c r="C245" s="225"/>
      <c r="D245" s="219" t="s">
        <v>134</v>
      </c>
      <c r="E245" s="226" t="s">
        <v>20</v>
      </c>
      <c r="F245" s="227" t="s">
        <v>551</v>
      </c>
      <c r="G245" s="225"/>
      <c r="H245" s="226" t="s">
        <v>20</v>
      </c>
      <c r="I245" s="228"/>
      <c r="J245" s="225"/>
      <c r="K245" s="225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134</v>
      </c>
      <c r="AU245" s="233" t="s">
        <v>85</v>
      </c>
      <c r="AV245" s="13" t="s">
        <v>8</v>
      </c>
      <c r="AW245" s="13" t="s">
        <v>37</v>
      </c>
      <c r="AX245" s="13" t="s">
        <v>76</v>
      </c>
      <c r="AY245" s="233" t="s">
        <v>123</v>
      </c>
    </row>
    <row r="246" s="14" customFormat="1">
      <c r="A246" s="14"/>
      <c r="B246" s="234"/>
      <c r="C246" s="235"/>
      <c r="D246" s="219" t="s">
        <v>134</v>
      </c>
      <c r="E246" s="236" t="s">
        <v>20</v>
      </c>
      <c r="F246" s="237" t="s">
        <v>196</v>
      </c>
      <c r="G246" s="235"/>
      <c r="H246" s="238">
        <v>5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134</v>
      </c>
      <c r="AU246" s="244" t="s">
        <v>85</v>
      </c>
      <c r="AV246" s="14" t="s">
        <v>85</v>
      </c>
      <c r="AW246" s="14" t="s">
        <v>37</v>
      </c>
      <c r="AX246" s="14" t="s">
        <v>8</v>
      </c>
      <c r="AY246" s="244" t="s">
        <v>123</v>
      </c>
    </row>
    <row r="247" s="2" customFormat="1" ht="16.5" customHeight="1">
      <c r="A247" s="40"/>
      <c r="B247" s="41"/>
      <c r="C247" s="268" t="s">
        <v>405</v>
      </c>
      <c r="D247" s="268" t="s">
        <v>294</v>
      </c>
      <c r="E247" s="269" t="s">
        <v>586</v>
      </c>
      <c r="F247" s="270" t="s">
        <v>587</v>
      </c>
      <c r="G247" s="271" t="s">
        <v>482</v>
      </c>
      <c r="H247" s="272">
        <v>3</v>
      </c>
      <c r="I247" s="273"/>
      <c r="J247" s="274">
        <f>ROUND(I247*H247,0)</f>
        <v>0</v>
      </c>
      <c r="K247" s="270" t="s">
        <v>20</v>
      </c>
      <c r="L247" s="275"/>
      <c r="M247" s="276" t="s">
        <v>20</v>
      </c>
      <c r="N247" s="277" t="s">
        <v>47</v>
      </c>
      <c r="O247" s="86"/>
      <c r="P247" s="215">
        <f>O247*H247</f>
        <v>0</v>
      </c>
      <c r="Q247" s="215">
        <v>0.0015</v>
      </c>
      <c r="R247" s="215">
        <f>Q247*H247</f>
        <v>0.0045000000000000005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245</v>
      </c>
      <c r="AT247" s="217" t="s">
        <v>294</v>
      </c>
      <c r="AU247" s="217" t="s">
        <v>85</v>
      </c>
      <c r="AY247" s="19" t="s">
        <v>123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</v>
      </c>
      <c r="BK247" s="218">
        <f>ROUND(I247*H247,0)</f>
        <v>0</v>
      </c>
      <c r="BL247" s="19" t="s">
        <v>130</v>
      </c>
      <c r="BM247" s="217" t="s">
        <v>588</v>
      </c>
    </row>
    <row r="248" s="2" customFormat="1">
      <c r="A248" s="40"/>
      <c r="B248" s="41"/>
      <c r="C248" s="42"/>
      <c r="D248" s="219" t="s">
        <v>132</v>
      </c>
      <c r="E248" s="42"/>
      <c r="F248" s="220" t="s">
        <v>587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132</v>
      </c>
      <c r="AU248" s="19" t="s">
        <v>85</v>
      </c>
    </row>
    <row r="249" s="2" customFormat="1">
      <c r="A249" s="40"/>
      <c r="B249" s="41"/>
      <c r="C249" s="42"/>
      <c r="D249" s="219" t="s">
        <v>200</v>
      </c>
      <c r="E249" s="42"/>
      <c r="F249" s="267" t="s">
        <v>550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200</v>
      </c>
      <c r="AU249" s="19" t="s">
        <v>85</v>
      </c>
    </row>
    <row r="250" s="13" customFormat="1">
      <c r="A250" s="13"/>
      <c r="B250" s="224"/>
      <c r="C250" s="225"/>
      <c r="D250" s="219" t="s">
        <v>134</v>
      </c>
      <c r="E250" s="226" t="s">
        <v>20</v>
      </c>
      <c r="F250" s="227" t="s">
        <v>551</v>
      </c>
      <c r="G250" s="225"/>
      <c r="H250" s="226" t="s">
        <v>20</v>
      </c>
      <c r="I250" s="228"/>
      <c r="J250" s="225"/>
      <c r="K250" s="225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134</v>
      </c>
      <c r="AU250" s="233" t="s">
        <v>85</v>
      </c>
      <c r="AV250" s="13" t="s">
        <v>8</v>
      </c>
      <c r="AW250" s="13" t="s">
        <v>37</v>
      </c>
      <c r="AX250" s="13" t="s">
        <v>76</v>
      </c>
      <c r="AY250" s="233" t="s">
        <v>123</v>
      </c>
    </row>
    <row r="251" s="14" customFormat="1">
      <c r="A251" s="14"/>
      <c r="B251" s="234"/>
      <c r="C251" s="235"/>
      <c r="D251" s="219" t="s">
        <v>134</v>
      </c>
      <c r="E251" s="236" t="s">
        <v>20</v>
      </c>
      <c r="F251" s="237" t="s">
        <v>147</v>
      </c>
      <c r="G251" s="235"/>
      <c r="H251" s="238">
        <v>3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134</v>
      </c>
      <c r="AU251" s="244" t="s">
        <v>85</v>
      </c>
      <c r="AV251" s="14" t="s">
        <v>85</v>
      </c>
      <c r="AW251" s="14" t="s">
        <v>37</v>
      </c>
      <c r="AX251" s="14" t="s">
        <v>8</v>
      </c>
      <c r="AY251" s="244" t="s">
        <v>123</v>
      </c>
    </row>
    <row r="252" s="2" customFormat="1" ht="16.5" customHeight="1">
      <c r="A252" s="40"/>
      <c r="B252" s="41"/>
      <c r="C252" s="268" t="s">
        <v>410</v>
      </c>
      <c r="D252" s="268" t="s">
        <v>294</v>
      </c>
      <c r="E252" s="269" t="s">
        <v>589</v>
      </c>
      <c r="F252" s="270" t="s">
        <v>590</v>
      </c>
      <c r="G252" s="271" t="s">
        <v>482</v>
      </c>
      <c r="H252" s="272">
        <v>5</v>
      </c>
      <c r="I252" s="273"/>
      <c r="J252" s="274">
        <f>ROUND(I252*H252,0)</f>
        <v>0</v>
      </c>
      <c r="K252" s="270" t="s">
        <v>20</v>
      </c>
      <c r="L252" s="275"/>
      <c r="M252" s="276" t="s">
        <v>20</v>
      </c>
      <c r="N252" s="277" t="s">
        <v>47</v>
      </c>
      <c r="O252" s="86"/>
      <c r="P252" s="215">
        <f>O252*H252</f>
        <v>0</v>
      </c>
      <c r="Q252" s="215">
        <v>0.0089999999999999993</v>
      </c>
      <c r="R252" s="215">
        <f>Q252*H252</f>
        <v>0.044999999999999998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245</v>
      </c>
      <c r="AT252" s="217" t="s">
        <v>294</v>
      </c>
      <c r="AU252" s="217" t="s">
        <v>85</v>
      </c>
      <c r="AY252" s="19" t="s">
        <v>123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</v>
      </c>
      <c r="BK252" s="218">
        <f>ROUND(I252*H252,0)</f>
        <v>0</v>
      </c>
      <c r="BL252" s="19" t="s">
        <v>130</v>
      </c>
      <c r="BM252" s="217" t="s">
        <v>591</v>
      </c>
    </row>
    <row r="253" s="2" customFormat="1">
      <c r="A253" s="40"/>
      <c r="B253" s="41"/>
      <c r="C253" s="42"/>
      <c r="D253" s="219" t="s">
        <v>132</v>
      </c>
      <c r="E253" s="42"/>
      <c r="F253" s="220" t="s">
        <v>590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132</v>
      </c>
      <c r="AU253" s="19" t="s">
        <v>85</v>
      </c>
    </row>
    <row r="254" s="2" customFormat="1">
      <c r="A254" s="40"/>
      <c r="B254" s="41"/>
      <c r="C254" s="42"/>
      <c r="D254" s="219" t="s">
        <v>200</v>
      </c>
      <c r="E254" s="42"/>
      <c r="F254" s="267" t="s">
        <v>550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200</v>
      </c>
      <c r="AU254" s="19" t="s">
        <v>85</v>
      </c>
    </row>
    <row r="255" s="13" customFormat="1">
      <c r="A255" s="13"/>
      <c r="B255" s="224"/>
      <c r="C255" s="225"/>
      <c r="D255" s="219" t="s">
        <v>134</v>
      </c>
      <c r="E255" s="226" t="s">
        <v>20</v>
      </c>
      <c r="F255" s="227" t="s">
        <v>551</v>
      </c>
      <c r="G255" s="225"/>
      <c r="H255" s="226" t="s">
        <v>20</v>
      </c>
      <c r="I255" s="228"/>
      <c r="J255" s="225"/>
      <c r="K255" s="225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134</v>
      </c>
      <c r="AU255" s="233" t="s">
        <v>85</v>
      </c>
      <c r="AV255" s="13" t="s">
        <v>8</v>
      </c>
      <c r="AW255" s="13" t="s">
        <v>37</v>
      </c>
      <c r="AX255" s="13" t="s">
        <v>76</v>
      </c>
      <c r="AY255" s="233" t="s">
        <v>123</v>
      </c>
    </row>
    <row r="256" s="14" customFormat="1">
      <c r="A256" s="14"/>
      <c r="B256" s="234"/>
      <c r="C256" s="235"/>
      <c r="D256" s="219" t="s">
        <v>134</v>
      </c>
      <c r="E256" s="236" t="s">
        <v>20</v>
      </c>
      <c r="F256" s="237" t="s">
        <v>196</v>
      </c>
      <c r="G256" s="235"/>
      <c r="H256" s="238">
        <v>5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134</v>
      </c>
      <c r="AU256" s="244" t="s">
        <v>85</v>
      </c>
      <c r="AV256" s="14" t="s">
        <v>85</v>
      </c>
      <c r="AW256" s="14" t="s">
        <v>37</v>
      </c>
      <c r="AX256" s="14" t="s">
        <v>8</v>
      </c>
      <c r="AY256" s="244" t="s">
        <v>123</v>
      </c>
    </row>
    <row r="257" s="2" customFormat="1" ht="16.5" customHeight="1">
      <c r="A257" s="40"/>
      <c r="B257" s="41"/>
      <c r="C257" s="268" t="s">
        <v>416</v>
      </c>
      <c r="D257" s="268" t="s">
        <v>294</v>
      </c>
      <c r="E257" s="269" t="s">
        <v>592</v>
      </c>
      <c r="F257" s="270" t="s">
        <v>593</v>
      </c>
      <c r="G257" s="271" t="s">
        <v>482</v>
      </c>
      <c r="H257" s="272">
        <v>3</v>
      </c>
      <c r="I257" s="273"/>
      <c r="J257" s="274">
        <f>ROUND(I257*H257,0)</f>
        <v>0</v>
      </c>
      <c r="K257" s="270" t="s">
        <v>20</v>
      </c>
      <c r="L257" s="275"/>
      <c r="M257" s="276" t="s">
        <v>20</v>
      </c>
      <c r="N257" s="277" t="s">
        <v>47</v>
      </c>
      <c r="O257" s="86"/>
      <c r="P257" s="215">
        <f>O257*H257</f>
        <v>0</v>
      </c>
      <c r="Q257" s="215">
        <v>0.0015</v>
      </c>
      <c r="R257" s="215">
        <f>Q257*H257</f>
        <v>0.0045000000000000005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245</v>
      </c>
      <c r="AT257" s="217" t="s">
        <v>294</v>
      </c>
      <c r="AU257" s="217" t="s">
        <v>85</v>
      </c>
      <c r="AY257" s="19" t="s">
        <v>123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</v>
      </c>
      <c r="BK257" s="218">
        <f>ROUND(I257*H257,0)</f>
        <v>0</v>
      </c>
      <c r="BL257" s="19" t="s">
        <v>130</v>
      </c>
      <c r="BM257" s="217" t="s">
        <v>594</v>
      </c>
    </row>
    <row r="258" s="2" customFormat="1">
      <c r="A258" s="40"/>
      <c r="B258" s="41"/>
      <c r="C258" s="42"/>
      <c r="D258" s="219" t="s">
        <v>132</v>
      </c>
      <c r="E258" s="42"/>
      <c r="F258" s="220" t="s">
        <v>593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132</v>
      </c>
      <c r="AU258" s="19" t="s">
        <v>85</v>
      </c>
    </row>
    <row r="259" s="2" customFormat="1">
      <c r="A259" s="40"/>
      <c r="B259" s="41"/>
      <c r="C259" s="42"/>
      <c r="D259" s="219" t="s">
        <v>200</v>
      </c>
      <c r="E259" s="42"/>
      <c r="F259" s="267" t="s">
        <v>550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200</v>
      </c>
      <c r="AU259" s="19" t="s">
        <v>85</v>
      </c>
    </row>
    <row r="260" s="13" customFormat="1">
      <c r="A260" s="13"/>
      <c r="B260" s="224"/>
      <c r="C260" s="225"/>
      <c r="D260" s="219" t="s">
        <v>134</v>
      </c>
      <c r="E260" s="226" t="s">
        <v>20</v>
      </c>
      <c r="F260" s="227" t="s">
        <v>551</v>
      </c>
      <c r="G260" s="225"/>
      <c r="H260" s="226" t="s">
        <v>20</v>
      </c>
      <c r="I260" s="228"/>
      <c r="J260" s="225"/>
      <c r="K260" s="225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134</v>
      </c>
      <c r="AU260" s="233" t="s">
        <v>85</v>
      </c>
      <c r="AV260" s="13" t="s">
        <v>8</v>
      </c>
      <c r="AW260" s="13" t="s">
        <v>37</v>
      </c>
      <c r="AX260" s="13" t="s">
        <v>76</v>
      </c>
      <c r="AY260" s="233" t="s">
        <v>123</v>
      </c>
    </row>
    <row r="261" s="14" customFormat="1">
      <c r="A261" s="14"/>
      <c r="B261" s="234"/>
      <c r="C261" s="235"/>
      <c r="D261" s="219" t="s">
        <v>134</v>
      </c>
      <c r="E261" s="236" t="s">
        <v>20</v>
      </c>
      <c r="F261" s="237" t="s">
        <v>147</v>
      </c>
      <c r="G261" s="235"/>
      <c r="H261" s="238">
        <v>3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134</v>
      </c>
      <c r="AU261" s="244" t="s">
        <v>85</v>
      </c>
      <c r="AV261" s="14" t="s">
        <v>85</v>
      </c>
      <c r="AW261" s="14" t="s">
        <v>37</v>
      </c>
      <c r="AX261" s="14" t="s">
        <v>8</v>
      </c>
      <c r="AY261" s="244" t="s">
        <v>123</v>
      </c>
    </row>
    <row r="262" s="2" customFormat="1" ht="16.5" customHeight="1">
      <c r="A262" s="40"/>
      <c r="B262" s="41"/>
      <c r="C262" s="268" t="s">
        <v>595</v>
      </c>
      <c r="D262" s="268" t="s">
        <v>294</v>
      </c>
      <c r="E262" s="269" t="s">
        <v>596</v>
      </c>
      <c r="F262" s="270" t="s">
        <v>597</v>
      </c>
      <c r="G262" s="271" t="s">
        <v>482</v>
      </c>
      <c r="H262" s="272">
        <v>3</v>
      </c>
      <c r="I262" s="273"/>
      <c r="J262" s="274">
        <f>ROUND(I262*H262,0)</f>
        <v>0</v>
      </c>
      <c r="K262" s="270" t="s">
        <v>20</v>
      </c>
      <c r="L262" s="275"/>
      <c r="M262" s="276" t="s">
        <v>20</v>
      </c>
      <c r="N262" s="277" t="s">
        <v>47</v>
      </c>
      <c r="O262" s="86"/>
      <c r="P262" s="215">
        <f>O262*H262</f>
        <v>0</v>
      </c>
      <c r="Q262" s="215">
        <v>0.0015</v>
      </c>
      <c r="R262" s="215">
        <f>Q262*H262</f>
        <v>0.0045000000000000005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245</v>
      </c>
      <c r="AT262" s="217" t="s">
        <v>294</v>
      </c>
      <c r="AU262" s="217" t="s">
        <v>85</v>
      </c>
      <c r="AY262" s="19" t="s">
        <v>123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</v>
      </c>
      <c r="BK262" s="218">
        <f>ROUND(I262*H262,0)</f>
        <v>0</v>
      </c>
      <c r="BL262" s="19" t="s">
        <v>130</v>
      </c>
      <c r="BM262" s="217" t="s">
        <v>598</v>
      </c>
    </row>
    <row r="263" s="2" customFormat="1">
      <c r="A263" s="40"/>
      <c r="B263" s="41"/>
      <c r="C263" s="42"/>
      <c r="D263" s="219" t="s">
        <v>132</v>
      </c>
      <c r="E263" s="42"/>
      <c r="F263" s="220" t="s">
        <v>597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132</v>
      </c>
      <c r="AU263" s="19" t="s">
        <v>85</v>
      </c>
    </row>
    <row r="264" s="2" customFormat="1">
      <c r="A264" s="40"/>
      <c r="B264" s="41"/>
      <c r="C264" s="42"/>
      <c r="D264" s="219" t="s">
        <v>200</v>
      </c>
      <c r="E264" s="42"/>
      <c r="F264" s="267" t="s">
        <v>550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200</v>
      </c>
      <c r="AU264" s="19" t="s">
        <v>85</v>
      </c>
    </row>
    <row r="265" s="13" customFormat="1">
      <c r="A265" s="13"/>
      <c r="B265" s="224"/>
      <c r="C265" s="225"/>
      <c r="D265" s="219" t="s">
        <v>134</v>
      </c>
      <c r="E265" s="226" t="s">
        <v>20</v>
      </c>
      <c r="F265" s="227" t="s">
        <v>551</v>
      </c>
      <c r="G265" s="225"/>
      <c r="H265" s="226" t="s">
        <v>20</v>
      </c>
      <c r="I265" s="228"/>
      <c r="J265" s="225"/>
      <c r="K265" s="225"/>
      <c r="L265" s="229"/>
      <c r="M265" s="230"/>
      <c r="N265" s="231"/>
      <c r="O265" s="231"/>
      <c r="P265" s="231"/>
      <c r="Q265" s="231"/>
      <c r="R265" s="231"/>
      <c r="S265" s="231"/>
      <c r="T265" s="23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3" t="s">
        <v>134</v>
      </c>
      <c r="AU265" s="233" t="s">
        <v>85</v>
      </c>
      <c r="AV265" s="13" t="s">
        <v>8</v>
      </c>
      <c r="AW265" s="13" t="s">
        <v>37</v>
      </c>
      <c r="AX265" s="13" t="s">
        <v>76</v>
      </c>
      <c r="AY265" s="233" t="s">
        <v>123</v>
      </c>
    </row>
    <row r="266" s="14" customFormat="1">
      <c r="A266" s="14"/>
      <c r="B266" s="234"/>
      <c r="C266" s="235"/>
      <c r="D266" s="219" t="s">
        <v>134</v>
      </c>
      <c r="E266" s="236" t="s">
        <v>20</v>
      </c>
      <c r="F266" s="237" t="s">
        <v>147</v>
      </c>
      <c r="G266" s="235"/>
      <c r="H266" s="238">
        <v>3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4" t="s">
        <v>134</v>
      </c>
      <c r="AU266" s="244" t="s">
        <v>85</v>
      </c>
      <c r="AV266" s="14" t="s">
        <v>85</v>
      </c>
      <c r="AW266" s="14" t="s">
        <v>37</v>
      </c>
      <c r="AX266" s="14" t="s">
        <v>8</v>
      </c>
      <c r="AY266" s="244" t="s">
        <v>123</v>
      </c>
    </row>
    <row r="267" s="2" customFormat="1" ht="16.5" customHeight="1">
      <c r="A267" s="40"/>
      <c r="B267" s="41"/>
      <c r="C267" s="268" t="s">
        <v>599</v>
      </c>
      <c r="D267" s="268" t="s">
        <v>294</v>
      </c>
      <c r="E267" s="269" t="s">
        <v>600</v>
      </c>
      <c r="F267" s="270" t="s">
        <v>601</v>
      </c>
      <c r="G267" s="271" t="s">
        <v>482</v>
      </c>
      <c r="H267" s="272">
        <v>3</v>
      </c>
      <c r="I267" s="273"/>
      <c r="J267" s="274">
        <f>ROUND(I267*H267,0)</f>
        <v>0</v>
      </c>
      <c r="K267" s="270" t="s">
        <v>20</v>
      </c>
      <c r="L267" s="275"/>
      <c r="M267" s="276" t="s">
        <v>20</v>
      </c>
      <c r="N267" s="277" t="s">
        <v>47</v>
      </c>
      <c r="O267" s="86"/>
      <c r="P267" s="215">
        <f>O267*H267</f>
        <v>0</v>
      </c>
      <c r="Q267" s="215">
        <v>4.0000000000000003E-05</v>
      </c>
      <c r="R267" s="215">
        <f>Q267*H267</f>
        <v>0.00012000000000000002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245</v>
      </c>
      <c r="AT267" s="217" t="s">
        <v>294</v>
      </c>
      <c r="AU267" s="217" t="s">
        <v>85</v>
      </c>
      <c r="AY267" s="19" t="s">
        <v>123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</v>
      </c>
      <c r="BK267" s="218">
        <f>ROUND(I267*H267,0)</f>
        <v>0</v>
      </c>
      <c r="BL267" s="19" t="s">
        <v>130</v>
      </c>
      <c r="BM267" s="217" t="s">
        <v>602</v>
      </c>
    </row>
    <row r="268" s="2" customFormat="1">
      <c r="A268" s="40"/>
      <c r="B268" s="41"/>
      <c r="C268" s="42"/>
      <c r="D268" s="219" t="s">
        <v>132</v>
      </c>
      <c r="E268" s="42"/>
      <c r="F268" s="220" t="s">
        <v>601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132</v>
      </c>
      <c r="AU268" s="19" t="s">
        <v>85</v>
      </c>
    </row>
    <row r="269" s="2" customFormat="1">
      <c r="A269" s="40"/>
      <c r="B269" s="41"/>
      <c r="C269" s="42"/>
      <c r="D269" s="219" t="s">
        <v>200</v>
      </c>
      <c r="E269" s="42"/>
      <c r="F269" s="267" t="s">
        <v>550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200</v>
      </c>
      <c r="AU269" s="19" t="s">
        <v>85</v>
      </c>
    </row>
    <row r="270" s="13" customFormat="1">
      <c r="A270" s="13"/>
      <c r="B270" s="224"/>
      <c r="C270" s="225"/>
      <c r="D270" s="219" t="s">
        <v>134</v>
      </c>
      <c r="E270" s="226" t="s">
        <v>20</v>
      </c>
      <c r="F270" s="227" t="s">
        <v>551</v>
      </c>
      <c r="G270" s="225"/>
      <c r="H270" s="226" t="s">
        <v>20</v>
      </c>
      <c r="I270" s="228"/>
      <c r="J270" s="225"/>
      <c r="K270" s="225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134</v>
      </c>
      <c r="AU270" s="233" t="s">
        <v>85</v>
      </c>
      <c r="AV270" s="13" t="s">
        <v>8</v>
      </c>
      <c r="AW270" s="13" t="s">
        <v>37</v>
      </c>
      <c r="AX270" s="13" t="s">
        <v>76</v>
      </c>
      <c r="AY270" s="233" t="s">
        <v>123</v>
      </c>
    </row>
    <row r="271" s="14" customFormat="1">
      <c r="A271" s="14"/>
      <c r="B271" s="234"/>
      <c r="C271" s="235"/>
      <c r="D271" s="219" t="s">
        <v>134</v>
      </c>
      <c r="E271" s="236" t="s">
        <v>20</v>
      </c>
      <c r="F271" s="237" t="s">
        <v>147</v>
      </c>
      <c r="G271" s="235"/>
      <c r="H271" s="238">
        <v>3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134</v>
      </c>
      <c r="AU271" s="244" t="s">
        <v>85</v>
      </c>
      <c r="AV271" s="14" t="s">
        <v>85</v>
      </c>
      <c r="AW271" s="14" t="s">
        <v>37</v>
      </c>
      <c r="AX271" s="14" t="s">
        <v>8</v>
      </c>
      <c r="AY271" s="244" t="s">
        <v>123</v>
      </c>
    </row>
    <row r="272" s="2" customFormat="1" ht="16.5" customHeight="1">
      <c r="A272" s="40"/>
      <c r="B272" s="41"/>
      <c r="C272" s="268" t="s">
        <v>603</v>
      </c>
      <c r="D272" s="268" t="s">
        <v>294</v>
      </c>
      <c r="E272" s="269" t="s">
        <v>604</v>
      </c>
      <c r="F272" s="270" t="s">
        <v>605</v>
      </c>
      <c r="G272" s="271" t="s">
        <v>482</v>
      </c>
      <c r="H272" s="272">
        <v>5</v>
      </c>
      <c r="I272" s="273"/>
      <c r="J272" s="274">
        <f>ROUND(I272*H272,0)</f>
        <v>0</v>
      </c>
      <c r="K272" s="270" t="s">
        <v>20</v>
      </c>
      <c r="L272" s="275"/>
      <c r="M272" s="276" t="s">
        <v>20</v>
      </c>
      <c r="N272" s="277" t="s">
        <v>47</v>
      </c>
      <c r="O272" s="86"/>
      <c r="P272" s="215">
        <f>O272*H272</f>
        <v>0</v>
      </c>
      <c r="Q272" s="215">
        <v>0.001</v>
      </c>
      <c r="R272" s="215">
        <f>Q272*H272</f>
        <v>0.0050000000000000001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245</v>
      </c>
      <c r="AT272" s="217" t="s">
        <v>294</v>
      </c>
      <c r="AU272" s="217" t="s">
        <v>85</v>
      </c>
      <c r="AY272" s="19" t="s">
        <v>123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</v>
      </c>
      <c r="BK272" s="218">
        <f>ROUND(I272*H272,0)</f>
        <v>0</v>
      </c>
      <c r="BL272" s="19" t="s">
        <v>130</v>
      </c>
      <c r="BM272" s="217" t="s">
        <v>606</v>
      </c>
    </row>
    <row r="273" s="2" customFormat="1">
      <c r="A273" s="40"/>
      <c r="B273" s="41"/>
      <c r="C273" s="42"/>
      <c r="D273" s="219" t="s">
        <v>132</v>
      </c>
      <c r="E273" s="42"/>
      <c r="F273" s="220" t="s">
        <v>605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132</v>
      </c>
      <c r="AU273" s="19" t="s">
        <v>85</v>
      </c>
    </row>
    <row r="274" s="2" customFormat="1">
      <c r="A274" s="40"/>
      <c r="B274" s="41"/>
      <c r="C274" s="42"/>
      <c r="D274" s="219" t="s">
        <v>200</v>
      </c>
      <c r="E274" s="42"/>
      <c r="F274" s="267" t="s">
        <v>550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200</v>
      </c>
      <c r="AU274" s="19" t="s">
        <v>85</v>
      </c>
    </row>
    <row r="275" s="13" customFormat="1">
      <c r="A275" s="13"/>
      <c r="B275" s="224"/>
      <c r="C275" s="225"/>
      <c r="D275" s="219" t="s">
        <v>134</v>
      </c>
      <c r="E275" s="226" t="s">
        <v>20</v>
      </c>
      <c r="F275" s="227" t="s">
        <v>551</v>
      </c>
      <c r="G275" s="225"/>
      <c r="H275" s="226" t="s">
        <v>20</v>
      </c>
      <c r="I275" s="228"/>
      <c r="J275" s="225"/>
      <c r="K275" s="225"/>
      <c r="L275" s="229"/>
      <c r="M275" s="230"/>
      <c r="N275" s="231"/>
      <c r="O275" s="231"/>
      <c r="P275" s="231"/>
      <c r="Q275" s="231"/>
      <c r="R275" s="231"/>
      <c r="S275" s="231"/>
      <c r="T275" s="23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134</v>
      </c>
      <c r="AU275" s="233" t="s">
        <v>85</v>
      </c>
      <c r="AV275" s="13" t="s">
        <v>8</v>
      </c>
      <c r="AW275" s="13" t="s">
        <v>37</v>
      </c>
      <c r="AX275" s="13" t="s">
        <v>76</v>
      </c>
      <c r="AY275" s="233" t="s">
        <v>123</v>
      </c>
    </row>
    <row r="276" s="14" customFormat="1">
      <c r="A276" s="14"/>
      <c r="B276" s="234"/>
      <c r="C276" s="235"/>
      <c r="D276" s="219" t="s">
        <v>134</v>
      </c>
      <c r="E276" s="236" t="s">
        <v>20</v>
      </c>
      <c r="F276" s="237" t="s">
        <v>196</v>
      </c>
      <c r="G276" s="235"/>
      <c r="H276" s="238">
        <v>5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134</v>
      </c>
      <c r="AU276" s="244" t="s">
        <v>85</v>
      </c>
      <c r="AV276" s="14" t="s">
        <v>85</v>
      </c>
      <c r="AW276" s="14" t="s">
        <v>37</v>
      </c>
      <c r="AX276" s="14" t="s">
        <v>8</v>
      </c>
      <c r="AY276" s="244" t="s">
        <v>123</v>
      </c>
    </row>
    <row r="277" s="2" customFormat="1" ht="16.5" customHeight="1">
      <c r="A277" s="40"/>
      <c r="B277" s="41"/>
      <c r="C277" s="268" t="s">
        <v>607</v>
      </c>
      <c r="D277" s="268" t="s">
        <v>294</v>
      </c>
      <c r="E277" s="269" t="s">
        <v>608</v>
      </c>
      <c r="F277" s="270" t="s">
        <v>609</v>
      </c>
      <c r="G277" s="271" t="s">
        <v>482</v>
      </c>
      <c r="H277" s="272">
        <v>5</v>
      </c>
      <c r="I277" s="273"/>
      <c r="J277" s="274">
        <f>ROUND(I277*H277,0)</f>
        <v>0</v>
      </c>
      <c r="K277" s="270" t="s">
        <v>20</v>
      </c>
      <c r="L277" s="275"/>
      <c r="M277" s="276" t="s">
        <v>20</v>
      </c>
      <c r="N277" s="277" t="s">
        <v>47</v>
      </c>
      <c r="O277" s="86"/>
      <c r="P277" s="215">
        <f>O277*H277</f>
        <v>0</v>
      </c>
      <c r="Q277" s="215">
        <v>4.0000000000000003E-05</v>
      </c>
      <c r="R277" s="215">
        <f>Q277*H277</f>
        <v>0.00020000000000000001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245</v>
      </c>
      <c r="AT277" s="217" t="s">
        <v>294</v>
      </c>
      <c r="AU277" s="217" t="s">
        <v>85</v>
      </c>
      <c r="AY277" s="19" t="s">
        <v>123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</v>
      </c>
      <c r="BK277" s="218">
        <f>ROUND(I277*H277,0)</f>
        <v>0</v>
      </c>
      <c r="BL277" s="19" t="s">
        <v>130</v>
      </c>
      <c r="BM277" s="217" t="s">
        <v>610</v>
      </c>
    </row>
    <row r="278" s="2" customFormat="1">
      <c r="A278" s="40"/>
      <c r="B278" s="41"/>
      <c r="C278" s="42"/>
      <c r="D278" s="219" t="s">
        <v>132</v>
      </c>
      <c r="E278" s="42"/>
      <c r="F278" s="220" t="s">
        <v>609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132</v>
      </c>
      <c r="AU278" s="19" t="s">
        <v>85</v>
      </c>
    </row>
    <row r="279" s="2" customFormat="1">
      <c r="A279" s="40"/>
      <c r="B279" s="41"/>
      <c r="C279" s="42"/>
      <c r="D279" s="219" t="s">
        <v>200</v>
      </c>
      <c r="E279" s="42"/>
      <c r="F279" s="267" t="s">
        <v>550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200</v>
      </c>
      <c r="AU279" s="19" t="s">
        <v>85</v>
      </c>
    </row>
    <row r="280" s="13" customFormat="1">
      <c r="A280" s="13"/>
      <c r="B280" s="224"/>
      <c r="C280" s="225"/>
      <c r="D280" s="219" t="s">
        <v>134</v>
      </c>
      <c r="E280" s="226" t="s">
        <v>20</v>
      </c>
      <c r="F280" s="227" t="s">
        <v>551</v>
      </c>
      <c r="G280" s="225"/>
      <c r="H280" s="226" t="s">
        <v>20</v>
      </c>
      <c r="I280" s="228"/>
      <c r="J280" s="225"/>
      <c r="K280" s="225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134</v>
      </c>
      <c r="AU280" s="233" t="s">
        <v>85</v>
      </c>
      <c r="AV280" s="13" t="s">
        <v>8</v>
      </c>
      <c r="AW280" s="13" t="s">
        <v>37</v>
      </c>
      <c r="AX280" s="13" t="s">
        <v>76</v>
      </c>
      <c r="AY280" s="233" t="s">
        <v>123</v>
      </c>
    </row>
    <row r="281" s="14" customFormat="1">
      <c r="A281" s="14"/>
      <c r="B281" s="234"/>
      <c r="C281" s="235"/>
      <c r="D281" s="219" t="s">
        <v>134</v>
      </c>
      <c r="E281" s="236" t="s">
        <v>20</v>
      </c>
      <c r="F281" s="237" t="s">
        <v>196</v>
      </c>
      <c r="G281" s="235"/>
      <c r="H281" s="238">
        <v>5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134</v>
      </c>
      <c r="AU281" s="244" t="s">
        <v>85</v>
      </c>
      <c r="AV281" s="14" t="s">
        <v>85</v>
      </c>
      <c r="AW281" s="14" t="s">
        <v>37</v>
      </c>
      <c r="AX281" s="14" t="s">
        <v>8</v>
      </c>
      <c r="AY281" s="244" t="s">
        <v>123</v>
      </c>
    </row>
    <row r="282" s="2" customFormat="1" ht="16.5" customHeight="1">
      <c r="A282" s="40"/>
      <c r="B282" s="41"/>
      <c r="C282" s="268" t="s">
        <v>611</v>
      </c>
      <c r="D282" s="268" t="s">
        <v>294</v>
      </c>
      <c r="E282" s="269" t="s">
        <v>612</v>
      </c>
      <c r="F282" s="270" t="s">
        <v>613</v>
      </c>
      <c r="G282" s="271" t="s">
        <v>482</v>
      </c>
      <c r="H282" s="272">
        <v>50</v>
      </c>
      <c r="I282" s="273"/>
      <c r="J282" s="274">
        <f>ROUND(I282*H282,0)</f>
        <v>0</v>
      </c>
      <c r="K282" s="270" t="s">
        <v>20</v>
      </c>
      <c r="L282" s="275"/>
      <c r="M282" s="276" t="s">
        <v>20</v>
      </c>
      <c r="N282" s="277" t="s">
        <v>47</v>
      </c>
      <c r="O282" s="86"/>
      <c r="P282" s="215">
        <f>O282*H282</f>
        <v>0</v>
      </c>
      <c r="Q282" s="215">
        <v>4.0000000000000003E-05</v>
      </c>
      <c r="R282" s="215">
        <f>Q282*H282</f>
        <v>0.002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245</v>
      </c>
      <c r="AT282" s="217" t="s">
        <v>294</v>
      </c>
      <c r="AU282" s="217" t="s">
        <v>85</v>
      </c>
      <c r="AY282" s="19" t="s">
        <v>123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</v>
      </c>
      <c r="BK282" s="218">
        <f>ROUND(I282*H282,0)</f>
        <v>0</v>
      </c>
      <c r="BL282" s="19" t="s">
        <v>130</v>
      </c>
      <c r="BM282" s="217" t="s">
        <v>614</v>
      </c>
    </row>
    <row r="283" s="2" customFormat="1">
      <c r="A283" s="40"/>
      <c r="B283" s="41"/>
      <c r="C283" s="42"/>
      <c r="D283" s="219" t="s">
        <v>132</v>
      </c>
      <c r="E283" s="42"/>
      <c r="F283" s="220" t="s">
        <v>613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132</v>
      </c>
      <c r="AU283" s="19" t="s">
        <v>85</v>
      </c>
    </row>
    <row r="284" s="2" customFormat="1">
      <c r="A284" s="40"/>
      <c r="B284" s="41"/>
      <c r="C284" s="42"/>
      <c r="D284" s="219" t="s">
        <v>200</v>
      </c>
      <c r="E284" s="42"/>
      <c r="F284" s="267" t="s">
        <v>550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200</v>
      </c>
      <c r="AU284" s="19" t="s">
        <v>85</v>
      </c>
    </row>
    <row r="285" s="13" customFormat="1">
      <c r="A285" s="13"/>
      <c r="B285" s="224"/>
      <c r="C285" s="225"/>
      <c r="D285" s="219" t="s">
        <v>134</v>
      </c>
      <c r="E285" s="226" t="s">
        <v>20</v>
      </c>
      <c r="F285" s="227" t="s">
        <v>551</v>
      </c>
      <c r="G285" s="225"/>
      <c r="H285" s="226" t="s">
        <v>20</v>
      </c>
      <c r="I285" s="228"/>
      <c r="J285" s="225"/>
      <c r="K285" s="225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134</v>
      </c>
      <c r="AU285" s="233" t="s">
        <v>85</v>
      </c>
      <c r="AV285" s="13" t="s">
        <v>8</v>
      </c>
      <c r="AW285" s="13" t="s">
        <v>37</v>
      </c>
      <c r="AX285" s="13" t="s">
        <v>76</v>
      </c>
      <c r="AY285" s="233" t="s">
        <v>123</v>
      </c>
    </row>
    <row r="286" s="14" customFormat="1">
      <c r="A286" s="14"/>
      <c r="B286" s="234"/>
      <c r="C286" s="235"/>
      <c r="D286" s="219" t="s">
        <v>134</v>
      </c>
      <c r="E286" s="236" t="s">
        <v>20</v>
      </c>
      <c r="F286" s="237" t="s">
        <v>558</v>
      </c>
      <c r="G286" s="235"/>
      <c r="H286" s="238">
        <v>50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134</v>
      </c>
      <c r="AU286" s="244" t="s">
        <v>85</v>
      </c>
      <c r="AV286" s="14" t="s">
        <v>85</v>
      </c>
      <c r="AW286" s="14" t="s">
        <v>37</v>
      </c>
      <c r="AX286" s="14" t="s">
        <v>8</v>
      </c>
      <c r="AY286" s="244" t="s">
        <v>123</v>
      </c>
    </row>
    <row r="287" s="2" customFormat="1" ht="16.5" customHeight="1">
      <c r="A287" s="40"/>
      <c r="B287" s="41"/>
      <c r="C287" s="268" t="s">
        <v>615</v>
      </c>
      <c r="D287" s="268" t="s">
        <v>294</v>
      </c>
      <c r="E287" s="269" t="s">
        <v>616</v>
      </c>
      <c r="F287" s="270" t="s">
        <v>617</v>
      </c>
      <c r="G287" s="271" t="s">
        <v>482</v>
      </c>
      <c r="H287" s="272">
        <v>5</v>
      </c>
      <c r="I287" s="273"/>
      <c r="J287" s="274">
        <f>ROUND(I287*H287,0)</f>
        <v>0</v>
      </c>
      <c r="K287" s="270" t="s">
        <v>20</v>
      </c>
      <c r="L287" s="275"/>
      <c r="M287" s="276" t="s">
        <v>20</v>
      </c>
      <c r="N287" s="277" t="s">
        <v>47</v>
      </c>
      <c r="O287" s="86"/>
      <c r="P287" s="215">
        <f>O287*H287</f>
        <v>0</v>
      </c>
      <c r="Q287" s="215">
        <v>0.0025000000000000001</v>
      </c>
      <c r="R287" s="215">
        <f>Q287*H287</f>
        <v>0.012500000000000001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245</v>
      </c>
      <c r="AT287" s="217" t="s">
        <v>294</v>
      </c>
      <c r="AU287" s="217" t="s">
        <v>85</v>
      </c>
      <c r="AY287" s="19" t="s">
        <v>123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</v>
      </c>
      <c r="BK287" s="218">
        <f>ROUND(I287*H287,0)</f>
        <v>0</v>
      </c>
      <c r="BL287" s="19" t="s">
        <v>130</v>
      </c>
      <c r="BM287" s="217" t="s">
        <v>618</v>
      </c>
    </row>
    <row r="288" s="2" customFormat="1">
      <c r="A288" s="40"/>
      <c r="B288" s="41"/>
      <c r="C288" s="42"/>
      <c r="D288" s="219" t="s">
        <v>132</v>
      </c>
      <c r="E288" s="42"/>
      <c r="F288" s="220" t="s">
        <v>617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132</v>
      </c>
      <c r="AU288" s="19" t="s">
        <v>85</v>
      </c>
    </row>
    <row r="289" s="13" customFormat="1">
      <c r="A289" s="13"/>
      <c r="B289" s="224"/>
      <c r="C289" s="225"/>
      <c r="D289" s="219" t="s">
        <v>134</v>
      </c>
      <c r="E289" s="226" t="s">
        <v>20</v>
      </c>
      <c r="F289" s="227" t="s">
        <v>551</v>
      </c>
      <c r="G289" s="225"/>
      <c r="H289" s="226" t="s">
        <v>20</v>
      </c>
      <c r="I289" s="228"/>
      <c r="J289" s="225"/>
      <c r="K289" s="225"/>
      <c r="L289" s="229"/>
      <c r="M289" s="230"/>
      <c r="N289" s="231"/>
      <c r="O289" s="231"/>
      <c r="P289" s="231"/>
      <c r="Q289" s="231"/>
      <c r="R289" s="231"/>
      <c r="S289" s="231"/>
      <c r="T289" s="23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3" t="s">
        <v>134</v>
      </c>
      <c r="AU289" s="233" t="s">
        <v>85</v>
      </c>
      <c r="AV289" s="13" t="s">
        <v>8</v>
      </c>
      <c r="AW289" s="13" t="s">
        <v>37</v>
      </c>
      <c r="AX289" s="13" t="s">
        <v>76</v>
      </c>
      <c r="AY289" s="233" t="s">
        <v>123</v>
      </c>
    </row>
    <row r="290" s="14" customFormat="1">
      <c r="A290" s="14"/>
      <c r="B290" s="234"/>
      <c r="C290" s="235"/>
      <c r="D290" s="219" t="s">
        <v>134</v>
      </c>
      <c r="E290" s="236" t="s">
        <v>20</v>
      </c>
      <c r="F290" s="237" t="s">
        <v>196</v>
      </c>
      <c r="G290" s="235"/>
      <c r="H290" s="238">
        <v>5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134</v>
      </c>
      <c r="AU290" s="244" t="s">
        <v>85</v>
      </c>
      <c r="AV290" s="14" t="s">
        <v>85</v>
      </c>
      <c r="AW290" s="14" t="s">
        <v>37</v>
      </c>
      <c r="AX290" s="14" t="s">
        <v>8</v>
      </c>
      <c r="AY290" s="244" t="s">
        <v>123</v>
      </c>
    </row>
    <row r="291" s="2" customFormat="1" ht="21.75" customHeight="1">
      <c r="A291" s="40"/>
      <c r="B291" s="41"/>
      <c r="C291" s="206" t="s">
        <v>619</v>
      </c>
      <c r="D291" s="206" t="s">
        <v>125</v>
      </c>
      <c r="E291" s="207" t="s">
        <v>620</v>
      </c>
      <c r="F291" s="208" t="s">
        <v>621</v>
      </c>
      <c r="G291" s="209" t="s">
        <v>482</v>
      </c>
      <c r="H291" s="210">
        <v>52</v>
      </c>
      <c r="I291" s="211"/>
      <c r="J291" s="212">
        <f>ROUND(I291*H291,0)</f>
        <v>0</v>
      </c>
      <c r="K291" s="208" t="s">
        <v>129</v>
      </c>
      <c r="L291" s="46"/>
      <c r="M291" s="213" t="s">
        <v>20</v>
      </c>
      <c r="N291" s="214" t="s">
        <v>47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130</v>
      </c>
      <c r="AT291" s="217" t="s">
        <v>125</v>
      </c>
      <c r="AU291" s="217" t="s">
        <v>85</v>
      </c>
      <c r="AY291" s="19" t="s">
        <v>123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</v>
      </c>
      <c r="BK291" s="218">
        <f>ROUND(I291*H291,0)</f>
        <v>0</v>
      </c>
      <c r="BL291" s="19" t="s">
        <v>130</v>
      </c>
      <c r="BM291" s="217" t="s">
        <v>622</v>
      </c>
    </row>
    <row r="292" s="2" customFormat="1">
      <c r="A292" s="40"/>
      <c r="B292" s="41"/>
      <c r="C292" s="42"/>
      <c r="D292" s="219" t="s">
        <v>132</v>
      </c>
      <c r="E292" s="42"/>
      <c r="F292" s="220" t="s">
        <v>623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132</v>
      </c>
      <c r="AU292" s="19" t="s">
        <v>85</v>
      </c>
    </row>
    <row r="293" s="13" customFormat="1">
      <c r="A293" s="13"/>
      <c r="B293" s="224"/>
      <c r="C293" s="225"/>
      <c r="D293" s="219" t="s">
        <v>134</v>
      </c>
      <c r="E293" s="226" t="s">
        <v>20</v>
      </c>
      <c r="F293" s="227" t="s">
        <v>551</v>
      </c>
      <c r="G293" s="225"/>
      <c r="H293" s="226" t="s">
        <v>20</v>
      </c>
      <c r="I293" s="228"/>
      <c r="J293" s="225"/>
      <c r="K293" s="225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134</v>
      </c>
      <c r="AU293" s="233" t="s">
        <v>85</v>
      </c>
      <c r="AV293" s="13" t="s">
        <v>8</v>
      </c>
      <c r="AW293" s="13" t="s">
        <v>37</v>
      </c>
      <c r="AX293" s="13" t="s">
        <v>76</v>
      </c>
      <c r="AY293" s="233" t="s">
        <v>123</v>
      </c>
    </row>
    <row r="294" s="14" customFormat="1">
      <c r="A294" s="14"/>
      <c r="B294" s="234"/>
      <c r="C294" s="235"/>
      <c r="D294" s="219" t="s">
        <v>134</v>
      </c>
      <c r="E294" s="236" t="s">
        <v>20</v>
      </c>
      <c r="F294" s="237" t="s">
        <v>624</v>
      </c>
      <c r="G294" s="235"/>
      <c r="H294" s="238">
        <v>52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134</v>
      </c>
      <c r="AU294" s="244" t="s">
        <v>85</v>
      </c>
      <c r="AV294" s="14" t="s">
        <v>85</v>
      </c>
      <c r="AW294" s="14" t="s">
        <v>37</v>
      </c>
      <c r="AX294" s="14" t="s">
        <v>8</v>
      </c>
      <c r="AY294" s="244" t="s">
        <v>123</v>
      </c>
    </row>
    <row r="295" s="2" customFormat="1" ht="21.75" customHeight="1">
      <c r="A295" s="40"/>
      <c r="B295" s="41"/>
      <c r="C295" s="206" t="s">
        <v>625</v>
      </c>
      <c r="D295" s="206" t="s">
        <v>125</v>
      </c>
      <c r="E295" s="207" t="s">
        <v>626</v>
      </c>
      <c r="F295" s="208" t="s">
        <v>627</v>
      </c>
      <c r="G295" s="209" t="s">
        <v>482</v>
      </c>
      <c r="H295" s="210">
        <v>450</v>
      </c>
      <c r="I295" s="211"/>
      <c r="J295" s="212">
        <f>ROUND(I295*H295,0)</f>
        <v>0</v>
      </c>
      <c r="K295" s="208" t="s">
        <v>129</v>
      </c>
      <c r="L295" s="46"/>
      <c r="M295" s="213" t="s">
        <v>20</v>
      </c>
      <c r="N295" s="214" t="s">
        <v>47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130</v>
      </c>
      <c r="AT295" s="217" t="s">
        <v>125</v>
      </c>
      <c r="AU295" s="217" t="s">
        <v>85</v>
      </c>
      <c r="AY295" s="19" t="s">
        <v>123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</v>
      </c>
      <c r="BK295" s="218">
        <f>ROUND(I295*H295,0)</f>
        <v>0</v>
      </c>
      <c r="BL295" s="19" t="s">
        <v>130</v>
      </c>
      <c r="BM295" s="217" t="s">
        <v>628</v>
      </c>
    </row>
    <row r="296" s="2" customFormat="1">
      <c r="A296" s="40"/>
      <c r="B296" s="41"/>
      <c r="C296" s="42"/>
      <c r="D296" s="219" t="s">
        <v>132</v>
      </c>
      <c r="E296" s="42"/>
      <c r="F296" s="220" t="s">
        <v>629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132</v>
      </c>
      <c r="AU296" s="19" t="s">
        <v>85</v>
      </c>
    </row>
    <row r="297" s="13" customFormat="1">
      <c r="A297" s="13"/>
      <c r="B297" s="224"/>
      <c r="C297" s="225"/>
      <c r="D297" s="219" t="s">
        <v>134</v>
      </c>
      <c r="E297" s="226" t="s">
        <v>20</v>
      </c>
      <c r="F297" s="227" t="s">
        <v>551</v>
      </c>
      <c r="G297" s="225"/>
      <c r="H297" s="226" t="s">
        <v>20</v>
      </c>
      <c r="I297" s="228"/>
      <c r="J297" s="225"/>
      <c r="K297" s="225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134</v>
      </c>
      <c r="AU297" s="233" t="s">
        <v>85</v>
      </c>
      <c r="AV297" s="13" t="s">
        <v>8</v>
      </c>
      <c r="AW297" s="13" t="s">
        <v>37</v>
      </c>
      <c r="AX297" s="13" t="s">
        <v>76</v>
      </c>
      <c r="AY297" s="233" t="s">
        <v>123</v>
      </c>
    </row>
    <row r="298" s="14" customFormat="1">
      <c r="A298" s="14"/>
      <c r="B298" s="234"/>
      <c r="C298" s="235"/>
      <c r="D298" s="219" t="s">
        <v>134</v>
      </c>
      <c r="E298" s="236" t="s">
        <v>20</v>
      </c>
      <c r="F298" s="237" t="s">
        <v>630</v>
      </c>
      <c r="G298" s="235"/>
      <c r="H298" s="238">
        <v>450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134</v>
      </c>
      <c r="AU298" s="244" t="s">
        <v>85</v>
      </c>
      <c r="AV298" s="14" t="s">
        <v>85</v>
      </c>
      <c r="AW298" s="14" t="s">
        <v>37</v>
      </c>
      <c r="AX298" s="14" t="s">
        <v>8</v>
      </c>
      <c r="AY298" s="244" t="s">
        <v>123</v>
      </c>
    </row>
    <row r="299" s="2" customFormat="1" ht="16.5" customHeight="1">
      <c r="A299" s="40"/>
      <c r="B299" s="41"/>
      <c r="C299" s="206" t="s">
        <v>631</v>
      </c>
      <c r="D299" s="206" t="s">
        <v>125</v>
      </c>
      <c r="E299" s="207" t="s">
        <v>632</v>
      </c>
      <c r="F299" s="208" t="s">
        <v>633</v>
      </c>
      <c r="G299" s="209" t="s">
        <v>482</v>
      </c>
      <c r="H299" s="210">
        <v>52</v>
      </c>
      <c r="I299" s="211"/>
      <c r="J299" s="212">
        <f>ROUND(I299*H299,0)</f>
        <v>0</v>
      </c>
      <c r="K299" s="208" t="s">
        <v>634</v>
      </c>
      <c r="L299" s="46"/>
      <c r="M299" s="213" t="s">
        <v>20</v>
      </c>
      <c r="N299" s="214" t="s">
        <v>47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130</v>
      </c>
      <c r="AT299" s="217" t="s">
        <v>125</v>
      </c>
      <c r="AU299" s="217" t="s">
        <v>85</v>
      </c>
      <c r="AY299" s="19" t="s">
        <v>123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</v>
      </c>
      <c r="BK299" s="218">
        <f>ROUND(I299*H299,0)</f>
        <v>0</v>
      </c>
      <c r="BL299" s="19" t="s">
        <v>130</v>
      </c>
      <c r="BM299" s="217" t="s">
        <v>635</v>
      </c>
    </row>
    <row r="300" s="2" customFormat="1">
      <c r="A300" s="40"/>
      <c r="B300" s="41"/>
      <c r="C300" s="42"/>
      <c r="D300" s="219" t="s">
        <v>132</v>
      </c>
      <c r="E300" s="42"/>
      <c r="F300" s="220" t="s">
        <v>636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132</v>
      </c>
      <c r="AU300" s="19" t="s">
        <v>85</v>
      </c>
    </row>
    <row r="301" s="2" customFormat="1">
      <c r="A301" s="40"/>
      <c r="B301" s="41"/>
      <c r="C301" s="42"/>
      <c r="D301" s="282" t="s">
        <v>637</v>
      </c>
      <c r="E301" s="42"/>
      <c r="F301" s="283" t="s">
        <v>638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637</v>
      </c>
      <c r="AU301" s="19" t="s">
        <v>85</v>
      </c>
    </row>
    <row r="302" s="13" customFormat="1">
      <c r="A302" s="13"/>
      <c r="B302" s="224"/>
      <c r="C302" s="225"/>
      <c r="D302" s="219" t="s">
        <v>134</v>
      </c>
      <c r="E302" s="226" t="s">
        <v>20</v>
      </c>
      <c r="F302" s="227" t="s">
        <v>551</v>
      </c>
      <c r="G302" s="225"/>
      <c r="H302" s="226" t="s">
        <v>20</v>
      </c>
      <c r="I302" s="228"/>
      <c r="J302" s="225"/>
      <c r="K302" s="225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134</v>
      </c>
      <c r="AU302" s="233" t="s">
        <v>85</v>
      </c>
      <c r="AV302" s="13" t="s">
        <v>8</v>
      </c>
      <c r="AW302" s="13" t="s">
        <v>37</v>
      </c>
      <c r="AX302" s="13" t="s">
        <v>76</v>
      </c>
      <c r="AY302" s="233" t="s">
        <v>123</v>
      </c>
    </row>
    <row r="303" s="14" customFormat="1">
      <c r="A303" s="14"/>
      <c r="B303" s="234"/>
      <c r="C303" s="235"/>
      <c r="D303" s="219" t="s">
        <v>134</v>
      </c>
      <c r="E303" s="236" t="s">
        <v>20</v>
      </c>
      <c r="F303" s="237" t="s">
        <v>639</v>
      </c>
      <c r="G303" s="235"/>
      <c r="H303" s="238">
        <v>52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134</v>
      </c>
      <c r="AU303" s="244" t="s">
        <v>85</v>
      </c>
      <c r="AV303" s="14" t="s">
        <v>85</v>
      </c>
      <c r="AW303" s="14" t="s">
        <v>37</v>
      </c>
      <c r="AX303" s="14" t="s">
        <v>8</v>
      </c>
      <c r="AY303" s="244" t="s">
        <v>123</v>
      </c>
    </row>
    <row r="304" s="2" customFormat="1" ht="16.5" customHeight="1">
      <c r="A304" s="40"/>
      <c r="B304" s="41"/>
      <c r="C304" s="206" t="s">
        <v>640</v>
      </c>
      <c r="D304" s="206" t="s">
        <v>125</v>
      </c>
      <c r="E304" s="207" t="s">
        <v>641</v>
      </c>
      <c r="F304" s="208" t="s">
        <v>642</v>
      </c>
      <c r="G304" s="209" t="s">
        <v>482</v>
      </c>
      <c r="H304" s="210">
        <v>450</v>
      </c>
      <c r="I304" s="211"/>
      <c r="J304" s="212">
        <f>ROUND(I304*H304,0)</f>
        <v>0</v>
      </c>
      <c r="K304" s="208" t="s">
        <v>643</v>
      </c>
      <c r="L304" s="46"/>
      <c r="M304" s="213" t="s">
        <v>20</v>
      </c>
      <c r="N304" s="214" t="s">
        <v>47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130</v>
      </c>
      <c r="AT304" s="217" t="s">
        <v>125</v>
      </c>
      <c r="AU304" s="217" t="s">
        <v>85</v>
      </c>
      <c r="AY304" s="19" t="s">
        <v>123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</v>
      </c>
      <c r="BK304" s="218">
        <f>ROUND(I304*H304,0)</f>
        <v>0</v>
      </c>
      <c r="BL304" s="19" t="s">
        <v>130</v>
      </c>
      <c r="BM304" s="217" t="s">
        <v>644</v>
      </c>
    </row>
    <row r="305" s="2" customFormat="1">
      <c r="A305" s="40"/>
      <c r="B305" s="41"/>
      <c r="C305" s="42"/>
      <c r="D305" s="219" t="s">
        <v>132</v>
      </c>
      <c r="E305" s="42"/>
      <c r="F305" s="220" t="s">
        <v>645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132</v>
      </c>
      <c r="AU305" s="19" t="s">
        <v>85</v>
      </c>
    </row>
    <row r="306" s="13" customFormat="1">
      <c r="A306" s="13"/>
      <c r="B306" s="224"/>
      <c r="C306" s="225"/>
      <c r="D306" s="219" t="s">
        <v>134</v>
      </c>
      <c r="E306" s="226" t="s">
        <v>20</v>
      </c>
      <c r="F306" s="227" t="s">
        <v>551</v>
      </c>
      <c r="G306" s="225"/>
      <c r="H306" s="226" t="s">
        <v>20</v>
      </c>
      <c r="I306" s="228"/>
      <c r="J306" s="225"/>
      <c r="K306" s="225"/>
      <c r="L306" s="229"/>
      <c r="M306" s="230"/>
      <c r="N306" s="231"/>
      <c r="O306" s="231"/>
      <c r="P306" s="231"/>
      <c r="Q306" s="231"/>
      <c r="R306" s="231"/>
      <c r="S306" s="231"/>
      <c r="T306" s="23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3" t="s">
        <v>134</v>
      </c>
      <c r="AU306" s="233" t="s">
        <v>85</v>
      </c>
      <c r="AV306" s="13" t="s">
        <v>8</v>
      </c>
      <c r="AW306" s="13" t="s">
        <v>37</v>
      </c>
      <c r="AX306" s="13" t="s">
        <v>76</v>
      </c>
      <c r="AY306" s="233" t="s">
        <v>123</v>
      </c>
    </row>
    <row r="307" s="14" customFormat="1">
      <c r="A307" s="14"/>
      <c r="B307" s="234"/>
      <c r="C307" s="235"/>
      <c r="D307" s="219" t="s">
        <v>134</v>
      </c>
      <c r="E307" s="236" t="s">
        <v>20</v>
      </c>
      <c r="F307" s="237" t="s">
        <v>646</v>
      </c>
      <c r="G307" s="235"/>
      <c r="H307" s="238">
        <v>450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134</v>
      </c>
      <c r="AU307" s="244" t="s">
        <v>85</v>
      </c>
      <c r="AV307" s="14" t="s">
        <v>85</v>
      </c>
      <c r="AW307" s="14" t="s">
        <v>37</v>
      </c>
      <c r="AX307" s="14" t="s">
        <v>8</v>
      </c>
      <c r="AY307" s="244" t="s">
        <v>123</v>
      </c>
    </row>
    <row r="308" s="2" customFormat="1" ht="16.5" customHeight="1">
      <c r="A308" s="40"/>
      <c r="B308" s="41"/>
      <c r="C308" s="206" t="s">
        <v>647</v>
      </c>
      <c r="D308" s="206" t="s">
        <v>125</v>
      </c>
      <c r="E308" s="207" t="s">
        <v>648</v>
      </c>
      <c r="F308" s="208" t="s">
        <v>649</v>
      </c>
      <c r="G308" s="209" t="s">
        <v>482</v>
      </c>
      <c r="H308" s="210">
        <v>450</v>
      </c>
      <c r="I308" s="211"/>
      <c r="J308" s="212">
        <f>ROUND(I308*H308,0)</f>
        <v>0</v>
      </c>
      <c r="K308" s="208" t="s">
        <v>634</v>
      </c>
      <c r="L308" s="46"/>
      <c r="M308" s="213" t="s">
        <v>20</v>
      </c>
      <c r="N308" s="214" t="s">
        <v>47</v>
      </c>
      <c r="O308" s="86"/>
      <c r="P308" s="215">
        <f>O308*H308</f>
        <v>0</v>
      </c>
      <c r="Q308" s="215">
        <v>5.0000000000000002E-05</v>
      </c>
      <c r="R308" s="215">
        <f>Q308*H308</f>
        <v>0.022500000000000003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130</v>
      </c>
      <c r="AT308" s="217" t="s">
        <v>125</v>
      </c>
      <c r="AU308" s="217" t="s">
        <v>85</v>
      </c>
      <c r="AY308" s="19" t="s">
        <v>123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</v>
      </c>
      <c r="BK308" s="218">
        <f>ROUND(I308*H308,0)</f>
        <v>0</v>
      </c>
      <c r="BL308" s="19" t="s">
        <v>130</v>
      </c>
      <c r="BM308" s="217" t="s">
        <v>650</v>
      </c>
    </row>
    <row r="309" s="2" customFormat="1">
      <c r="A309" s="40"/>
      <c r="B309" s="41"/>
      <c r="C309" s="42"/>
      <c r="D309" s="219" t="s">
        <v>132</v>
      </c>
      <c r="E309" s="42"/>
      <c r="F309" s="220" t="s">
        <v>651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132</v>
      </c>
      <c r="AU309" s="19" t="s">
        <v>85</v>
      </c>
    </row>
    <row r="310" s="2" customFormat="1">
      <c r="A310" s="40"/>
      <c r="B310" s="41"/>
      <c r="C310" s="42"/>
      <c r="D310" s="282" t="s">
        <v>637</v>
      </c>
      <c r="E310" s="42"/>
      <c r="F310" s="283" t="s">
        <v>652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637</v>
      </c>
      <c r="AU310" s="19" t="s">
        <v>85</v>
      </c>
    </row>
    <row r="311" s="13" customFormat="1">
      <c r="A311" s="13"/>
      <c r="B311" s="224"/>
      <c r="C311" s="225"/>
      <c r="D311" s="219" t="s">
        <v>134</v>
      </c>
      <c r="E311" s="226" t="s">
        <v>20</v>
      </c>
      <c r="F311" s="227" t="s">
        <v>551</v>
      </c>
      <c r="G311" s="225"/>
      <c r="H311" s="226" t="s">
        <v>20</v>
      </c>
      <c r="I311" s="228"/>
      <c r="J311" s="225"/>
      <c r="K311" s="225"/>
      <c r="L311" s="229"/>
      <c r="M311" s="230"/>
      <c r="N311" s="231"/>
      <c r="O311" s="231"/>
      <c r="P311" s="231"/>
      <c r="Q311" s="231"/>
      <c r="R311" s="231"/>
      <c r="S311" s="231"/>
      <c r="T311" s="23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3" t="s">
        <v>134</v>
      </c>
      <c r="AU311" s="233" t="s">
        <v>85</v>
      </c>
      <c r="AV311" s="13" t="s">
        <v>8</v>
      </c>
      <c r="AW311" s="13" t="s">
        <v>37</v>
      </c>
      <c r="AX311" s="13" t="s">
        <v>76</v>
      </c>
      <c r="AY311" s="233" t="s">
        <v>123</v>
      </c>
    </row>
    <row r="312" s="14" customFormat="1">
      <c r="A312" s="14"/>
      <c r="B312" s="234"/>
      <c r="C312" s="235"/>
      <c r="D312" s="219" t="s">
        <v>134</v>
      </c>
      <c r="E312" s="236" t="s">
        <v>20</v>
      </c>
      <c r="F312" s="237" t="s">
        <v>653</v>
      </c>
      <c r="G312" s="235"/>
      <c r="H312" s="238">
        <v>450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4" t="s">
        <v>134</v>
      </c>
      <c r="AU312" s="244" t="s">
        <v>85</v>
      </c>
      <c r="AV312" s="14" t="s">
        <v>85</v>
      </c>
      <c r="AW312" s="14" t="s">
        <v>37</v>
      </c>
      <c r="AX312" s="14" t="s">
        <v>8</v>
      </c>
      <c r="AY312" s="244" t="s">
        <v>123</v>
      </c>
    </row>
    <row r="313" s="2" customFormat="1" ht="16.5" customHeight="1">
      <c r="A313" s="40"/>
      <c r="B313" s="41"/>
      <c r="C313" s="268" t="s">
        <v>654</v>
      </c>
      <c r="D313" s="268" t="s">
        <v>294</v>
      </c>
      <c r="E313" s="269" t="s">
        <v>655</v>
      </c>
      <c r="F313" s="270" t="s">
        <v>656</v>
      </c>
      <c r="G313" s="271" t="s">
        <v>482</v>
      </c>
      <c r="H313" s="272">
        <v>450</v>
      </c>
      <c r="I313" s="273"/>
      <c r="J313" s="274">
        <f>ROUND(I313*H313,0)</f>
        <v>0</v>
      </c>
      <c r="K313" s="270" t="s">
        <v>20</v>
      </c>
      <c r="L313" s="275"/>
      <c r="M313" s="276" t="s">
        <v>20</v>
      </c>
      <c r="N313" s="277" t="s">
        <v>47</v>
      </c>
      <c r="O313" s="86"/>
      <c r="P313" s="215">
        <f>O313*H313</f>
        <v>0</v>
      </c>
      <c r="Q313" s="215">
        <v>0.0035400000000000002</v>
      </c>
      <c r="R313" s="215">
        <f>Q313*H313</f>
        <v>1.593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245</v>
      </c>
      <c r="AT313" s="217" t="s">
        <v>294</v>
      </c>
      <c r="AU313" s="217" t="s">
        <v>85</v>
      </c>
      <c r="AY313" s="19" t="s">
        <v>123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</v>
      </c>
      <c r="BK313" s="218">
        <f>ROUND(I313*H313,0)</f>
        <v>0</v>
      </c>
      <c r="BL313" s="19" t="s">
        <v>130</v>
      </c>
      <c r="BM313" s="217" t="s">
        <v>657</v>
      </c>
    </row>
    <row r="314" s="2" customFormat="1">
      <c r="A314" s="40"/>
      <c r="B314" s="41"/>
      <c r="C314" s="42"/>
      <c r="D314" s="219" t="s">
        <v>132</v>
      </c>
      <c r="E314" s="42"/>
      <c r="F314" s="220" t="s">
        <v>656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132</v>
      </c>
      <c r="AU314" s="19" t="s">
        <v>85</v>
      </c>
    </row>
    <row r="315" s="2" customFormat="1" ht="16.5" customHeight="1">
      <c r="A315" s="40"/>
      <c r="B315" s="41"/>
      <c r="C315" s="206" t="s">
        <v>658</v>
      </c>
      <c r="D315" s="206" t="s">
        <v>125</v>
      </c>
      <c r="E315" s="207" t="s">
        <v>659</v>
      </c>
      <c r="F315" s="208" t="s">
        <v>660</v>
      </c>
      <c r="G315" s="209" t="s">
        <v>482</v>
      </c>
      <c r="H315" s="210">
        <v>52</v>
      </c>
      <c r="I315" s="211"/>
      <c r="J315" s="212">
        <f>ROUND(I315*H315,0)</f>
        <v>0</v>
      </c>
      <c r="K315" s="208" t="s">
        <v>129</v>
      </c>
      <c r="L315" s="46"/>
      <c r="M315" s="213" t="s">
        <v>20</v>
      </c>
      <c r="N315" s="214" t="s">
        <v>47</v>
      </c>
      <c r="O315" s="86"/>
      <c r="P315" s="215">
        <f>O315*H315</f>
        <v>0</v>
      </c>
      <c r="Q315" s="215">
        <v>5.0000000000000002E-05</v>
      </c>
      <c r="R315" s="215">
        <f>Q315*H315</f>
        <v>0.0026000000000000003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130</v>
      </c>
      <c r="AT315" s="217" t="s">
        <v>125</v>
      </c>
      <c r="AU315" s="217" t="s">
        <v>85</v>
      </c>
      <c r="AY315" s="19" t="s">
        <v>123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</v>
      </c>
      <c r="BK315" s="218">
        <f>ROUND(I315*H315,0)</f>
        <v>0</v>
      </c>
      <c r="BL315" s="19" t="s">
        <v>130</v>
      </c>
      <c r="BM315" s="217" t="s">
        <v>661</v>
      </c>
    </row>
    <row r="316" s="2" customFormat="1">
      <c r="A316" s="40"/>
      <c r="B316" s="41"/>
      <c r="C316" s="42"/>
      <c r="D316" s="219" t="s">
        <v>132</v>
      </c>
      <c r="E316" s="42"/>
      <c r="F316" s="220" t="s">
        <v>662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132</v>
      </c>
      <c r="AU316" s="19" t="s">
        <v>85</v>
      </c>
    </row>
    <row r="317" s="13" customFormat="1">
      <c r="A317" s="13"/>
      <c r="B317" s="224"/>
      <c r="C317" s="225"/>
      <c r="D317" s="219" t="s">
        <v>134</v>
      </c>
      <c r="E317" s="226" t="s">
        <v>20</v>
      </c>
      <c r="F317" s="227" t="s">
        <v>551</v>
      </c>
      <c r="G317" s="225"/>
      <c r="H317" s="226" t="s">
        <v>20</v>
      </c>
      <c r="I317" s="228"/>
      <c r="J317" s="225"/>
      <c r="K317" s="225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134</v>
      </c>
      <c r="AU317" s="233" t="s">
        <v>85</v>
      </c>
      <c r="AV317" s="13" t="s">
        <v>8</v>
      </c>
      <c r="AW317" s="13" t="s">
        <v>37</v>
      </c>
      <c r="AX317" s="13" t="s">
        <v>76</v>
      </c>
      <c r="AY317" s="233" t="s">
        <v>123</v>
      </c>
    </row>
    <row r="318" s="14" customFormat="1">
      <c r="A318" s="14"/>
      <c r="B318" s="234"/>
      <c r="C318" s="235"/>
      <c r="D318" s="219" t="s">
        <v>134</v>
      </c>
      <c r="E318" s="236" t="s">
        <v>20</v>
      </c>
      <c r="F318" s="237" t="s">
        <v>663</v>
      </c>
      <c r="G318" s="235"/>
      <c r="H318" s="238">
        <v>52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134</v>
      </c>
      <c r="AU318" s="244" t="s">
        <v>85</v>
      </c>
      <c r="AV318" s="14" t="s">
        <v>85</v>
      </c>
      <c r="AW318" s="14" t="s">
        <v>37</v>
      </c>
      <c r="AX318" s="14" t="s">
        <v>8</v>
      </c>
      <c r="AY318" s="244" t="s">
        <v>123</v>
      </c>
    </row>
    <row r="319" s="2" customFormat="1" ht="16.5" customHeight="1">
      <c r="A319" s="40"/>
      <c r="B319" s="41"/>
      <c r="C319" s="268" t="s">
        <v>664</v>
      </c>
      <c r="D319" s="268" t="s">
        <v>294</v>
      </c>
      <c r="E319" s="269" t="s">
        <v>665</v>
      </c>
      <c r="F319" s="270" t="s">
        <v>666</v>
      </c>
      <c r="G319" s="271" t="s">
        <v>482</v>
      </c>
      <c r="H319" s="272">
        <v>52</v>
      </c>
      <c r="I319" s="273"/>
      <c r="J319" s="274">
        <f>ROUND(I319*H319,0)</f>
        <v>0</v>
      </c>
      <c r="K319" s="270" t="s">
        <v>129</v>
      </c>
      <c r="L319" s="275"/>
      <c r="M319" s="276" t="s">
        <v>20</v>
      </c>
      <c r="N319" s="277" t="s">
        <v>47</v>
      </c>
      <c r="O319" s="86"/>
      <c r="P319" s="215">
        <f>O319*H319</f>
        <v>0</v>
      </c>
      <c r="Q319" s="215">
        <v>0.0047200000000000002</v>
      </c>
      <c r="R319" s="215">
        <f>Q319*H319</f>
        <v>0.24544000000000002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245</v>
      </c>
      <c r="AT319" s="217" t="s">
        <v>294</v>
      </c>
      <c r="AU319" s="217" t="s">
        <v>85</v>
      </c>
      <c r="AY319" s="19" t="s">
        <v>123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</v>
      </c>
      <c r="BK319" s="218">
        <f>ROUND(I319*H319,0)</f>
        <v>0</v>
      </c>
      <c r="BL319" s="19" t="s">
        <v>130</v>
      </c>
      <c r="BM319" s="217" t="s">
        <v>667</v>
      </c>
    </row>
    <row r="320" s="2" customFormat="1">
      <c r="A320" s="40"/>
      <c r="B320" s="41"/>
      <c r="C320" s="42"/>
      <c r="D320" s="219" t="s">
        <v>132</v>
      </c>
      <c r="E320" s="42"/>
      <c r="F320" s="220" t="s">
        <v>666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132</v>
      </c>
      <c r="AU320" s="19" t="s">
        <v>85</v>
      </c>
    </row>
    <row r="321" s="2" customFormat="1" ht="16.5" customHeight="1">
      <c r="A321" s="40"/>
      <c r="B321" s="41"/>
      <c r="C321" s="206" t="s">
        <v>668</v>
      </c>
      <c r="D321" s="206" t="s">
        <v>125</v>
      </c>
      <c r="E321" s="207" t="s">
        <v>669</v>
      </c>
      <c r="F321" s="208" t="s">
        <v>670</v>
      </c>
      <c r="G321" s="209" t="s">
        <v>482</v>
      </c>
      <c r="H321" s="210">
        <v>502</v>
      </c>
      <c r="I321" s="211"/>
      <c r="J321" s="212">
        <f>ROUND(I321*H321,0)</f>
        <v>0</v>
      </c>
      <c r="K321" s="208" t="s">
        <v>129</v>
      </c>
      <c r="L321" s="46"/>
      <c r="M321" s="213" t="s">
        <v>20</v>
      </c>
      <c r="N321" s="214" t="s">
        <v>47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130</v>
      </c>
      <c r="AT321" s="217" t="s">
        <v>125</v>
      </c>
      <c r="AU321" s="217" t="s">
        <v>85</v>
      </c>
      <c r="AY321" s="19" t="s">
        <v>123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</v>
      </c>
      <c r="BK321" s="218">
        <f>ROUND(I321*H321,0)</f>
        <v>0</v>
      </c>
      <c r="BL321" s="19" t="s">
        <v>130</v>
      </c>
      <c r="BM321" s="217" t="s">
        <v>671</v>
      </c>
    </row>
    <row r="322" s="2" customFormat="1">
      <c r="A322" s="40"/>
      <c r="B322" s="41"/>
      <c r="C322" s="42"/>
      <c r="D322" s="219" t="s">
        <v>132</v>
      </c>
      <c r="E322" s="42"/>
      <c r="F322" s="220" t="s">
        <v>672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132</v>
      </c>
      <c r="AU322" s="19" t="s">
        <v>85</v>
      </c>
    </row>
    <row r="323" s="13" customFormat="1">
      <c r="A323" s="13"/>
      <c r="B323" s="224"/>
      <c r="C323" s="225"/>
      <c r="D323" s="219" t="s">
        <v>134</v>
      </c>
      <c r="E323" s="226" t="s">
        <v>20</v>
      </c>
      <c r="F323" s="227" t="s">
        <v>551</v>
      </c>
      <c r="G323" s="225"/>
      <c r="H323" s="226" t="s">
        <v>20</v>
      </c>
      <c r="I323" s="228"/>
      <c r="J323" s="225"/>
      <c r="K323" s="225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134</v>
      </c>
      <c r="AU323" s="233" t="s">
        <v>85</v>
      </c>
      <c r="AV323" s="13" t="s">
        <v>8</v>
      </c>
      <c r="AW323" s="13" t="s">
        <v>37</v>
      </c>
      <c r="AX323" s="13" t="s">
        <v>76</v>
      </c>
      <c r="AY323" s="233" t="s">
        <v>123</v>
      </c>
    </row>
    <row r="324" s="14" customFormat="1">
      <c r="A324" s="14"/>
      <c r="B324" s="234"/>
      <c r="C324" s="235"/>
      <c r="D324" s="219" t="s">
        <v>134</v>
      </c>
      <c r="E324" s="236" t="s">
        <v>20</v>
      </c>
      <c r="F324" s="237" t="s">
        <v>673</v>
      </c>
      <c r="G324" s="235"/>
      <c r="H324" s="238">
        <v>52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4" t="s">
        <v>134</v>
      </c>
      <c r="AU324" s="244" t="s">
        <v>85</v>
      </c>
      <c r="AV324" s="14" t="s">
        <v>85</v>
      </c>
      <c r="AW324" s="14" t="s">
        <v>37</v>
      </c>
      <c r="AX324" s="14" t="s">
        <v>76</v>
      </c>
      <c r="AY324" s="244" t="s">
        <v>123</v>
      </c>
    </row>
    <row r="325" s="14" customFormat="1">
      <c r="A325" s="14"/>
      <c r="B325" s="234"/>
      <c r="C325" s="235"/>
      <c r="D325" s="219" t="s">
        <v>134</v>
      </c>
      <c r="E325" s="236" t="s">
        <v>20</v>
      </c>
      <c r="F325" s="237" t="s">
        <v>674</v>
      </c>
      <c r="G325" s="235"/>
      <c r="H325" s="238">
        <v>450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134</v>
      </c>
      <c r="AU325" s="244" t="s">
        <v>85</v>
      </c>
      <c r="AV325" s="14" t="s">
        <v>85</v>
      </c>
      <c r="AW325" s="14" t="s">
        <v>37</v>
      </c>
      <c r="AX325" s="14" t="s">
        <v>76</v>
      </c>
      <c r="AY325" s="244" t="s">
        <v>123</v>
      </c>
    </row>
    <row r="326" s="16" customFormat="1">
      <c r="A326" s="16"/>
      <c r="B326" s="256"/>
      <c r="C326" s="257"/>
      <c r="D326" s="219" t="s">
        <v>134</v>
      </c>
      <c r="E326" s="258" t="s">
        <v>20</v>
      </c>
      <c r="F326" s="259" t="s">
        <v>153</v>
      </c>
      <c r="G326" s="257"/>
      <c r="H326" s="260">
        <v>502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66" t="s">
        <v>134</v>
      </c>
      <c r="AU326" s="266" t="s">
        <v>85</v>
      </c>
      <c r="AV326" s="16" t="s">
        <v>130</v>
      </c>
      <c r="AW326" s="16" t="s">
        <v>37</v>
      </c>
      <c r="AX326" s="16" t="s">
        <v>8</v>
      </c>
      <c r="AY326" s="266" t="s">
        <v>123</v>
      </c>
    </row>
    <row r="327" s="2" customFormat="1" ht="24.15" customHeight="1">
      <c r="A327" s="40"/>
      <c r="B327" s="41"/>
      <c r="C327" s="206" t="s">
        <v>675</v>
      </c>
      <c r="D327" s="206" t="s">
        <v>125</v>
      </c>
      <c r="E327" s="207" t="s">
        <v>676</v>
      </c>
      <c r="F327" s="208" t="s">
        <v>677</v>
      </c>
      <c r="G327" s="209" t="s">
        <v>678</v>
      </c>
      <c r="H327" s="210">
        <v>1.3999999999999999</v>
      </c>
      <c r="I327" s="211"/>
      <c r="J327" s="212">
        <f>ROUND(I327*H327,0)</f>
        <v>0</v>
      </c>
      <c r="K327" s="208" t="s">
        <v>634</v>
      </c>
      <c r="L327" s="46"/>
      <c r="M327" s="213" t="s">
        <v>20</v>
      </c>
      <c r="N327" s="214" t="s">
        <v>47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130</v>
      </c>
      <c r="AT327" s="217" t="s">
        <v>125</v>
      </c>
      <c r="AU327" s="217" t="s">
        <v>85</v>
      </c>
      <c r="AY327" s="19" t="s">
        <v>123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</v>
      </c>
      <c r="BK327" s="218">
        <f>ROUND(I327*H327,0)</f>
        <v>0</v>
      </c>
      <c r="BL327" s="19" t="s">
        <v>130</v>
      </c>
      <c r="BM327" s="217" t="s">
        <v>679</v>
      </c>
    </row>
    <row r="328" s="2" customFormat="1">
      <c r="A328" s="40"/>
      <c r="B328" s="41"/>
      <c r="C328" s="42"/>
      <c r="D328" s="219" t="s">
        <v>132</v>
      </c>
      <c r="E328" s="42"/>
      <c r="F328" s="220" t="s">
        <v>680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132</v>
      </c>
      <c r="AU328" s="19" t="s">
        <v>85</v>
      </c>
    </row>
    <row r="329" s="2" customFormat="1">
      <c r="A329" s="40"/>
      <c r="B329" s="41"/>
      <c r="C329" s="42"/>
      <c r="D329" s="282" t="s">
        <v>637</v>
      </c>
      <c r="E329" s="42"/>
      <c r="F329" s="283" t="s">
        <v>681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637</v>
      </c>
      <c r="AU329" s="19" t="s">
        <v>85</v>
      </c>
    </row>
    <row r="330" s="13" customFormat="1">
      <c r="A330" s="13"/>
      <c r="B330" s="224"/>
      <c r="C330" s="225"/>
      <c r="D330" s="219" t="s">
        <v>134</v>
      </c>
      <c r="E330" s="226" t="s">
        <v>20</v>
      </c>
      <c r="F330" s="227" t="s">
        <v>551</v>
      </c>
      <c r="G330" s="225"/>
      <c r="H330" s="226" t="s">
        <v>20</v>
      </c>
      <c r="I330" s="228"/>
      <c r="J330" s="225"/>
      <c r="K330" s="225"/>
      <c r="L330" s="229"/>
      <c r="M330" s="230"/>
      <c r="N330" s="231"/>
      <c r="O330" s="231"/>
      <c r="P330" s="231"/>
      <c r="Q330" s="231"/>
      <c r="R330" s="231"/>
      <c r="S330" s="231"/>
      <c r="T330" s="23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3" t="s">
        <v>134</v>
      </c>
      <c r="AU330" s="233" t="s">
        <v>85</v>
      </c>
      <c r="AV330" s="13" t="s">
        <v>8</v>
      </c>
      <c r="AW330" s="13" t="s">
        <v>37</v>
      </c>
      <c r="AX330" s="13" t="s">
        <v>76</v>
      </c>
      <c r="AY330" s="233" t="s">
        <v>123</v>
      </c>
    </row>
    <row r="331" s="14" customFormat="1">
      <c r="A331" s="14"/>
      <c r="B331" s="234"/>
      <c r="C331" s="235"/>
      <c r="D331" s="219" t="s">
        <v>134</v>
      </c>
      <c r="E331" s="236" t="s">
        <v>20</v>
      </c>
      <c r="F331" s="237" t="s">
        <v>682</v>
      </c>
      <c r="G331" s="235"/>
      <c r="H331" s="238">
        <v>52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4" t="s">
        <v>134</v>
      </c>
      <c r="AU331" s="244" t="s">
        <v>85</v>
      </c>
      <c r="AV331" s="14" t="s">
        <v>85</v>
      </c>
      <c r="AW331" s="14" t="s">
        <v>37</v>
      </c>
      <c r="AX331" s="14" t="s">
        <v>76</v>
      </c>
      <c r="AY331" s="244" t="s">
        <v>123</v>
      </c>
    </row>
    <row r="332" s="14" customFormat="1">
      <c r="A332" s="14"/>
      <c r="B332" s="234"/>
      <c r="C332" s="235"/>
      <c r="D332" s="219" t="s">
        <v>134</v>
      </c>
      <c r="E332" s="236" t="s">
        <v>20</v>
      </c>
      <c r="F332" s="237" t="s">
        <v>683</v>
      </c>
      <c r="G332" s="235"/>
      <c r="H332" s="238">
        <v>450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4" t="s">
        <v>134</v>
      </c>
      <c r="AU332" s="244" t="s">
        <v>85</v>
      </c>
      <c r="AV332" s="14" t="s">
        <v>85</v>
      </c>
      <c r="AW332" s="14" t="s">
        <v>37</v>
      </c>
      <c r="AX332" s="14" t="s">
        <v>76</v>
      </c>
      <c r="AY332" s="244" t="s">
        <v>123</v>
      </c>
    </row>
    <row r="333" s="15" customFormat="1">
      <c r="A333" s="15"/>
      <c r="B333" s="245"/>
      <c r="C333" s="246"/>
      <c r="D333" s="219" t="s">
        <v>134</v>
      </c>
      <c r="E333" s="247" t="s">
        <v>20</v>
      </c>
      <c r="F333" s="248" t="s">
        <v>146</v>
      </c>
      <c r="G333" s="246"/>
      <c r="H333" s="249">
        <v>502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5" t="s">
        <v>134</v>
      </c>
      <c r="AU333" s="255" t="s">
        <v>85</v>
      </c>
      <c r="AV333" s="15" t="s">
        <v>147</v>
      </c>
      <c r="AW333" s="15" t="s">
        <v>37</v>
      </c>
      <c r="AX333" s="15" t="s">
        <v>76</v>
      </c>
      <c r="AY333" s="255" t="s">
        <v>123</v>
      </c>
    </row>
    <row r="334" s="14" customFormat="1">
      <c r="A334" s="14"/>
      <c r="B334" s="234"/>
      <c r="C334" s="235"/>
      <c r="D334" s="219" t="s">
        <v>134</v>
      </c>
      <c r="E334" s="236" t="s">
        <v>20</v>
      </c>
      <c r="F334" s="237" t="s">
        <v>684</v>
      </c>
      <c r="G334" s="235"/>
      <c r="H334" s="238">
        <v>1.3999999999999999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4" t="s">
        <v>134</v>
      </c>
      <c r="AU334" s="244" t="s">
        <v>85</v>
      </c>
      <c r="AV334" s="14" t="s">
        <v>85</v>
      </c>
      <c r="AW334" s="14" t="s">
        <v>37</v>
      </c>
      <c r="AX334" s="14" t="s">
        <v>8</v>
      </c>
      <c r="AY334" s="244" t="s">
        <v>123</v>
      </c>
    </row>
    <row r="335" s="2" customFormat="1" ht="16.5" customHeight="1">
      <c r="A335" s="40"/>
      <c r="B335" s="41"/>
      <c r="C335" s="268" t="s">
        <v>685</v>
      </c>
      <c r="D335" s="268" t="s">
        <v>294</v>
      </c>
      <c r="E335" s="269" t="s">
        <v>686</v>
      </c>
      <c r="F335" s="270" t="s">
        <v>687</v>
      </c>
      <c r="G335" s="271" t="s">
        <v>482</v>
      </c>
      <c r="H335" s="272">
        <v>52</v>
      </c>
      <c r="I335" s="273"/>
      <c r="J335" s="274">
        <f>ROUND(I335*H335,0)</f>
        <v>0</v>
      </c>
      <c r="K335" s="270" t="s">
        <v>20</v>
      </c>
      <c r="L335" s="275"/>
      <c r="M335" s="276" t="s">
        <v>20</v>
      </c>
      <c r="N335" s="277" t="s">
        <v>47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245</v>
      </c>
      <c r="AT335" s="217" t="s">
        <v>294</v>
      </c>
      <c r="AU335" s="217" t="s">
        <v>85</v>
      </c>
      <c r="AY335" s="19" t="s">
        <v>123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</v>
      </c>
      <c r="BK335" s="218">
        <f>ROUND(I335*H335,0)</f>
        <v>0</v>
      </c>
      <c r="BL335" s="19" t="s">
        <v>130</v>
      </c>
      <c r="BM335" s="217" t="s">
        <v>688</v>
      </c>
    </row>
    <row r="336" s="2" customFormat="1">
      <c r="A336" s="40"/>
      <c r="B336" s="41"/>
      <c r="C336" s="42"/>
      <c r="D336" s="219" t="s">
        <v>132</v>
      </c>
      <c r="E336" s="42"/>
      <c r="F336" s="220" t="s">
        <v>687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132</v>
      </c>
      <c r="AU336" s="19" t="s">
        <v>85</v>
      </c>
    </row>
    <row r="337" s="13" customFormat="1">
      <c r="A337" s="13"/>
      <c r="B337" s="224"/>
      <c r="C337" s="225"/>
      <c r="D337" s="219" t="s">
        <v>134</v>
      </c>
      <c r="E337" s="226" t="s">
        <v>20</v>
      </c>
      <c r="F337" s="227" t="s">
        <v>551</v>
      </c>
      <c r="G337" s="225"/>
      <c r="H337" s="226" t="s">
        <v>20</v>
      </c>
      <c r="I337" s="228"/>
      <c r="J337" s="225"/>
      <c r="K337" s="225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134</v>
      </c>
      <c r="AU337" s="233" t="s">
        <v>85</v>
      </c>
      <c r="AV337" s="13" t="s">
        <v>8</v>
      </c>
      <c r="AW337" s="13" t="s">
        <v>37</v>
      </c>
      <c r="AX337" s="13" t="s">
        <v>76</v>
      </c>
      <c r="AY337" s="233" t="s">
        <v>123</v>
      </c>
    </row>
    <row r="338" s="14" customFormat="1">
      <c r="A338" s="14"/>
      <c r="B338" s="234"/>
      <c r="C338" s="235"/>
      <c r="D338" s="219" t="s">
        <v>134</v>
      </c>
      <c r="E338" s="236" t="s">
        <v>20</v>
      </c>
      <c r="F338" s="237" t="s">
        <v>682</v>
      </c>
      <c r="G338" s="235"/>
      <c r="H338" s="238">
        <v>52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4" t="s">
        <v>134</v>
      </c>
      <c r="AU338" s="244" t="s">
        <v>85</v>
      </c>
      <c r="AV338" s="14" t="s">
        <v>85</v>
      </c>
      <c r="AW338" s="14" t="s">
        <v>37</v>
      </c>
      <c r="AX338" s="14" t="s">
        <v>8</v>
      </c>
      <c r="AY338" s="244" t="s">
        <v>123</v>
      </c>
    </row>
    <row r="339" s="2" customFormat="1" ht="16.5" customHeight="1">
      <c r="A339" s="40"/>
      <c r="B339" s="41"/>
      <c r="C339" s="268" t="s">
        <v>558</v>
      </c>
      <c r="D339" s="268" t="s">
        <v>294</v>
      </c>
      <c r="E339" s="269" t="s">
        <v>689</v>
      </c>
      <c r="F339" s="270" t="s">
        <v>690</v>
      </c>
      <c r="G339" s="271" t="s">
        <v>482</v>
      </c>
      <c r="H339" s="272">
        <v>52</v>
      </c>
      <c r="I339" s="273"/>
      <c r="J339" s="274">
        <f>ROUND(I339*H339,0)</f>
        <v>0</v>
      </c>
      <c r="K339" s="270" t="s">
        <v>20</v>
      </c>
      <c r="L339" s="275"/>
      <c r="M339" s="276" t="s">
        <v>20</v>
      </c>
      <c r="N339" s="277" t="s">
        <v>47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245</v>
      </c>
      <c r="AT339" s="217" t="s">
        <v>294</v>
      </c>
      <c r="AU339" s="217" t="s">
        <v>85</v>
      </c>
      <c r="AY339" s="19" t="s">
        <v>123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</v>
      </c>
      <c r="BK339" s="218">
        <f>ROUND(I339*H339,0)</f>
        <v>0</v>
      </c>
      <c r="BL339" s="19" t="s">
        <v>130</v>
      </c>
      <c r="BM339" s="217" t="s">
        <v>691</v>
      </c>
    </row>
    <row r="340" s="2" customFormat="1">
      <c r="A340" s="40"/>
      <c r="B340" s="41"/>
      <c r="C340" s="42"/>
      <c r="D340" s="219" t="s">
        <v>132</v>
      </c>
      <c r="E340" s="42"/>
      <c r="F340" s="220" t="s">
        <v>690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132</v>
      </c>
      <c r="AU340" s="19" t="s">
        <v>85</v>
      </c>
    </row>
    <row r="341" s="2" customFormat="1">
      <c r="A341" s="40"/>
      <c r="B341" s="41"/>
      <c r="C341" s="42"/>
      <c r="D341" s="219" t="s">
        <v>200</v>
      </c>
      <c r="E341" s="42"/>
      <c r="F341" s="267" t="s">
        <v>692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200</v>
      </c>
      <c r="AU341" s="19" t="s">
        <v>85</v>
      </c>
    </row>
    <row r="342" s="13" customFormat="1">
      <c r="A342" s="13"/>
      <c r="B342" s="224"/>
      <c r="C342" s="225"/>
      <c r="D342" s="219" t="s">
        <v>134</v>
      </c>
      <c r="E342" s="226" t="s">
        <v>20</v>
      </c>
      <c r="F342" s="227" t="s">
        <v>551</v>
      </c>
      <c r="G342" s="225"/>
      <c r="H342" s="226" t="s">
        <v>20</v>
      </c>
      <c r="I342" s="228"/>
      <c r="J342" s="225"/>
      <c r="K342" s="225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134</v>
      </c>
      <c r="AU342" s="233" t="s">
        <v>85</v>
      </c>
      <c r="AV342" s="13" t="s">
        <v>8</v>
      </c>
      <c r="AW342" s="13" t="s">
        <v>37</v>
      </c>
      <c r="AX342" s="13" t="s">
        <v>76</v>
      </c>
      <c r="AY342" s="233" t="s">
        <v>123</v>
      </c>
    </row>
    <row r="343" s="14" customFormat="1">
      <c r="A343" s="14"/>
      <c r="B343" s="234"/>
      <c r="C343" s="235"/>
      <c r="D343" s="219" t="s">
        <v>134</v>
      </c>
      <c r="E343" s="236" t="s">
        <v>20</v>
      </c>
      <c r="F343" s="237" t="s">
        <v>682</v>
      </c>
      <c r="G343" s="235"/>
      <c r="H343" s="238">
        <v>52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134</v>
      </c>
      <c r="AU343" s="244" t="s">
        <v>85</v>
      </c>
      <c r="AV343" s="14" t="s">
        <v>85</v>
      </c>
      <c r="AW343" s="14" t="s">
        <v>37</v>
      </c>
      <c r="AX343" s="14" t="s">
        <v>8</v>
      </c>
      <c r="AY343" s="244" t="s">
        <v>123</v>
      </c>
    </row>
    <row r="344" s="2" customFormat="1" ht="16.5" customHeight="1">
      <c r="A344" s="40"/>
      <c r="B344" s="41"/>
      <c r="C344" s="206" t="s">
        <v>693</v>
      </c>
      <c r="D344" s="206" t="s">
        <v>125</v>
      </c>
      <c r="E344" s="207" t="s">
        <v>694</v>
      </c>
      <c r="F344" s="208" t="s">
        <v>695</v>
      </c>
      <c r="G344" s="209" t="s">
        <v>289</v>
      </c>
      <c r="H344" s="210">
        <v>652</v>
      </c>
      <c r="I344" s="211"/>
      <c r="J344" s="212">
        <f>ROUND(I344*H344,0)</f>
        <v>0</v>
      </c>
      <c r="K344" s="208" t="s">
        <v>634</v>
      </c>
      <c r="L344" s="46"/>
      <c r="M344" s="213" t="s">
        <v>20</v>
      </c>
      <c r="N344" s="214" t="s">
        <v>47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130</v>
      </c>
      <c r="AT344" s="217" t="s">
        <v>125</v>
      </c>
      <c r="AU344" s="217" t="s">
        <v>85</v>
      </c>
      <c r="AY344" s="19" t="s">
        <v>123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</v>
      </c>
      <c r="BK344" s="218">
        <f>ROUND(I344*H344,0)</f>
        <v>0</v>
      </c>
      <c r="BL344" s="19" t="s">
        <v>130</v>
      </c>
      <c r="BM344" s="217" t="s">
        <v>696</v>
      </c>
    </row>
    <row r="345" s="2" customFormat="1">
      <c r="A345" s="40"/>
      <c r="B345" s="41"/>
      <c r="C345" s="42"/>
      <c r="D345" s="219" t="s">
        <v>132</v>
      </c>
      <c r="E345" s="42"/>
      <c r="F345" s="220" t="s">
        <v>697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132</v>
      </c>
      <c r="AU345" s="19" t="s">
        <v>85</v>
      </c>
    </row>
    <row r="346" s="2" customFormat="1">
      <c r="A346" s="40"/>
      <c r="B346" s="41"/>
      <c r="C346" s="42"/>
      <c r="D346" s="282" t="s">
        <v>637</v>
      </c>
      <c r="E346" s="42"/>
      <c r="F346" s="283" t="s">
        <v>698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637</v>
      </c>
      <c r="AU346" s="19" t="s">
        <v>85</v>
      </c>
    </row>
    <row r="347" s="13" customFormat="1">
      <c r="A347" s="13"/>
      <c r="B347" s="224"/>
      <c r="C347" s="225"/>
      <c r="D347" s="219" t="s">
        <v>134</v>
      </c>
      <c r="E347" s="226" t="s">
        <v>20</v>
      </c>
      <c r="F347" s="227" t="s">
        <v>551</v>
      </c>
      <c r="G347" s="225"/>
      <c r="H347" s="226" t="s">
        <v>20</v>
      </c>
      <c r="I347" s="228"/>
      <c r="J347" s="225"/>
      <c r="K347" s="225"/>
      <c r="L347" s="229"/>
      <c r="M347" s="230"/>
      <c r="N347" s="231"/>
      <c r="O347" s="231"/>
      <c r="P347" s="231"/>
      <c r="Q347" s="231"/>
      <c r="R347" s="231"/>
      <c r="S347" s="231"/>
      <c r="T347" s="23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3" t="s">
        <v>134</v>
      </c>
      <c r="AU347" s="233" t="s">
        <v>85</v>
      </c>
      <c r="AV347" s="13" t="s">
        <v>8</v>
      </c>
      <c r="AW347" s="13" t="s">
        <v>37</v>
      </c>
      <c r="AX347" s="13" t="s">
        <v>76</v>
      </c>
      <c r="AY347" s="233" t="s">
        <v>123</v>
      </c>
    </row>
    <row r="348" s="14" customFormat="1">
      <c r="A348" s="14"/>
      <c r="B348" s="234"/>
      <c r="C348" s="235"/>
      <c r="D348" s="219" t="s">
        <v>134</v>
      </c>
      <c r="E348" s="236" t="s">
        <v>20</v>
      </c>
      <c r="F348" s="237" t="s">
        <v>699</v>
      </c>
      <c r="G348" s="235"/>
      <c r="H348" s="238">
        <v>52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134</v>
      </c>
      <c r="AU348" s="244" t="s">
        <v>85</v>
      </c>
      <c r="AV348" s="14" t="s">
        <v>85</v>
      </c>
      <c r="AW348" s="14" t="s">
        <v>37</v>
      </c>
      <c r="AX348" s="14" t="s">
        <v>76</v>
      </c>
      <c r="AY348" s="244" t="s">
        <v>123</v>
      </c>
    </row>
    <row r="349" s="14" customFormat="1">
      <c r="A349" s="14"/>
      <c r="B349" s="234"/>
      <c r="C349" s="235"/>
      <c r="D349" s="219" t="s">
        <v>134</v>
      </c>
      <c r="E349" s="236" t="s">
        <v>20</v>
      </c>
      <c r="F349" s="237" t="s">
        <v>700</v>
      </c>
      <c r="G349" s="235"/>
      <c r="H349" s="238">
        <v>600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134</v>
      </c>
      <c r="AU349" s="244" t="s">
        <v>85</v>
      </c>
      <c r="AV349" s="14" t="s">
        <v>85</v>
      </c>
      <c r="AW349" s="14" t="s">
        <v>37</v>
      </c>
      <c r="AX349" s="14" t="s">
        <v>76</v>
      </c>
      <c r="AY349" s="244" t="s">
        <v>123</v>
      </c>
    </row>
    <row r="350" s="16" customFormat="1">
      <c r="A350" s="16"/>
      <c r="B350" s="256"/>
      <c r="C350" s="257"/>
      <c r="D350" s="219" t="s">
        <v>134</v>
      </c>
      <c r="E350" s="258" t="s">
        <v>20</v>
      </c>
      <c r="F350" s="259" t="s">
        <v>153</v>
      </c>
      <c r="G350" s="257"/>
      <c r="H350" s="260">
        <v>652</v>
      </c>
      <c r="I350" s="261"/>
      <c r="J350" s="257"/>
      <c r="K350" s="257"/>
      <c r="L350" s="262"/>
      <c r="M350" s="263"/>
      <c r="N350" s="264"/>
      <c r="O350" s="264"/>
      <c r="P350" s="264"/>
      <c r="Q350" s="264"/>
      <c r="R350" s="264"/>
      <c r="S350" s="264"/>
      <c r="T350" s="265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66" t="s">
        <v>134</v>
      </c>
      <c r="AU350" s="266" t="s">
        <v>85</v>
      </c>
      <c r="AV350" s="16" t="s">
        <v>130</v>
      </c>
      <c r="AW350" s="16" t="s">
        <v>37</v>
      </c>
      <c r="AX350" s="16" t="s">
        <v>8</v>
      </c>
      <c r="AY350" s="266" t="s">
        <v>123</v>
      </c>
    </row>
    <row r="351" s="2" customFormat="1" ht="16.5" customHeight="1">
      <c r="A351" s="40"/>
      <c r="B351" s="41"/>
      <c r="C351" s="268" t="s">
        <v>701</v>
      </c>
      <c r="D351" s="268" t="s">
        <v>294</v>
      </c>
      <c r="E351" s="269" t="s">
        <v>702</v>
      </c>
      <c r="F351" s="270" t="s">
        <v>703</v>
      </c>
      <c r="G351" s="271" t="s">
        <v>160</v>
      </c>
      <c r="H351" s="272">
        <v>10.039999999999999</v>
      </c>
      <c r="I351" s="273"/>
      <c r="J351" s="274">
        <f>ROUND(I351*H351,0)</f>
        <v>0</v>
      </c>
      <c r="K351" s="270" t="s">
        <v>634</v>
      </c>
      <c r="L351" s="275"/>
      <c r="M351" s="276" t="s">
        <v>20</v>
      </c>
      <c r="N351" s="277" t="s">
        <v>47</v>
      </c>
      <c r="O351" s="86"/>
      <c r="P351" s="215">
        <f>O351*H351</f>
        <v>0</v>
      </c>
      <c r="Q351" s="215">
        <v>0.20000000000000001</v>
      </c>
      <c r="R351" s="215">
        <f>Q351*H351</f>
        <v>2.008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245</v>
      </c>
      <c r="AT351" s="217" t="s">
        <v>294</v>
      </c>
      <c r="AU351" s="217" t="s">
        <v>85</v>
      </c>
      <c r="AY351" s="19" t="s">
        <v>123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</v>
      </c>
      <c r="BK351" s="218">
        <f>ROUND(I351*H351,0)</f>
        <v>0</v>
      </c>
      <c r="BL351" s="19" t="s">
        <v>130</v>
      </c>
      <c r="BM351" s="217" t="s">
        <v>704</v>
      </c>
    </row>
    <row r="352" s="2" customFormat="1">
      <c r="A352" s="40"/>
      <c r="B352" s="41"/>
      <c r="C352" s="42"/>
      <c r="D352" s="219" t="s">
        <v>132</v>
      </c>
      <c r="E352" s="42"/>
      <c r="F352" s="220" t="s">
        <v>703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132</v>
      </c>
      <c r="AU352" s="19" t="s">
        <v>85</v>
      </c>
    </row>
    <row r="353" s="14" customFormat="1">
      <c r="A353" s="14"/>
      <c r="B353" s="234"/>
      <c r="C353" s="235"/>
      <c r="D353" s="219" t="s">
        <v>134</v>
      </c>
      <c r="E353" s="236" t="s">
        <v>20</v>
      </c>
      <c r="F353" s="237" t="s">
        <v>705</v>
      </c>
      <c r="G353" s="235"/>
      <c r="H353" s="238">
        <v>10.039999999999999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134</v>
      </c>
      <c r="AU353" s="244" t="s">
        <v>85</v>
      </c>
      <c r="AV353" s="14" t="s">
        <v>85</v>
      </c>
      <c r="AW353" s="14" t="s">
        <v>37</v>
      </c>
      <c r="AX353" s="14" t="s">
        <v>8</v>
      </c>
      <c r="AY353" s="244" t="s">
        <v>123</v>
      </c>
    </row>
    <row r="354" s="2" customFormat="1" ht="16.5" customHeight="1">
      <c r="A354" s="40"/>
      <c r="B354" s="41"/>
      <c r="C354" s="206" t="s">
        <v>706</v>
      </c>
      <c r="D354" s="206" t="s">
        <v>125</v>
      </c>
      <c r="E354" s="207" t="s">
        <v>707</v>
      </c>
      <c r="F354" s="208" t="s">
        <v>708</v>
      </c>
      <c r="G354" s="209" t="s">
        <v>160</v>
      </c>
      <c r="H354" s="210">
        <v>42.600000000000001</v>
      </c>
      <c r="I354" s="211"/>
      <c r="J354" s="212">
        <f>ROUND(I354*H354,0)</f>
        <v>0</v>
      </c>
      <c r="K354" s="208" t="s">
        <v>634</v>
      </c>
      <c r="L354" s="46"/>
      <c r="M354" s="213" t="s">
        <v>20</v>
      </c>
      <c r="N354" s="214" t="s">
        <v>47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130</v>
      </c>
      <c r="AT354" s="217" t="s">
        <v>125</v>
      </c>
      <c r="AU354" s="217" t="s">
        <v>85</v>
      </c>
      <c r="AY354" s="19" t="s">
        <v>123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</v>
      </c>
      <c r="BK354" s="218">
        <f>ROUND(I354*H354,0)</f>
        <v>0</v>
      </c>
      <c r="BL354" s="19" t="s">
        <v>130</v>
      </c>
      <c r="BM354" s="217" t="s">
        <v>709</v>
      </c>
    </row>
    <row r="355" s="2" customFormat="1">
      <c r="A355" s="40"/>
      <c r="B355" s="41"/>
      <c r="C355" s="42"/>
      <c r="D355" s="219" t="s">
        <v>132</v>
      </c>
      <c r="E355" s="42"/>
      <c r="F355" s="220" t="s">
        <v>710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132</v>
      </c>
      <c r="AU355" s="19" t="s">
        <v>85</v>
      </c>
    </row>
    <row r="356" s="2" customFormat="1">
      <c r="A356" s="40"/>
      <c r="B356" s="41"/>
      <c r="C356" s="42"/>
      <c r="D356" s="282" t="s">
        <v>637</v>
      </c>
      <c r="E356" s="42"/>
      <c r="F356" s="283" t="s">
        <v>711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637</v>
      </c>
      <c r="AU356" s="19" t="s">
        <v>85</v>
      </c>
    </row>
    <row r="357" s="13" customFormat="1">
      <c r="A357" s="13"/>
      <c r="B357" s="224"/>
      <c r="C357" s="225"/>
      <c r="D357" s="219" t="s">
        <v>134</v>
      </c>
      <c r="E357" s="226" t="s">
        <v>20</v>
      </c>
      <c r="F357" s="227" t="s">
        <v>551</v>
      </c>
      <c r="G357" s="225"/>
      <c r="H357" s="226" t="s">
        <v>20</v>
      </c>
      <c r="I357" s="228"/>
      <c r="J357" s="225"/>
      <c r="K357" s="225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134</v>
      </c>
      <c r="AU357" s="233" t="s">
        <v>85</v>
      </c>
      <c r="AV357" s="13" t="s">
        <v>8</v>
      </c>
      <c r="AW357" s="13" t="s">
        <v>37</v>
      </c>
      <c r="AX357" s="13" t="s">
        <v>76</v>
      </c>
      <c r="AY357" s="233" t="s">
        <v>123</v>
      </c>
    </row>
    <row r="358" s="14" customFormat="1">
      <c r="A358" s="14"/>
      <c r="B358" s="234"/>
      <c r="C358" s="235"/>
      <c r="D358" s="219" t="s">
        <v>134</v>
      </c>
      <c r="E358" s="236" t="s">
        <v>20</v>
      </c>
      <c r="F358" s="237" t="s">
        <v>712</v>
      </c>
      <c r="G358" s="235"/>
      <c r="H358" s="238">
        <v>15.6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4" t="s">
        <v>134</v>
      </c>
      <c r="AU358" s="244" t="s">
        <v>85</v>
      </c>
      <c r="AV358" s="14" t="s">
        <v>85</v>
      </c>
      <c r="AW358" s="14" t="s">
        <v>37</v>
      </c>
      <c r="AX358" s="14" t="s">
        <v>76</v>
      </c>
      <c r="AY358" s="244" t="s">
        <v>123</v>
      </c>
    </row>
    <row r="359" s="14" customFormat="1">
      <c r="A359" s="14"/>
      <c r="B359" s="234"/>
      <c r="C359" s="235"/>
      <c r="D359" s="219" t="s">
        <v>134</v>
      </c>
      <c r="E359" s="236" t="s">
        <v>20</v>
      </c>
      <c r="F359" s="237" t="s">
        <v>713</v>
      </c>
      <c r="G359" s="235"/>
      <c r="H359" s="238">
        <v>27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134</v>
      </c>
      <c r="AU359" s="244" t="s">
        <v>85</v>
      </c>
      <c r="AV359" s="14" t="s">
        <v>85</v>
      </c>
      <c r="AW359" s="14" t="s">
        <v>37</v>
      </c>
      <c r="AX359" s="14" t="s">
        <v>76</v>
      </c>
      <c r="AY359" s="244" t="s">
        <v>123</v>
      </c>
    </row>
    <row r="360" s="16" customFormat="1">
      <c r="A360" s="16"/>
      <c r="B360" s="256"/>
      <c r="C360" s="257"/>
      <c r="D360" s="219" t="s">
        <v>134</v>
      </c>
      <c r="E360" s="258" t="s">
        <v>20</v>
      </c>
      <c r="F360" s="259" t="s">
        <v>153</v>
      </c>
      <c r="G360" s="257"/>
      <c r="H360" s="260">
        <v>42.600000000000001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66" t="s">
        <v>134</v>
      </c>
      <c r="AU360" s="266" t="s">
        <v>85</v>
      </c>
      <c r="AV360" s="16" t="s">
        <v>130</v>
      </c>
      <c r="AW360" s="16" t="s">
        <v>37</v>
      </c>
      <c r="AX360" s="16" t="s">
        <v>8</v>
      </c>
      <c r="AY360" s="266" t="s">
        <v>123</v>
      </c>
    </row>
    <row r="361" s="2" customFormat="1" ht="16.5" customHeight="1">
      <c r="A361" s="40"/>
      <c r="B361" s="41"/>
      <c r="C361" s="206" t="s">
        <v>714</v>
      </c>
      <c r="D361" s="206" t="s">
        <v>125</v>
      </c>
      <c r="E361" s="207" t="s">
        <v>715</v>
      </c>
      <c r="F361" s="208" t="s">
        <v>716</v>
      </c>
      <c r="G361" s="209" t="s">
        <v>160</v>
      </c>
      <c r="H361" s="210">
        <v>42.600000000000001</v>
      </c>
      <c r="I361" s="211"/>
      <c r="J361" s="212">
        <f>ROUND(I361*H361,0)</f>
        <v>0</v>
      </c>
      <c r="K361" s="208" t="s">
        <v>634</v>
      </c>
      <c r="L361" s="46"/>
      <c r="M361" s="213" t="s">
        <v>20</v>
      </c>
      <c r="N361" s="214" t="s">
        <v>47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130</v>
      </c>
      <c r="AT361" s="217" t="s">
        <v>125</v>
      </c>
      <c r="AU361" s="217" t="s">
        <v>85</v>
      </c>
      <c r="AY361" s="19" t="s">
        <v>123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</v>
      </c>
      <c r="BK361" s="218">
        <f>ROUND(I361*H361,0)</f>
        <v>0</v>
      </c>
      <c r="BL361" s="19" t="s">
        <v>130</v>
      </c>
      <c r="BM361" s="217" t="s">
        <v>717</v>
      </c>
    </row>
    <row r="362" s="2" customFormat="1">
      <c r="A362" s="40"/>
      <c r="B362" s="41"/>
      <c r="C362" s="42"/>
      <c r="D362" s="219" t="s">
        <v>132</v>
      </c>
      <c r="E362" s="42"/>
      <c r="F362" s="220" t="s">
        <v>718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132</v>
      </c>
      <c r="AU362" s="19" t="s">
        <v>85</v>
      </c>
    </row>
    <row r="363" s="2" customFormat="1">
      <c r="A363" s="40"/>
      <c r="B363" s="41"/>
      <c r="C363" s="42"/>
      <c r="D363" s="282" t="s">
        <v>637</v>
      </c>
      <c r="E363" s="42"/>
      <c r="F363" s="283" t="s">
        <v>719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637</v>
      </c>
      <c r="AU363" s="19" t="s">
        <v>85</v>
      </c>
    </row>
    <row r="364" s="13" customFormat="1">
      <c r="A364" s="13"/>
      <c r="B364" s="224"/>
      <c r="C364" s="225"/>
      <c r="D364" s="219" t="s">
        <v>134</v>
      </c>
      <c r="E364" s="226" t="s">
        <v>20</v>
      </c>
      <c r="F364" s="227" t="s">
        <v>551</v>
      </c>
      <c r="G364" s="225"/>
      <c r="H364" s="226" t="s">
        <v>20</v>
      </c>
      <c r="I364" s="228"/>
      <c r="J364" s="225"/>
      <c r="K364" s="225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134</v>
      </c>
      <c r="AU364" s="233" t="s">
        <v>85</v>
      </c>
      <c r="AV364" s="13" t="s">
        <v>8</v>
      </c>
      <c r="AW364" s="13" t="s">
        <v>37</v>
      </c>
      <c r="AX364" s="13" t="s">
        <v>76</v>
      </c>
      <c r="AY364" s="233" t="s">
        <v>123</v>
      </c>
    </row>
    <row r="365" s="14" customFormat="1">
      <c r="A365" s="14"/>
      <c r="B365" s="234"/>
      <c r="C365" s="235"/>
      <c r="D365" s="219" t="s">
        <v>134</v>
      </c>
      <c r="E365" s="236" t="s">
        <v>20</v>
      </c>
      <c r="F365" s="237" t="s">
        <v>712</v>
      </c>
      <c r="G365" s="235"/>
      <c r="H365" s="238">
        <v>15.6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134</v>
      </c>
      <c r="AU365" s="244" t="s">
        <v>85</v>
      </c>
      <c r="AV365" s="14" t="s">
        <v>85</v>
      </c>
      <c r="AW365" s="14" t="s">
        <v>37</v>
      </c>
      <c r="AX365" s="14" t="s">
        <v>76</v>
      </c>
      <c r="AY365" s="244" t="s">
        <v>123</v>
      </c>
    </row>
    <row r="366" s="14" customFormat="1">
      <c r="A366" s="14"/>
      <c r="B366" s="234"/>
      <c r="C366" s="235"/>
      <c r="D366" s="219" t="s">
        <v>134</v>
      </c>
      <c r="E366" s="236" t="s">
        <v>20</v>
      </c>
      <c r="F366" s="237" t="s">
        <v>713</v>
      </c>
      <c r="G366" s="235"/>
      <c r="H366" s="238">
        <v>27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4" t="s">
        <v>134</v>
      </c>
      <c r="AU366" s="244" t="s">
        <v>85</v>
      </c>
      <c r="AV366" s="14" t="s">
        <v>85</v>
      </c>
      <c r="AW366" s="14" t="s">
        <v>37</v>
      </c>
      <c r="AX366" s="14" t="s">
        <v>76</v>
      </c>
      <c r="AY366" s="244" t="s">
        <v>123</v>
      </c>
    </row>
    <row r="367" s="16" customFormat="1">
      <c r="A367" s="16"/>
      <c r="B367" s="256"/>
      <c r="C367" s="257"/>
      <c r="D367" s="219" t="s">
        <v>134</v>
      </c>
      <c r="E367" s="258" t="s">
        <v>20</v>
      </c>
      <c r="F367" s="259" t="s">
        <v>153</v>
      </c>
      <c r="G367" s="257"/>
      <c r="H367" s="260">
        <v>42.600000000000001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66" t="s">
        <v>134</v>
      </c>
      <c r="AU367" s="266" t="s">
        <v>85</v>
      </c>
      <c r="AV367" s="16" t="s">
        <v>130</v>
      </c>
      <c r="AW367" s="16" t="s">
        <v>37</v>
      </c>
      <c r="AX367" s="16" t="s">
        <v>8</v>
      </c>
      <c r="AY367" s="266" t="s">
        <v>123</v>
      </c>
    </row>
    <row r="368" s="12" customFormat="1" ht="22.8" customHeight="1">
      <c r="A368" s="12"/>
      <c r="B368" s="190"/>
      <c r="C368" s="191"/>
      <c r="D368" s="192" t="s">
        <v>75</v>
      </c>
      <c r="E368" s="204" t="s">
        <v>414</v>
      </c>
      <c r="F368" s="204" t="s">
        <v>415</v>
      </c>
      <c r="G368" s="191"/>
      <c r="H368" s="191"/>
      <c r="I368" s="194"/>
      <c r="J368" s="205">
        <f>BK368</f>
        <v>0</v>
      </c>
      <c r="K368" s="191"/>
      <c r="L368" s="196"/>
      <c r="M368" s="197"/>
      <c r="N368" s="198"/>
      <c r="O368" s="198"/>
      <c r="P368" s="199">
        <f>SUM(P369:P370)</f>
        <v>0</v>
      </c>
      <c r="Q368" s="198"/>
      <c r="R368" s="199">
        <f>SUM(R369:R370)</f>
        <v>0</v>
      </c>
      <c r="S368" s="198"/>
      <c r="T368" s="200">
        <f>SUM(T369:T370)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1" t="s">
        <v>8</v>
      </c>
      <c r="AT368" s="202" t="s">
        <v>75</v>
      </c>
      <c r="AU368" s="202" t="s">
        <v>8</v>
      </c>
      <c r="AY368" s="201" t="s">
        <v>123</v>
      </c>
      <c r="BK368" s="203">
        <f>SUM(BK369:BK370)</f>
        <v>0</v>
      </c>
    </row>
    <row r="369" s="2" customFormat="1" ht="16.5" customHeight="1">
      <c r="A369" s="40"/>
      <c r="B369" s="41"/>
      <c r="C369" s="206" t="s">
        <v>720</v>
      </c>
      <c r="D369" s="206" t="s">
        <v>125</v>
      </c>
      <c r="E369" s="207" t="s">
        <v>721</v>
      </c>
      <c r="F369" s="208" t="s">
        <v>722</v>
      </c>
      <c r="G369" s="209" t="s">
        <v>419</v>
      </c>
      <c r="H369" s="210">
        <v>6.6820000000000004</v>
      </c>
      <c r="I369" s="211"/>
      <c r="J369" s="212">
        <f>ROUND(I369*H369,0)</f>
        <v>0</v>
      </c>
      <c r="K369" s="208" t="s">
        <v>129</v>
      </c>
      <c r="L369" s="46"/>
      <c r="M369" s="213" t="s">
        <v>20</v>
      </c>
      <c r="N369" s="214" t="s">
        <v>47</v>
      </c>
      <c r="O369" s="86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130</v>
      </c>
      <c r="AT369" s="217" t="s">
        <v>125</v>
      </c>
      <c r="AU369" s="217" t="s">
        <v>85</v>
      </c>
      <c r="AY369" s="19" t="s">
        <v>123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</v>
      </c>
      <c r="BK369" s="218">
        <f>ROUND(I369*H369,0)</f>
        <v>0</v>
      </c>
      <c r="BL369" s="19" t="s">
        <v>130</v>
      </c>
      <c r="BM369" s="217" t="s">
        <v>723</v>
      </c>
    </row>
    <row r="370" s="2" customFormat="1">
      <c r="A370" s="40"/>
      <c r="B370" s="41"/>
      <c r="C370" s="42"/>
      <c r="D370" s="219" t="s">
        <v>132</v>
      </c>
      <c r="E370" s="42"/>
      <c r="F370" s="220" t="s">
        <v>724</v>
      </c>
      <c r="G370" s="42"/>
      <c r="H370" s="42"/>
      <c r="I370" s="221"/>
      <c r="J370" s="42"/>
      <c r="K370" s="42"/>
      <c r="L370" s="46"/>
      <c r="M370" s="278"/>
      <c r="N370" s="279"/>
      <c r="O370" s="280"/>
      <c r="P370" s="280"/>
      <c r="Q370" s="280"/>
      <c r="R370" s="280"/>
      <c r="S370" s="280"/>
      <c r="T370" s="281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132</v>
      </c>
      <c r="AU370" s="19" t="s">
        <v>85</v>
      </c>
    </row>
    <row r="371" s="2" customFormat="1" ht="6.96" customHeight="1">
      <c r="A371" s="40"/>
      <c r="B371" s="61"/>
      <c r="C371" s="62"/>
      <c r="D371" s="62"/>
      <c r="E371" s="62"/>
      <c r="F371" s="62"/>
      <c r="G371" s="62"/>
      <c r="H371" s="62"/>
      <c r="I371" s="62"/>
      <c r="J371" s="62"/>
      <c r="K371" s="62"/>
      <c r="L371" s="46"/>
      <c r="M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</row>
  </sheetData>
  <sheetProtection sheet="1" autoFilter="0" formatColumns="0" formatRows="0" objects="1" scenarios="1" spinCount="100000" saltValue="G0uevWt1SjDQQLF30d62YvfvGhNGiQbAail+HtAXR/yEfE2+XSB0rQa1QkMnCyM3OPMWG6uI+xHQDM9plJxHug==" hashValue="sJxgDFFDn655z/z8MSZ6FXkGBFn1o4EBTURGBKuRdWNOzlkQ4frtQVvOQrws21RmRJfImKWgqY54psds2dNzeQ==" algorithmName="SHA-512" password="CC35"/>
  <autoFilter ref="C81:K37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301" r:id="rId1" display="https://podminky.urs.cz/item/CS_URS_2021_01/184102116"/>
    <hyperlink ref="F310" r:id="rId2" display="https://podminky.urs.cz/item/CS_URS_2021_01/184215111"/>
    <hyperlink ref="F329" r:id="rId3" display="https://podminky.urs.cz/item/CS_URS_2021_01/184813133"/>
    <hyperlink ref="F346" r:id="rId4" display="https://podminky.urs.cz/item/CS_URS_2021_01/184911421"/>
    <hyperlink ref="F356" r:id="rId5" display="https://podminky.urs.cz/item/CS_URS_2021_01/185804312"/>
    <hyperlink ref="F363" r:id="rId6" display="https://podminky.urs.cz/item/CS_URS_2021_01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95</v>
      </c>
      <c r="L4" s="22"/>
      <c r="M4" s="13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17</v>
      </c>
      <c r="L6" s="22"/>
    </row>
    <row r="7" s="1" customFormat="1" ht="16.5" customHeight="1">
      <c r="B7" s="22"/>
      <c r="E7" s="135" t="str">
        <f>'Rekapitulace stavby'!K6</f>
        <v>Bečva, km 41,91 - 42,37 - revitalizace toku, Ústí - stavební část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725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20</v>
      </c>
      <c r="G11" s="40"/>
      <c r="H11" s="40"/>
      <c r="I11" s="134" t="s">
        <v>21</v>
      </c>
      <c r="J11" s="138" t="s">
        <v>20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27. 10. 2020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20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27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30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30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0)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ROUND((SUM(BE82:BE129)),  0)</f>
        <v>0</v>
      </c>
      <c r="G33" s="40"/>
      <c r="H33" s="40"/>
      <c r="I33" s="150">
        <v>0.20999999999999999</v>
      </c>
      <c r="J33" s="149">
        <f>ROUND(((SUM(BE82:BE129))*I33),  0)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ROUND((SUM(BF82:BF129)),  0)</f>
        <v>0</v>
      </c>
      <c r="G34" s="40"/>
      <c r="H34" s="40"/>
      <c r="I34" s="150">
        <v>0.14999999999999999</v>
      </c>
      <c r="J34" s="149">
        <f>ROUND(((SUM(BF82:BF129))*I34),  0)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ROUND((SUM(BG82:BG129)),  0)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ROUND((SUM(BH82:BH129)),  0)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ROUND((SUM(BI82:BI129)),  0)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17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Bečva, km 41,91 - 42,37 - revitalizace toku, Ústí - stavební část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197529-4 -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Ústí, Černotín, Skalička u Hranic</v>
      </c>
      <c r="G52" s="42"/>
      <c r="H52" s="42"/>
      <c r="I52" s="34" t="s">
        <v>24</v>
      </c>
      <c r="J52" s="74" t="str">
        <f>IF(J12="","",J12)</f>
        <v>27. 10. 2020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s. p.</v>
      </c>
      <c r="G54" s="42"/>
      <c r="H54" s="42"/>
      <c r="I54" s="34" t="s">
        <v>33</v>
      </c>
      <c r="J54" s="38" t="str">
        <f>E21</f>
        <v>GEOtest,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726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727</v>
      </c>
      <c r="E61" s="170"/>
      <c r="F61" s="170"/>
      <c r="G61" s="170"/>
      <c r="H61" s="170"/>
      <c r="I61" s="170"/>
      <c r="J61" s="171">
        <f>J93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728</v>
      </c>
      <c r="E62" s="176"/>
      <c r="F62" s="176"/>
      <c r="G62" s="176"/>
      <c r="H62" s="176"/>
      <c r="I62" s="176"/>
      <c r="J62" s="177">
        <f>J125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Bečva, km 41,91 - 42,37 - revitalizace toku, Ústí - stavební část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197529-4 - Vedlejší a ostatní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Ústí, Černotín, Skalička u Hranic</v>
      </c>
      <c r="G76" s="42"/>
      <c r="H76" s="42"/>
      <c r="I76" s="34" t="s">
        <v>24</v>
      </c>
      <c r="J76" s="74" t="str">
        <f>IF(J12="","",J12)</f>
        <v>27. 10. 2020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26</v>
      </c>
      <c r="D78" s="42"/>
      <c r="E78" s="42"/>
      <c r="F78" s="29" t="str">
        <f>E15</f>
        <v>Povodí Moravy, s. p.</v>
      </c>
      <c r="G78" s="42"/>
      <c r="H78" s="42"/>
      <c r="I78" s="34" t="s">
        <v>33</v>
      </c>
      <c r="J78" s="38" t="str">
        <f>E21</f>
        <v>GEOtest, a.s.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31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109</v>
      </c>
      <c r="D81" s="182" t="s">
        <v>61</v>
      </c>
      <c r="E81" s="182" t="s">
        <v>57</v>
      </c>
      <c r="F81" s="182" t="s">
        <v>58</v>
      </c>
      <c r="G81" s="182" t="s">
        <v>110</v>
      </c>
      <c r="H81" s="182" t="s">
        <v>111</v>
      </c>
      <c r="I81" s="182" t="s">
        <v>112</v>
      </c>
      <c r="J81" s="182" t="s">
        <v>100</v>
      </c>
      <c r="K81" s="183" t="s">
        <v>113</v>
      </c>
      <c r="L81" s="184"/>
      <c r="M81" s="94" t="s">
        <v>20</v>
      </c>
      <c r="N81" s="95" t="s">
        <v>46</v>
      </c>
      <c r="O81" s="95" t="s">
        <v>114</v>
      </c>
      <c r="P81" s="95" t="s">
        <v>115</v>
      </c>
      <c r="Q81" s="95" t="s">
        <v>116</v>
      </c>
      <c r="R81" s="95" t="s">
        <v>117</v>
      </c>
      <c r="S81" s="95" t="s">
        <v>118</v>
      </c>
      <c r="T81" s="96" t="s">
        <v>119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120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P83+P93</f>
        <v>0</v>
      </c>
      <c r="Q82" s="98"/>
      <c r="R82" s="187">
        <f>R83+R93</f>
        <v>0</v>
      </c>
      <c r="S82" s="98"/>
      <c r="T82" s="188">
        <f>T83+T93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101</v>
      </c>
      <c r="BK82" s="189">
        <f>BK83+BK93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729</v>
      </c>
      <c r="F83" s="193" t="s">
        <v>730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SUM(P84:P92)</f>
        <v>0</v>
      </c>
      <c r="Q83" s="198"/>
      <c r="R83" s="199">
        <f>SUM(R84:R92)</f>
        <v>0</v>
      </c>
      <c r="S83" s="198"/>
      <c r="T83" s="200">
        <f>SUM(T84:T92)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130</v>
      </c>
      <c r="AT83" s="202" t="s">
        <v>75</v>
      </c>
      <c r="AU83" s="202" t="s">
        <v>76</v>
      </c>
      <c r="AY83" s="201" t="s">
        <v>123</v>
      </c>
      <c r="BK83" s="203">
        <f>SUM(BK84:BK92)</f>
        <v>0</v>
      </c>
    </row>
    <row r="84" s="2" customFormat="1" ht="16.5" customHeight="1">
      <c r="A84" s="40"/>
      <c r="B84" s="41"/>
      <c r="C84" s="206" t="s">
        <v>8</v>
      </c>
      <c r="D84" s="206" t="s">
        <v>125</v>
      </c>
      <c r="E84" s="207" t="s">
        <v>731</v>
      </c>
      <c r="F84" s="208" t="s">
        <v>732</v>
      </c>
      <c r="G84" s="209" t="s">
        <v>733</v>
      </c>
      <c r="H84" s="210">
        <v>1</v>
      </c>
      <c r="I84" s="211"/>
      <c r="J84" s="212">
        <f>ROUND(I84*H84,0)</f>
        <v>0</v>
      </c>
      <c r="K84" s="208" t="s">
        <v>20</v>
      </c>
      <c r="L84" s="46"/>
      <c r="M84" s="213" t="s">
        <v>20</v>
      </c>
      <c r="N84" s="214" t="s">
        <v>47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734</v>
      </c>
      <c r="AT84" s="217" t="s">
        <v>125</v>
      </c>
      <c r="AU84" s="217" t="s">
        <v>8</v>
      </c>
      <c r="AY84" s="19" t="s">
        <v>123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</v>
      </c>
      <c r="BK84" s="218">
        <f>ROUND(I84*H84,0)</f>
        <v>0</v>
      </c>
      <c r="BL84" s="19" t="s">
        <v>734</v>
      </c>
      <c r="BM84" s="217" t="s">
        <v>735</v>
      </c>
    </row>
    <row r="85" s="2" customFormat="1">
      <c r="A85" s="40"/>
      <c r="B85" s="41"/>
      <c r="C85" s="42"/>
      <c r="D85" s="219" t="s">
        <v>132</v>
      </c>
      <c r="E85" s="42"/>
      <c r="F85" s="220" t="s">
        <v>732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132</v>
      </c>
      <c r="AU85" s="19" t="s">
        <v>8</v>
      </c>
    </row>
    <row r="86" s="2" customFormat="1">
      <c r="A86" s="40"/>
      <c r="B86" s="41"/>
      <c r="C86" s="42"/>
      <c r="D86" s="219" t="s">
        <v>200</v>
      </c>
      <c r="E86" s="42"/>
      <c r="F86" s="267" t="s">
        <v>736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200</v>
      </c>
      <c r="AU86" s="19" t="s">
        <v>8</v>
      </c>
    </row>
    <row r="87" s="2" customFormat="1" ht="37.8" customHeight="1">
      <c r="A87" s="40"/>
      <c r="B87" s="41"/>
      <c r="C87" s="206" t="s">
        <v>85</v>
      </c>
      <c r="D87" s="206" t="s">
        <v>125</v>
      </c>
      <c r="E87" s="207" t="s">
        <v>737</v>
      </c>
      <c r="F87" s="208" t="s">
        <v>738</v>
      </c>
      <c r="G87" s="209" t="s">
        <v>733</v>
      </c>
      <c r="H87" s="210">
        <v>1</v>
      </c>
      <c r="I87" s="211"/>
      <c r="J87" s="212">
        <f>ROUND(I87*H87,0)</f>
        <v>0</v>
      </c>
      <c r="K87" s="208" t="s">
        <v>20</v>
      </c>
      <c r="L87" s="46"/>
      <c r="M87" s="213" t="s">
        <v>20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734</v>
      </c>
      <c r="AT87" s="217" t="s">
        <v>125</v>
      </c>
      <c r="AU87" s="217" t="s">
        <v>8</v>
      </c>
      <c r="AY87" s="19" t="s">
        <v>123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</v>
      </c>
      <c r="BK87" s="218">
        <f>ROUND(I87*H87,0)</f>
        <v>0</v>
      </c>
      <c r="BL87" s="19" t="s">
        <v>734</v>
      </c>
      <c r="BM87" s="217" t="s">
        <v>739</v>
      </c>
    </row>
    <row r="88" s="2" customFormat="1">
      <c r="A88" s="40"/>
      <c r="B88" s="41"/>
      <c r="C88" s="42"/>
      <c r="D88" s="219" t="s">
        <v>132</v>
      </c>
      <c r="E88" s="42"/>
      <c r="F88" s="220" t="s">
        <v>740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132</v>
      </c>
      <c r="AU88" s="19" t="s">
        <v>8</v>
      </c>
    </row>
    <row r="89" s="2" customFormat="1" ht="21.75" customHeight="1">
      <c r="A89" s="40"/>
      <c r="B89" s="41"/>
      <c r="C89" s="206" t="s">
        <v>147</v>
      </c>
      <c r="D89" s="206" t="s">
        <v>125</v>
      </c>
      <c r="E89" s="207" t="s">
        <v>741</v>
      </c>
      <c r="F89" s="208" t="s">
        <v>742</v>
      </c>
      <c r="G89" s="209" t="s">
        <v>733</v>
      </c>
      <c r="H89" s="210">
        <v>1</v>
      </c>
      <c r="I89" s="211"/>
      <c r="J89" s="212">
        <f>ROUND(I89*H89,0)</f>
        <v>0</v>
      </c>
      <c r="K89" s="208" t="s">
        <v>20</v>
      </c>
      <c r="L89" s="46"/>
      <c r="M89" s="213" t="s">
        <v>20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734</v>
      </c>
      <c r="AT89" s="217" t="s">
        <v>125</v>
      </c>
      <c r="AU89" s="217" t="s">
        <v>8</v>
      </c>
      <c r="AY89" s="19" t="s">
        <v>123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</v>
      </c>
      <c r="BK89" s="218">
        <f>ROUND(I89*H89,0)</f>
        <v>0</v>
      </c>
      <c r="BL89" s="19" t="s">
        <v>734</v>
      </c>
      <c r="BM89" s="217" t="s">
        <v>743</v>
      </c>
    </row>
    <row r="90" s="2" customFormat="1">
      <c r="A90" s="40"/>
      <c r="B90" s="41"/>
      <c r="C90" s="42"/>
      <c r="D90" s="219" t="s">
        <v>132</v>
      </c>
      <c r="E90" s="42"/>
      <c r="F90" s="220" t="s">
        <v>742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132</v>
      </c>
      <c r="AU90" s="19" t="s">
        <v>8</v>
      </c>
    </row>
    <row r="91" s="2" customFormat="1" ht="33" customHeight="1">
      <c r="A91" s="40"/>
      <c r="B91" s="41"/>
      <c r="C91" s="206" t="s">
        <v>130</v>
      </c>
      <c r="D91" s="206" t="s">
        <v>125</v>
      </c>
      <c r="E91" s="207" t="s">
        <v>744</v>
      </c>
      <c r="F91" s="208" t="s">
        <v>745</v>
      </c>
      <c r="G91" s="209" t="s">
        <v>733</v>
      </c>
      <c r="H91" s="210">
        <v>1</v>
      </c>
      <c r="I91" s="211"/>
      <c r="J91" s="212">
        <f>ROUND(I91*H91,0)</f>
        <v>0</v>
      </c>
      <c r="K91" s="208" t="s">
        <v>20</v>
      </c>
      <c r="L91" s="46"/>
      <c r="M91" s="213" t="s">
        <v>20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734</v>
      </c>
      <c r="AT91" s="217" t="s">
        <v>125</v>
      </c>
      <c r="AU91" s="217" t="s">
        <v>8</v>
      </c>
      <c r="AY91" s="19" t="s">
        <v>123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</v>
      </c>
      <c r="BK91" s="218">
        <f>ROUND(I91*H91,0)</f>
        <v>0</v>
      </c>
      <c r="BL91" s="19" t="s">
        <v>734</v>
      </c>
      <c r="BM91" s="217" t="s">
        <v>746</v>
      </c>
    </row>
    <row r="92" s="2" customFormat="1">
      <c r="A92" s="40"/>
      <c r="B92" s="41"/>
      <c r="C92" s="42"/>
      <c r="D92" s="219" t="s">
        <v>132</v>
      </c>
      <c r="E92" s="42"/>
      <c r="F92" s="220" t="s">
        <v>747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132</v>
      </c>
      <c r="AU92" s="19" t="s">
        <v>8</v>
      </c>
    </row>
    <row r="93" s="12" customFormat="1" ht="25.92" customHeight="1">
      <c r="A93" s="12"/>
      <c r="B93" s="190"/>
      <c r="C93" s="191"/>
      <c r="D93" s="192" t="s">
        <v>75</v>
      </c>
      <c r="E93" s="193" t="s">
        <v>748</v>
      </c>
      <c r="F93" s="193" t="s">
        <v>749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P94+SUM(P95:P125)</f>
        <v>0</v>
      </c>
      <c r="Q93" s="198"/>
      <c r="R93" s="199">
        <f>R94+SUM(R95:R125)</f>
        <v>0</v>
      </c>
      <c r="S93" s="198"/>
      <c r="T93" s="200">
        <f>T94+SUM(T95:T125)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196</v>
      </c>
      <c r="AT93" s="202" t="s">
        <v>75</v>
      </c>
      <c r="AU93" s="202" t="s">
        <v>76</v>
      </c>
      <c r="AY93" s="201" t="s">
        <v>123</v>
      </c>
      <c r="BK93" s="203">
        <f>BK94+SUM(BK95:BK125)</f>
        <v>0</v>
      </c>
    </row>
    <row r="94" s="2" customFormat="1" ht="24.15" customHeight="1">
      <c r="A94" s="40"/>
      <c r="B94" s="41"/>
      <c r="C94" s="206" t="s">
        <v>196</v>
      </c>
      <c r="D94" s="206" t="s">
        <v>125</v>
      </c>
      <c r="E94" s="207" t="s">
        <v>750</v>
      </c>
      <c r="F94" s="208" t="s">
        <v>751</v>
      </c>
      <c r="G94" s="209" t="s">
        <v>733</v>
      </c>
      <c r="H94" s="210">
        <v>1</v>
      </c>
      <c r="I94" s="211"/>
      <c r="J94" s="212">
        <f>ROUND(I94*H94,0)</f>
        <v>0</v>
      </c>
      <c r="K94" s="208" t="s">
        <v>20</v>
      </c>
      <c r="L94" s="46"/>
      <c r="M94" s="213" t="s">
        <v>20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130</v>
      </c>
      <c r="AT94" s="217" t="s">
        <v>125</v>
      </c>
      <c r="AU94" s="217" t="s">
        <v>8</v>
      </c>
      <c r="AY94" s="19" t="s">
        <v>123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</v>
      </c>
      <c r="BK94" s="218">
        <f>ROUND(I94*H94,0)</f>
        <v>0</v>
      </c>
      <c r="BL94" s="19" t="s">
        <v>130</v>
      </c>
      <c r="BM94" s="217" t="s">
        <v>752</v>
      </c>
    </row>
    <row r="95" s="2" customFormat="1">
      <c r="A95" s="40"/>
      <c r="B95" s="41"/>
      <c r="C95" s="42"/>
      <c r="D95" s="219" t="s">
        <v>132</v>
      </c>
      <c r="E95" s="42"/>
      <c r="F95" s="220" t="s">
        <v>751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132</v>
      </c>
      <c r="AU95" s="19" t="s">
        <v>8</v>
      </c>
    </row>
    <row r="96" s="2" customFormat="1">
      <c r="A96" s="40"/>
      <c r="B96" s="41"/>
      <c r="C96" s="42"/>
      <c r="D96" s="219" t="s">
        <v>200</v>
      </c>
      <c r="E96" s="42"/>
      <c r="F96" s="267" t="s">
        <v>753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200</v>
      </c>
      <c r="AU96" s="19" t="s">
        <v>8</v>
      </c>
    </row>
    <row r="97" s="2" customFormat="1" ht="37.8" customHeight="1">
      <c r="A97" s="40"/>
      <c r="B97" s="41"/>
      <c r="C97" s="206" t="s">
        <v>205</v>
      </c>
      <c r="D97" s="206" t="s">
        <v>125</v>
      </c>
      <c r="E97" s="207" t="s">
        <v>754</v>
      </c>
      <c r="F97" s="208" t="s">
        <v>755</v>
      </c>
      <c r="G97" s="209" t="s">
        <v>733</v>
      </c>
      <c r="H97" s="210">
        <v>1</v>
      </c>
      <c r="I97" s="211"/>
      <c r="J97" s="212">
        <f>ROUND(I97*H97,0)</f>
        <v>0</v>
      </c>
      <c r="K97" s="208" t="s">
        <v>20</v>
      </c>
      <c r="L97" s="46"/>
      <c r="M97" s="213" t="s">
        <v>20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130</v>
      </c>
      <c r="AT97" s="217" t="s">
        <v>125</v>
      </c>
      <c r="AU97" s="217" t="s">
        <v>8</v>
      </c>
      <c r="AY97" s="19" t="s">
        <v>123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</v>
      </c>
      <c r="BK97" s="218">
        <f>ROUND(I97*H97,0)</f>
        <v>0</v>
      </c>
      <c r="BL97" s="19" t="s">
        <v>130</v>
      </c>
      <c r="BM97" s="217" t="s">
        <v>756</v>
      </c>
    </row>
    <row r="98" s="2" customFormat="1">
      <c r="A98" s="40"/>
      <c r="B98" s="41"/>
      <c r="C98" s="42"/>
      <c r="D98" s="219" t="s">
        <v>132</v>
      </c>
      <c r="E98" s="42"/>
      <c r="F98" s="220" t="s">
        <v>755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132</v>
      </c>
      <c r="AU98" s="19" t="s">
        <v>8</v>
      </c>
    </row>
    <row r="99" s="2" customFormat="1">
      <c r="A99" s="40"/>
      <c r="B99" s="41"/>
      <c r="C99" s="42"/>
      <c r="D99" s="219" t="s">
        <v>200</v>
      </c>
      <c r="E99" s="42"/>
      <c r="F99" s="267" t="s">
        <v>757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200</v>
      </c>
      <c r="AU99" s="19" t="s">
        <v>8</v>
      </c>
    </row>
    <row r="100" s="2" customFormat="1" ht="24.15" customHeight="1">
      <c r="A100" s="40"/>
      <c r="B100" s="41"/>
      <c r="C100" s="206" t="s">
        <v>226</v>
      </c>
      <c r="D100" s="206" t="s">
        <v>125</v>
      </c>
      <c r="E100" s="207" t="s">
        <v>758</v>
      </c>
      <c r="F100" s="208" t="s">
        <v>759</v>
      </c>
      <c r="G100" s="209" t="s">
        <v>733</v>
      </c>
      <c r="H100" s="210">
        <v>1</v>
      </c>
      <c r="I100" s="211"/>
      <c r="J100" s="212">
        <f>ROUND(I100*H100,0)</f>
        <v>0</v>
      </c>
      <c r="K100" s="208" t="s">
        <v>20</v>
      </c>
      <c r="L100" s="46"/>
      <c r="M100" s="213" t="s">
        <v>20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130</v>
      </c>
      <c r="AT100" s="217" t="s">
        <v>125</v>
      </c>
      <c r="AU100" s="217" t="s">
        <v>8</v>
      </c>
      <c r="AY100" s="19" t="s">
        <v>123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</v>
      </c>
      <c r="BK100" s="218">
        <f>ROUND(I100*H100,0)</f>
        <v>0</v>
      </c>
      <c r="BL100" s="19" t="s">
        <v>130</v>
      </c>
      <c r="BM100" s="217" t="s">
        <v>760</v>
      </c>
    </row>
    <row r="101" s="2" customFormat="1">
      <c r="A101" s="40"/>
      <c r="B101" s="41"/>
      <c r="C101" s="42"/>
      <c r="D101" s="219" t="s">
        <v>132</v>
      </c>
      <c r="E101" s="42"/>
      <c r="F101" s="220" t="s">
        <v>759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132</v>
      </c>
      <c r="AU101" s="19" t="s">
        <v>8</v>
      </c>
    </row>
    <row r="102" s="2" customFormat="1" ht="24.15" customHeight="1">
      <c r="A102" s="40"/>
      <c r="B102" s="41"/>
      <c r="C102" s="206" t="s">
        <v>245</v>
      </c>
      <c r="D102" s="206" t="s">
        <v>125</v>
      </c>
      <c r="E102" s="207" t="s">
        <v>761</v>
      </c>
      <c r="F102" s="208" t="s">
        <v>762</v>
      </c>
      <c r="G102" s="209" t="s">
        <v>733</v>
      </c>
      <c r="H102" s="210">
        <v>1</v>
      </c>
      <c r="I102" s="211"/>
      <c r="J102" s="212">
        <f>ROUND(I102*H102,0)</f>
        <v>0</v>
      </c>
      <c r="K102" s="208" t="s">
        <v>20</v>
      </c>
      <c r="L102" s="46"/>
      <c r="M102" s="213" t="s">
        <v>20</v>
      </c>
      <c r="N102" s="214" t="s">
        <v>47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130</v>
      </c>
      <c r="AT102" s="217" t="s">
        <v>125</v>
      </c>
      <c r="AU102" s="217" t="s">
        <v>8</v>
      </c>
      <c r="AY102" s="19" t="s">
        <v>123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</v>
      </c>
      <c r="BK102" s="218">
        <f>ROUND(I102*H102,0)</f>
        <v>0</v>
      </c>
      <c r="BL102" s="19" t="s">
        <v>130</v>
      </c>
      <c r="BM102" s="217" t="s">
        <v>763</v>
      </c>
    </row>
    <row r="103" s="2" customFormat="1">
      <c r="A103" s="40"/>
      <c r="B103" s="41"/>
      <c r="C103" s="42"/>
      <c r="D103" s="219" t="s">
        <v>132</v>
      </c>
      <c r="E103" s="42"/>
      <c r="F103" s="220" t="s">
        <v>762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132</v>
      </c>
      <c r="AU103" s="19" t="s">
        <v>8</v>
      </c>
    </row>
    <row r="104" s="2" customFormat="1" ht="37.8" customHeight="1">
      <c r="A104" s="40"/>
      <c r="B104" s="41"/>
      <c r="C104" s="206" t="s">
        <v>252</v>
      </c>
      <c r="D104" s="206" t="s">
        <v>125</v>
      </c>
      <c r="E104" s="207" t="s">
        <v>764</v>
      </c>
      <c r="F104" s="208" t="s">
        <v>765</v>
      </c>
      <c r="G104" s="209" t="s">
        <v>733</v>
      </c>
      <c r="H104" s="210">
        <v>1</v>
      </c>
      <c r="I104" s="211"/>
      <c r="J104" s="212">
        <f>ROUND(I104*H104,0)</f>
        <v>0</v>
      </c>
      <c r="K104" s="208" t="s">
        <v>20</v>
      </c>
      <c r="L104" s="46"/>
      <c r="M104" s="213" t="s">
        <v>20</v>
      </c>
      <c r="N104" s="214" t="s">
        <v>47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130</v>
      </c>
      <c r="AT104" s="217" t="s">
        <v>125</v>
      </c>
      <c r="AU104" s="217" t="s">
        <v>8</v>
      </c>
      <c r="AY104" s="19" t="s">
        <v>123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</v>
      </c>
      <c r="BK104" s="218">
        <f>ROUND(I104*H104,0)</f>
        <v>0</v>
      </c>
      <c r="BL104" s="19" t="s">
        <v>130</v>
      </c>
      <c r="BM104" s="217" t="s">
        <v>766</v>
      </c>
    </row>
    <row r="105" s="2" customFormat="1">
      <c r="A105" s="40"/>
      <c r="B105" s="41"/>
      <c r="C105" s="42"/>
      <c r="D105" s="219" t="s">
        <v>132</v>
      </c>
      <c r="E105" s="42"/>
      <c r="F105" s="220" t="s">
        <v>765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132</v>
      </c>
      <c r="AU105" s="19" t="s">
        <v>8</v>
      </c>
    </row>
    <row r="106" s="2" customFormat="1">
      <c r="A106" s="40"/>
      <c r="B106" s="41"/>
      <c r="C106" s="42"/>
      <c r="D106" s="219" t="s">
        <v>200</v>
      </c>
      <c r="E106" s="42"/>
      <c r="F106" s="267" t="s">
        <v>767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200</v>
      </c>
      <c r="AU106" s="19" t="s">
        <v>8</v>
      </c>
    </row>
    <row r="107" s="2" customFormat="1" ht="16.5" customHeight="1">
      <c r="A107" s="40"/>
      <c r="B107" s="41"/>
      <c r="C107" s="206" t="s">
        <v>259</v>
      </c>
      <c r="D107" s="206" t="s">
        <v>125</v>
      </c>
      <c r="E107" s="207" t="s">
        <v>768</v>
      </c>
      <c r="F107" s="208" t="s">
        <v>769</v>
      </c>
      <c r="G107" s="209" t="s">
        <v>733</v>
      </c>
      <c r="H107" s="210">
        <v>1</v>
      </c>
      <c r="I107" s="211"/>
      <c r="J107" s="212">
        <f>ROUND(I107*H107,0)</f>
        <v>0</v>
      </c>
      <c r="K107" s="208" t="s">
        <v>20</v>
      </c>
      <c r="L107" s="46"/>
      <c r="M107" s="213" t="s">
        <v>20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130</v>
      </c>
      <c r="AT107" s="217" t="s">
        <v>125</v>
      </c>
      <c r="AU107" s="217" t="s">
        <v>8</v>
      </c>
      <c r="AY107" s="19" t="s">
        <v>123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</v>
      </c>
      <c r="BK107" s="218">
        <f>ROUND(I107*H107,0)</f>
        <v>0</v>
      </c>
      <c r="BL107" s="19" t="s">
        <v>130</v>
      </c>
      <c r="BM107" s="217" t="s">
        <v>770</v>
      </c>
    </row>
    <row r="108" s="2" customFormat="1">
      <c r="A108" s="40"/>
      <c r="B108" s="41"/>
      <c r="C108" s="42"/>
      <c r="D108" s="219" t="s">
        <v>132</v>
      </c>
      <c r="E108" s="42"/>
      <c r="F108" s="220" t="s">
        <v>769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132</v>
      </c>
      <c r="AU108" s="19" t="s">
        <v>8</v>
      </c>
    </row>
    <row r="109" s="2" customFormat="1">
      <c r="A109" s="40"/>
      <c r="B109" s="41"/>
      <c r="C109" s="42"/>
      <c r="D109" s="219" t="s">
        <v>200</v>
      </c>
      <c r="E109" s="42"/>
      <c r="F109" s="267" t="s">
        <v>771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200</v>
      </c>
      <c r="AU109" s="19" t="s">
        <v>8</v>
      </c>
    </row>
    <row r="110" s="2" customFormat="1" ht="16.5" customHeight="1">
      <c r="A110" s="40"/>
      <c r="B110" s="41"/>
      <c r="C110" s="206" t="s">
        <v>265</v>
      </c>
      <c r="D110" s="206" t="s">
        <v>125</v>
      </c>
      <c r="E110" s="207" t="s">
        <v>772</v>
      </c>
      <c r="F110" s="208" t="s">
        <v>773</v>
      </c>
      <c r="G110" s="209" t="s">
        <v>733</v>
      </c>
      <c r="H110" s="210">
        <v>1</v>
      </c>
      <c r="I110" s="211"/>
      <c r="J110" s="212">
        <f>ROUND(I110*H110,0)</f>
        <v>0</v>
      </c>
      <c r="K110" s="208" t="s">
        <v>20</v>
      </c>
      <c r="L110" s="46"/>
      <c r="M110" s="213" t="s">
        <v>20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130</v>
      </c>
      <c r="AT110" s="217" t="s">
        <v>125</v>
      </c>
      <c r="AU110" s="217" t="s">
        <v>8</v>
      </c>
      <c r="AY110" s="19" t="s">
        <v>123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</v>
      </c>
      <c r="BK110" s="218">
        <f>ROUND(I110*H110,0)</f>
        <v>0</v>
      </c>
      <c r="BL110" s="19" t="s">
        <v>130</v>
      </c>
      <c r="BM110" s="217" t="s">
        <v>774</v>
      </c>
    </row>
    <row r="111" s="2" customFormat="1">
      <c r="A111" s="40"/>
      <c r="B111" s="41"/>
      <c r="C111" s="42"/>
      <c r="D111" s="219" t="s">
        <v>132</v>
      </c>
      <c r="E111" s="42"/>
      <c r="F111" s="220" t="s">
        <v>773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132</v>
      </c>
      <c r="AU111" s="19" t="s">
        <v>8</v>
      </c>
    </row>
    <row r="112" s="2" customFormat="1">
      <c r="A112" s="40"/>
      <c r="B112" s="41"/>
      <c r="C112" s="42"/>
      <c r="D112" s="219" t="s">
        <v>200</v>
      </c>
      <c r="E112" s="42"/>
      <c r="F112" s="267" t="s">
        <v>775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200</v>
      </c>
      <c r="AU112" s="19" t="s">
        <v>8</v>
      </c>
    </row>
    <row r="113" s="2" customFormat="1" ht="16.5" customHeight="1">
      <c r="A113" s="40"/>
      <c r="B113" s="41"/>
      <c r="C113" s="206" t="s">
        <v>271</v>
      </c>
      <c r="D113" s="206" t="s">
        <v>125</v>
      </c>
      <c r="E113" s="207" t="s">
        <v>776</v>
      </c>
      <c r="F113" s="208" t="s">
        <v>777</v>
      </c>
      <c r="G113" s="209" t="s">
        <v>482</v>
      </c>
      <c r="H113" s="210">
        <v>1</v>
      </c>
      <c r="I113" s="211"/>
      <c r="J113" s="212">
        <f>ROUND(I113*H113,0)</f>
        <v>0</v>
      </c>
      <c r="K113" s="208" t="s">
        <v>20</v>
      </c>
      <c r="L113" s="46"/>
      <c r="M113" s="213" t="s">
        <v>20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130</v>
      </c>
      <c r="AT113" s="217" t="s">
        <v>125</v>
      </c>
      <c r="AU113" s="217" t="s">
        <v>8</v>
      </c>
      <c r="AY113" s="19" t="s">
        <v>123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</v>
      </c>
      <c r="BK113" s="218">
        <f>ROUND(I113*H113,0)</f>
        <v>0</v>
      </c>
      <c r="BL113" s="19" t="s">
        <v>130</v>
      </c>
      <c r="BM113" s="217" t="s">
        <v>778</v>
      </c>
    </row>
    <row r="114" s="2" customFormat="1">
      <c r="A114" s="40"/>
      <c r="B114" s="41"/>
      <c r="C114" s="42"/>
      <c r="D114" s="219" t="s">
        <v>132</v>
      </c>
      <c r="E114" s="42"/>
      <c r="F114" s="220" t="s">
        <v>777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</v>
      </c>
    </row>
    <row r="115" s="2" customFormat="1" ht="16.5" customHeight="1">
      <c r="A115" s="40"/>
      <c r="B115" s="41"/>
      <c r="C115" s="206" t="s">
        <v>277</v>
      </c>
      <c r="D115" s="206" t="s">
        <v>125</v>
      </c>
      <c r="E115" s="207" t="s">
        <v>779</v>
      </c>
      <c r="F115" s="208" t="s">
        <v>780</v>
      </c>
      <c r="G115" s="209" t="s">
        <v>733</v>
      </c>
      <c r="H115" s="210">
        <v>1</v>
      </c>
      <c r="I115" s="211"/>
      <c r="J115" s="212">
        <f>ROUND(I115*H115,0)</f>
        <v>0</v>
      </c>
      <c r="K115" s="208" t="s">
        <v>20</v>
      </c>
      <c r="L115" s="46"/>
      <c r="M115" s="213" t="s">
        <v>20</v>
      </c>
      <c r="N115" s="214" t="s">
        <v>47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130</v>
      </c>
      <c r="AT115" s="217" t="s">
        <v>125</v>
      </c>
      <c r="AU115" s="217" t="s">
        <v>8</v>
      </c>
      <c r="AY115" s="19" t="s">
        <v>123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</v>
      </c>
      <c r="BK115" s="218">
        <f>ROUND(I115*H115,0)</f>
        <v>0</v>
      </c>
      <c r="BL115" s="19" t="s">
        <v>130</v>
      </c>
      <c r="BM115" s="217" t="s">
        <v>781</v>
      </c>
    </row>
    <row r="116" s="2" customFormat="1">
      <c r="A116" s="40"/>
      <c r="B116" s="41"/>
      <c r="C116" s="42"/>
      <c r="D116" s="219" t="s">
        <v>132</v>
      </c>
      <c r="E116" s="42"/>
      <c r="F116" s="220" t="s">
        <v>780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132</v>
      </c>
      <c r="AU116" s="19" t="s">
        <v>8</v>
      </c>
    </row>
    <row r="117" s="2" customFormat="1" ht="21.75" customHeight="1">
      <c r="A117" s="40"/>
      <c r="B117" s="41"/>
      <c r="C117" s="206" t="s">
        <v>281</v>
      </c>
      <c r="D117" s="206" t="s">
        <v>125</v>
      </c>
      <c r="E117" s="207" t="s">
        <v>782</v>
      </c>
      <c r="F117" s="208" t="s">
        <v>783</v>
      </c>
      <c r="G117" s="209" t="s">
        <v>733</v>
      </c>
      <c r="H117" s="210">
        <v>1</v>
      </c>
      <c r="I117" s="211"/>
      <c r="J117" s="212">
        <f>ROUND(I117*H117,0)</f>
        <v>0</v>
      </c>
      <c r="K117" s="208" t="s">
        <v>20</v>
      </c>
      <c r="L117" s="46"/>
      <c r="M117" s="213" t="s">
        <v>20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784</v>
      </c>
      <c r="AT117" s="217" t="s">
        <v>125</v>
      </c>
      <c r="AU117" s="217" t="s">
        <v>8</v>
      </c>
      <c r="AY117" s="19" t="s">
        <v>123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</v>
      </c>
      <c r="BK117" s="218">
        <f>ROUND(I117*H117,0)</f>
        <v>0</v>
      </c>
      <c r="BL117" s="19" t="s">
        <v>784</v>
      </c>
      <c r="BM117" s="217" t="s">
        <v>785</v>
      </c>
    </row>
    <row r="118" s="2" customFormat="1">
      <c r="A118" s="40"/>
      <c r="B118" s="41"/>
      <c r="C118" s="42"/>
      <c r="D118" s="219" t="s">
        <v>132</v>
      </c>
      <c r="E118" s="42"/>
      <c r="F118" s="220" t="s">
        <v>786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132</v>
      </c>
      <c r="AU118" s="19" t="s">
        <v>8</v>
      </c>
    </row>
    <row r="119" s="2" customFormat="1">
      <c r="A119" s="40"/>
      <c r="B119" s="41"/>
      <c r="C119" s="42"/>
      <c r="D119" s="219" t="s">
        <v>200</v>
      </c>
      <c r="E119" s="42"/>
      <c r="F119" s="267" t="s">
        <v>787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200</v>
      </c>
      <c r="AU119" s="19" t="s">
        <v>8</v>
      </c>
    </row>
    <row r="120" s="2" customFormat="1" ht="16.5" customHeight="1">
      <c r="A120" s="40"/>
      <c r="B120" s="41"/>
      <c r="C120" s="206" t="s">
        <v>9</v>
      </c>
      <c r="D120" s="206" t="s">
        <v>125</v>
      </c>
      <c r="E120" s="207" t="s">
        <v>788</v>
      </c>
      <c r="F120" s="208" t="s">
        <v>789</v>
      </c>
      <c r="G120" s="209" t="s">
        <v>733</v>
      </c>
      <c r="H120" s="210">
        <v>1</v>
      </c>
      <c r="I120" s="211"/>
      <c r="J120" s="212">
        <f>ROUND(I120*H120,0)</f>
        <v>0</v>
      </c>
      <c r="K120" s="208" t="s">
        <v>20</v>
      </c>
      <c r="L120" s="46"/>
      <c r="M120" s="213" t="s">
        <v>20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784</v>
      </c>
      <c r="AT120" s="217" t="s">
        <v>125</v>
      </c>
      <c r="AU120" s="217" t="s">
        <v>8</v>
      </c>
      <c r="AY120" s="19" t="s">
        <v>123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</v>
      </c>
      <c r="BK120" s="218">
        <f>ROUND(I120*H120,0)</f>
        <v>0</v>
      </c>
      <c r="BL120" s="19" t="s">
        <v>784</v>
      </c>
      <c r="BM120" s="217" t="s">
        <v>790</v>
      </c>
    </row>
    <row r="121" s="2" customFormat="1">
      <c r="A121" s="40"/>
      <c r="B121" s="41"/>
      <c r="C121" s="42"/>
      <c r="D121" s="219" t="s">
        <v>132</v>
      </c>
      <c r="E121" s="42"/>
      <c r="F121" s="220" t="s">
        <v>789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132</v>
      </c>
      <c r="AU121" s="19" t="s">
        <v>8</v>
      </c>
    </row>
    <row r="122" s="2" customFormat="1" ht="16.5" customHeight="1">
      <c r="A122" s="40"/>
      <c r="B122" s="41"/>
      <c r="C122" s="206" t="s">
        <v>293</v>
      </c>
      <c r="D122" s="206" t="s">
        <v>125</v>
      </c>
      <c r="E122" s="207" t="s">
        <v>791</v>
      </c>
      <c r="F122" s="208" t="s">
        <v>792</v>
      </c>
      <c r="G122" s="209" t="s">
        <v>733</v>
      </c>
      <c r="H122" s="210">
        <v>16000</v>
      </c>
      <c r="I122" s="211"/>
      <c r="J122" s="212">
        <f>ROUND(I122*H122,0)</f>
        <v>0</v>
      </c>
      <c r="K122" s="208" t="s">
        <v>20</v>
      </c>
      <c r="L122" s="46"/>
      <c r="M122" s="213" t="s">
        <v>20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784</v>
      </c>
      <c r="AT122" s="217" t="s">
        <v>125</v>
      </c>
      <c r="AU122" s="217" t="s">
        <v>8</v>
      </c>
      <c r="AY122" s="19" t="s">
        <v>123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</v>
      </c>
      <c r="BK122" s="218">
        <f>ROUND(I122*H122,0)</f>
        <v>0</v>
      </c>
      <c r="BL122" s="19" t="s">
        <v>784</v>
      </c>
      <c r="BM122" s="217" t="s">
        <v>793</v>
      </c>
    </row>
    <row r="123" s="2" customFormat="1">
      <c r="A123" s="40"/>
      <c r="B123" s="41"/>
      <c r="C123" s="42"/>
      <c r="D123" s="219" t="s">
        <v>132</v>
      </c>
      <c r="E123" s="42"/>
      <c r="F123" s="220" t="s">
        <v>792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132</v>
      </c>
      <c r="AU123" s="19" t="s">
        <v>8</v>
      </c>
    </row>
    <row r="124" s="14" customFormat="1">
      <c r="A124" s="14"/>
      <c r="B124" s="234"/>
      <c r="C124" s="235"/>
      <c r="D124" s="219" t="s">
        <v>134</v>
      </c>
      <c r="E124" s="236" t="s">
        <v>20</v>
      </c>
      <c r="F124" s="237" t="s">
        <v>794</v>
      </c>
      <c r="G124" s="235"/>
      <c r="H124" s="238">
        <v>16000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134</v>
      </c>
      <c r="AU124" s="244" t="s">
        <v>8</v>
      </c>
      <c r="AV124" s="14" t="s">
        <v>85</v>
      </c>
      <c r="AW124" s="14" t="s">
        <v>37</v>
      </c>
      <c r="AX124" s="14" t="s">
        <v>8</v>
      </c>
      <c r="AY124" s="244" t="s">
        <v>123</v>
      </c>
    </row>
    <row r="125" s="12" customFormat="1" ht="22.8" customHeight="1">
      <c r="A125" s="12"/>
      <c r="B125" s="190"/>
      <c r="C125" s="191"/>
      <c r="D125" s="192" t="s">
        <v>75</v>
      </c>
      <c r="E125" s="204" t="s">
        <v>795</v>
      </c>
      <c r="F125" s="204" t="s">
        <v>796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SUM(P126:P129)</f>
        <v>0</v>
      </c>
      <c r="Q125" s="198"/>
      <c r="R125" s="199">
        <f>SUM(R126:R129)</f>
        <v>0</v>
      </c>
      <c r="S125" s="198"/>
      <c r="T125" s="20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196</v>
      </c>
      <c r="AT125" s="202" t="s">
        <v>75</v>
      </c>
      <c r="AU125" s="202" t="s">
        <v>8</v>
      </c>
      <c r="AY125" s="201" t="s">
        <v>123</v>
      </c>
      <c r="BK125" s="203">
        <f>SUM(BK126:BK129)</f>
        <v>0</v>
      </c>
    </row>
    <row r="126" s="2" customFormat="1" ht="16.5" customHeight="1">
      <c r="A126" s="40"/>
      <c r="B126" s="41"/>
      <c r="C126" s="206" t="s">
        <v>301</v>
      </c>
      <c r="D126" s="206" t="s">
        <v>125</v>
      </c>
      <c r="E126" s="207" t="s">
        <v>797</v>
      </c>
      <c r="F126" s="208" t="s">
        <v>798</v>
      </c>
      <c r="G126" s="209" t="s">
        <v>799</v>
      </c>
      <c r="H126" s="210">
        <v>1</v>
      </c>
      <c r="I126" s="211"/>
      <c r="J126" s="212">
        <f>ROUND(I126*H126,0)</f>
        <v>0</v>
      </c>
      <c r="K126" s="208" t="s">
        <v>643</v>
      </c>
      <c r="L126" s="46"/>
      <c r="M126" s="213" t="s">
        <v>20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784</v>
      </c>
      <c r="AT126" s="217" t="s">
        <v>125</v>
      </c>
      <c r="AU126" s="217" t="s">
        <v>85</v>
      </c>
      <c r="AY126" s="19" t="s">
        <v>123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</v>
      </c>
      <c r="BK126" s="218">
        <f>ROUND(I126*H126,0)</f>
        <v>0</v>
      </c>
      <c r="BL126" s="19" t="s">
        <v>784</v>
      </c>
      <c r="BM126" s="217" t="s">
        <v>800</v>
      </c>
    </row>
    <row r="127" s="2" customFormat="1">
      <c r="A127" s="40"/>
      <c r="B127" s="41"/>
      <c r="C127" s="42"/>
      <c r="D127" s="219" t="s">
        <v>132</v>
      </c>
      <c r="E127" s="42"/>
      <c r="F127" s="220" t="s">
        <v>798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132</v>
      </c>
      <c r="AU127" s="19" t="s">
        <v>85</v>
      </c>
    </row>
    <row r="128" s="2" customFormat="1" ht="16.5" customHeight="1">
      <c r="A128" s="40"/>
      <c r="B128" s="41"/>
      <c r="C128" s="206" t="s">
        <v>308</v>
      </c>
      <c r="D128" s="206" t="s">
        <v>125</v>
      </c>
      <c r="E128" s="207" t="s">
        <v>801</v>
      </c>
      <c r="F128" s="208" t="s">
        <v>802</v>
      </c>
      <c r="G128" s="209" t="s">
        <v>799</v>
      </c>
      <c r="H128" s="210">
        <v>1</v>
      </c>
      <c r="I128" s="211"/>
      <c r="J128" s="212">
        <f>ROUND(I128*H128,0)</f>
        <v>0</v>
      </c>
      <c r="K128" s="208" t="s">
        <v>20</v>
      </c>
      <c r="L128" s="46"/>
      <c r="M128" s="213" t="s">
        <v>20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784</v>
      </c>
      <c r="AT128" s="217" t="s">
        <v>125</v>
      </c>
      <c r="AU128" s="217" t="s">
        <v>85</v>
      </c>
      <c r="AY128" s="19" t="s">
        <v>123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</v>
      </c>
      <c r="BK128" s="218">
        <f>ROUND(I128*H128,0)</f>
        <v>0</v>
      </c>
      <c r="BL128" s="19" t="s">
        <v>784</v>
      </c>
      <c r="BM128" s="217" t="s">
        <v>803</v>
      </c>
    </row>
    <row r="129" s="2" customFormat="1">
      <c r="A129" s="40"/>
      <c r="B129" s="41"/>
      <c r="C129" s="42"/>
      <c r="D129" s="219" t="s">
        <v>132</v>
      </c>
      <c r="E129" s="42"/>
      <c r="F129" s="220" t="s">
        <v>804</v>
      </c>
      <c r="G129" s="42"/>
      <c r="H129" s="42"/>
      <c r="I129" s="221"/>
      <c r="J129" s="42"/>
      <c r="K129" s="42"/>
      <c r="L129" s="46"/>
      <c r="M129" s="278"/>
      <c r="N129" s="279"/>
      <c r="O129" s="280"/>
      <c r="P129" s="280"/>
      <c r="Q129" s="280"/>
      <c r="R129" s="280"/>
      <c r="S129" s="280"/>
      <c r="T129" s="281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132</v>
      </c>
      <c r="AU129" s="19" t="s">
        <v>85</v>
      </c>
    </row>
    <row r="130" s="2" customFormat="1" ht="6.96" customHeight="1">
      <c r="A130" s="40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46"/>
      <c r="M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</sheetData>
  <sheetProtection sheet="1" autoFilter="0" formatColumns="0" formatRows="0" objects="1" scenarios="1" spinCount="100000" saltValue="s/H4Tq9Deg8JBVRRimCL+ow4JOyVrywgXOSlnOAVS+SNslNqepn710Hb8GrARhBBlKjV2apA9lHRTWG/gxCb9Q==" hashValue="U3XQpTNDdlfzHxEtCjeM05KIl4syGwrEzTY30CrDiyGw+8P6rYZzAlzFGRSGbXMvk9Nq3h8/7ScDc8OXtaacKA==" algorithmName="SHA-512" password="CC35"/>
  <autoFilter ref="C81:K12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7" customFormat="1" ht="45" customHeight="1">
      <c r="B3" s="288"/>
      <c r="C3" s="289" t="s">
        <v>805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806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807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808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809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810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811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812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813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814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815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83</v>
      </c>
      <c r="F18" s="295" t="s">
        <v>816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817</v>
      </c>
      <c r="F19" s="295" t="s">
        <v>818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819</v>
      </c>
      <c r="F20" s="295" t="s">
        <v>820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821</v>
      </c>
      <c r="F21" s="295" t="s">
        <v>93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729</v>
      </c>
      <c r="F22" s="295" t="s">
        <v>730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822</v>
      </c>
      <c r="F23" s="295" t="s">
        <v>823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824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825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826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827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828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829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830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831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832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109</v>
      </c>
      <c r="F36" s="295"/>
      <c r="G36" s="295" t="s">
        <v>833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834</v>
      </c>
      <c r="F37" s="295"/>
      <c r="G37" s="295" t="s">
        <v>835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57</v>
      </c>
      <c r="F38" s="295"/>
      <c r="G38" s="295" t="s">
        <v>836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58</v>
      </c>
      <c r="F39" s="295"/>
      <c r="G39" s="295" t="s">
        <v>837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110</v>
      </c>
      <c r="F40" s="295"/>
      <c r="G40" s="295" t="s">
        <v>838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111</v>
      </c>
      <c r="F41" s="295"/>
      <c r="G41" s="295" t="s">
        <v>839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840</v>
      </c>
      <c r="F42" s="295"/>
      <c r="G42" s="295" t="s">
        <v>841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842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843</v>
      </c>
      <c r="F44" s="295"/>
      <c r="G44" s="295" t="s">
        <v>844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113</v>
      </c>
      <c r="F45" s="295"/>
      <c r="G45" s="295" t="s">
        <v>845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846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847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848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849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850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851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852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853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854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855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856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857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858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859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860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861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862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863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864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865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866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867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868</v>
      </c>
      <c r="D76" s="313"/>
      <c r="E76" s="313"/>
      <c r="F76" s="313" t="s">
        <v>869</v>
      </c>
      <c r="G76" s="314"/>
      <c r="H76" s="313" t="s">
        <v>58</v>
      </c>
      <c r="I76" s="313" t="s">
        <v>61</v>
      </c>
      <c r="J76" s="313" t="s">
        <v>870</v>
      </c>
      <c r="K76" s="312"/>
    </row>
    <row r="77" s="1" customFormat="1" ht="17.25" customHeight="1">
      <c r="B77" s="310"/>
      <c r="C77" s="315" t="s">
        <v>871</v>
      </c>
      <c r="D77" s="315"/>
      <c r="E77" s="315"/>
      <c r="F77" s="316" t="s">
        <v>872</v>
      </c>
      <c r="G77" s="317"/>
      <c r="H77" s="315"/>
      <c r="I77" s="315"/>
      <c r="J77" s="315" t="s">
        <v>873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57</v>
      </c>
      <c r="D79" s="320"/>
      <c r="E79" s="320"/>
      <c r="F79" s="321" t="s">
        <v>874</v>
      </c>
      <c r="G79" s="322"/>
      <c r="H79" s="298" t="s">
        <v>875</v>
      </c>
      <c r="I79" s="298" t="s">
        <v>876</v>
      </c>
      <c r="J79" s="298">
        <v>20</v>
      </c>
      <c r="K79" s="312"/>
    </row>
    <row r="80" s="1" customFormat="1" ht="15" customHeight="1">
      <c r="B80" s="310"/>
      <c r="C80" s="298" t="s">
        <v>877</v>
      </c>
      <c r="D80" s="298"/>
      <c r="E80" s="298"/>
      <c r="F80" s="321" t="s">
        <v>874</v>
      </c>
      <c r="G80" s="322"/>
      <c r="H80" s="298" t="s">
        <v>878</v>
      </c>
      <c r="I80" s="298" t="s">
        <v>876</v>
      </c>
      <c r="J80" s="298">
        <v>120</v>
      </c>
      <c r="K80" s="312"/>
    </row>
    <row r="81" s="1" customFormat="1" ht="15" customHeight="1">
      <c r="B81" s="323"/>
      <c r="C81" s="298" t="s">
        <v>879</v>
      </c>
      <c r="D81" s="298"/>
      <c r="E81" s="298"/>
      <c r="F81" s="321" t="s">
        <v>880</v>
      </c>
      <c r="G81" s="322"/>
      <c r="H81" s="298" t="s">
        <v>881</v>
      </c>
      <c r="I81" s="298" t="s">
        <v>876</v>
      </c>
      <c r="J81" s="298">
        <v>50</v>
      </c>
      <c r="K81" s="312"/>
    </row>
    <row r="82" s="1" customFormat="1" ht="15" customHeight="1">
      <c r="B82" s="323"/>
      <c r="C82" s="298" t="s">
        <v>882</v>
      </c>
      <c r="D82" s="298"/>
      <c r="E82" s="298"/>
      <c r="F82" s="321" t="s">
        <v>874</v>
      </c>
      <c r="G82" s="322"/>
      <c r="H82" s="298" t="s">
        <v>883</v>
      </c>
      <c r="I82" s="298" t="s">
        <v>884</v>
      </c>
      <c r="J82" s="298"/>
      <c r="K82" s="312"/>
    </row>
    <row r="83" s="1" customFormat="1" ht="15" customHeight="1">
      <c r="B83" s="323"/>
      <c r="C83" s="324" t="s">
        <v>885</v>
      </c>
      <c r="D83" s="324"/>
      <c r="E83" s="324"/>
      <c r="F83" s="325" t="s">
        <v>880</v>
      </c>
      <c r="G83" s="324"/>
      <c r="H83" s="324" t="s">
        <v>886</v>
      </c>
      <c r="I83" s="324" t="s">
        <v>876</v>
      </c>
      <c r="J83" s="324">
        <v>15</v>
      </c>
      <c r="K83" s="312"/>
    </row>
    <row r="84" s="1" customFormat="1" ht="15" customHeight="1">
      <c r="B84" s="323"/>
      <c r="C84" s="324" t="s">
        <v>887</v>
      </c>
      <c r="D84" s="324"/>
      <c r="E84" s="324"/>
      <c r="F84" s="325" t="s">
        <v>880</v>
      </c>
      <c r="G84" s="324"/>
      <c r="H84" s="324" t="s">
        <v>888</v>
      </c>
      <c r="I84" s="324" t="s">
        <v>876</v>
      </c>
      <c r="J84" s="324">
        <v>15</v>
      </c>
      <c r="K84" s="312"/>
    </row>
    <row r="85" s="1" customFormat="1" ht="15" customHeight="1">
      <c r="B85" s="323"/>
      <c r="C85" s="324" t="s">
        <v>889</v>
      </c>
      <c r="D85" s="324"/>
      <c r="E85" s="324"/>
      <c r="F85" s="325" t="s">
        <v>880</v>
      </c>
      <c r="G85" s="324"/>
      <c r="H85" s="324" t="s">
        <v>890</v>
      </c>
      <c r="I85" s="324" t="s">
        <v>876</v>
      </c>
      <c r="J85" s="324">
        <v>20</v>
      </c>
      <c r="K85" s="312"/>
    </row>
    <row r="86" s="1" customFormat="1" ht="15" customHeight="1">
      <c r="B86" s="323"/>
      <c r="C86" s="324" t="s">
        <v>891</v>
      </c>
      <c r="D86" s="324"/>
      <c r="E86" s="324"/>
      <c r="F86" s="325" t="s">
        <v>880</v>
      </c>
      <c r="G86" s="324"/>
      <c r="H86" s="324" t="s">
        <v>892</v>
      </c>
      <c r="I86" s="324" t="s">
        <v>876</v>
      </c>
      <c r="J86" s="324">
        <v>20</v>
      </c>
      <c r="K86" s="312"/>
    </row>
    <row r="87" s="1" customFormat="1" ht="15" customHeight="1">
      <c r="B87" s="323"/>
      <c r="C87" s="298" t="s">
        <v>893</v>
      </c>
      <c r="D87" s="298"/>
      <c r="E87" s="298"/>
      <c r="F87" s="321" t="s">
        <v>880</v>
      </c>
      <c r="G87" s="322"/>
      <c r="H87" s="298" t="s">
        <v>894</v>
      </c>
      <c r="I87" s="298" t="s">
        <v>876</v>
      </c>
      <c r="J87" s="298">
        <v>50</v>
      </c>
      <c r="K87" s="312"/>
    </row>
    <row r="88" s="1" customFormat="1" ht="15" customHeight="1">
      <c r="B88" s="323"/>
      <c r="C88" s="298" t="s">
        <v>895</v>
      </c>
      <c r="D88" s="298"/>
      <c r="E88" s="298"/>
      <c r="F88" s="321" t="s">
        <v>880</v>
      </c>
      <c r="G88" s="322"/>
      <c r="H88" s="298" t="s">
        <v>896</v>
      </c>
      <c r="I88" s="298" t="s">
        <v>876</v>
      </c>
      <c r="J88" s="298">
        <v>20</v>
      </c>
      <c r="K88" s="312"/>
    </row>
    <row r="89" s="1" customFormat="1" ht="15" customHeight="1">
      <c r="B89" s="323"/>
      <c r="C89" s="298" t="s">
        <v>897</v>
      </c>
      <c r="D89" s="298"/>
      <c r="E89" s="298"/>
      <c r="F89" s="321" t="s">
        <v>880</v>
      </c>
      <c r="G89" s="322"/>
      <c r="H89" s="298" t="s">
        <v>898</v>
      </c>
      <c r="I89" s="298" t="s">
        <v>876</v>
      </c>
      <c r="J89" s="298">
        <v>20</v>
      </c>
      <c r="K89" s="312"/>
    </row>
    <row r="90" s="1" customFormat="1" ht="15" customHeight="1">
      <c r="B90" s="323"/>
      <c r="C90" s="298" t="s">
        <v>899</v>
      </c>
      <c r="D90" s="298"/>
      <c r="E90" s="298"/>
      <c r="F90" s="321" t="s">
        <v>880</v>
      </c>
      <c r="G90" s="322"/>
      <c r="H90" s="298" t="s">
        <v>900</v>
      </c>
      <c r="I90" s="298" t="s">
        <v>876</v>
      </c>
      <c r="J90" s="298">
        <v>50</v>
      </c>
      <c r="K90" s="312"/>
    </row>
    <row r="91" s="1" customFormat="1" ht="15" customHeight="1">
      <c r="B91" s="323"/>
      <c r="C91" s="298" t="s">
        <v>901</v>
      </c>
      <c r="D91" s="298"/>
      <c r="E91" s="298"/>
      <c r="F91" s="321" t="s">
        <v>880</v>
      </c>
      <c r="G91" s="322"/>
      <c r="H91" s="298" t="s">
        <v>901</v>
      </c>
      <c r="I91" s="298" t="s">
        <v>876</v>
      </c>
      <c r="J91" s="298">
        <v>50</v>
      </c>
      <c r="K91" s="312"/>
    </row>
    <row r="92" s="1" customFormat="1" ht="15" customHeight="1">
      <c r="B92" s="323"/>
      <c r="C92" s="298" t="s">
        <v>902</v>
      </c>
      <c r="D92" s="298"/>
      <c r="E92" s="298"/>
      <c r="F92" s="321" t="s">
        <v>880</v>
      </c>
      <c r="G92" s="322"/>
      <c r="H92" s="298" t="s">
        <v>903</v>
      </c>
      <c r="I92" s="298" t="s">
        <v>876</v>
      </c>
      <c r="J92" s="298">
        <v>255</v>
      </c>
      <c r="K92" s="312"/>
    </row>
    <row r="93" s="1" customFormat="1" ht="15" customHeight="1">
      <c r="B93" s="323"/>
      <c r="C93" s="298" t="s">
        <v>904</v>
      </c>
      <c r="D93" s="298"/>
      <c r="E93" s="298"/>
      <c r="F93" s="321" t="s">
        <v>874</v>
      </c>
      <c r="G93" s="322"/>
      <c r="H93" s="298" t="s">
        <v>905</v>
      </c>
      <c r="I93" s="298" t="s">
        <v>906</v>
      </c>
      <c r="J93" s="298"/>
      <c r="K93" s="312"/>
    </row>
    <row r="94" s="1" customFormat="1" ht="15" customHeight="1">
      <c r="B94" s="323"/>
      <c r="C94" s="298" t="s">
        <v>907</v>
      </c>
      <c r="D94" s="298"/>
      <c r="E94" s="298"/>
      <c r="F94" s="321" t="s">
        <v>874</v>
      </c>
      <c r="G94" s="322"/>
      <c r="H94" s="298" t="s">
        <v>908</v>
      </c>
      <c r="I94" s="298" t="s">
        <v>909</v>
      </c>
      <c r="J94" s="298"/>
      <c r="K94" s="312"/>
    </row>
    <row r="95" s="1" customFormat="1" ht="15" customHeight="1">
      <c r="B95" s="323"/>
      <c r="C95" s="298" t="s">
        <v>910</v>
      </c>
      <c r="D95" s="298"/>
      <c r="E95" s="298"/>
      <c r="F95" s="321" t="s">
        <v>874</v>
      </c>
      <c r="G95" s="322"/>
      <c r="H95" s="298" t="s">
        <v>910</v>
      </c>
      <c r="I95" s="298" t="s">
        <v>909</v>
      </c>
      <c r="J95" s="298"/>
      <c r="K95" s="312"/>
    </row>
    <row r="96" s="1" customFormat="1" ht="15" customHeight="1">
      <c r="B96" s="323"/>
      <c r="C96" s="298" t="s">
        <v>42</v>
      </c>
      <c r="D96" s="298"/>
      <c r="E96" s="298"/>
      <c r="F96" s="321" t="s">
        <v>874</v>
      </c>
      <c r="G96" s="322"/>
      <c r="H96" s="298" t="s">
        <v>911</v>
      </c>
      <c r="I96" s="298" t="s">
        <v>909</v>
      </c>
      <c r="J96" s="298"/>
      <c r="K96" s="312"/>
    </row>
    <row r="97" s="1" customFormat="1" ht="15" customHeight="1">
      <c r="B97" s="323"/>
      <c r="C97" s="298" t="s">
        <v>52</v>
      </c>
      <c r="D97" s="298"/>
      <c r="E97" s="298"/>
      <c r="F97" s="321" t="s">
        <v>874</v>
      </c>
      <c r="G97" s="322"/>
      <c r="H97" s="298" t="s">
        <v>912</v>
      </c>
      <c r="I97" s="298" t="s">
        <v>909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913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868</v>
      </c>
      <c r="D103" s="313"/>
      <c r="E103" s="313"/>
      <c r="F103" s="313" t="s">
        <v>869</v>
      </c>
      <c r="G103" s="314"/>
      <c r="H103" s="313" t="s">
        <v>58</v>
      </c>
      <c r="I103" s="313" t="s">
        <v>61</v>
      </c>
      <c r="J103" s="313" t="s">
        <v>870</v>
      </c>
      <c r="K103" s="312"/>
    </row>
    <row r="104" s="1" customFormat="1" ht="17.25" customHeight="1">
      <c r="B104" s="310"/>
      <c r="C104" s="315" t="s">
        <v>871</v>
      </c>
      <c r="D104" s="315"/>
      <c r="E104" s="315"/>
      <c r="F104" s="316" t="s">
        <v>872</v>
      </c>
      <c r="G104" s="317"/>
      <c r="H104" s="315"/>
      <c r="I104" s="315"/>
      <c r="J104" s="315" t="s">
        <v>873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57</v>
      </c>
      <c r="D106" s="320"/>
      <c r="E106" s="320"/>
      <c r="F106" s="321" t="s">
        <v>874</v>
      </c>
      <c r="G106" s="298"/>
      <c r="H106" s="298" t="s">
        <v>914</v>
      </c>
      <c r="I106" s="298" t="s">
        <v>876</v>
      </c>
      <c r="J106" s="298">
        <v>20</v>
      </c>
      <c r="K106" s="312"/>
    </row>
    <row r="107" s="1" customFormat="1" ht="15" customHeight="1">
      <c r="B107" s="310"/>
      <c r="C107" s="298" t="s">
        <v>877</v>
      </c>
      <c r="D107" s="298"/>
      <c r="E107" s="298"/>
      <c r="F107" s="321" t="s">
        <v>874</v>
      </c>
      <c r="G107" s="298"/>
      <c r="H107" s="298" t="s">
        <v>914</v>
      </c>
      <c r="I107" s="298" t="s">
        <v>876</v>
      </c>
      <c r="J107" s="298">
        <v>120</v>
      </c>
      <c r="K107" s="312"/>
    </row>
    <row r="108" s="1" customFormat="1" ht="15" customHeight="1">
      <c r="B108" s="323"/>
      <c r="C108" s="298" t="s">
        <v>879</v>
      </c>
      <c r="D108" s="298"/>
      <c r="E108" s="298"/>
      <c r="F108" s="321" t="s">
        <v>880</v>
      </c>
      <c r="G108" s="298"/>
      <c r="H108" s="298" t="s">
        <v>914</v>
      </c>
      <c r="I108" s="298" t="s">
        <v>876</v>
      </c>
      <c r="J108" s="298">
        <v>50</v>
      </c>
      <c r="K108" s="312"/>
    </row>
    <row r="109" s="1" customFormat="1" ht="15" customHeight="1">
      <c r="B109" s="323"/>
      <c r="C109" s="298" t="s">
        <v>882</v>
      </c>
      <c r="D109" s="298"/>
      <c r="E109" s="298"/>
      <c r="F109" s="321" t="s">
        <v>874</v>
      </c>
      <c r="G109" s="298"/>
      <c r="H109" s="298" t="s">
        <v>914</v>
      </c>
      <c r="I109" s="298" t="s">
        <v>884</v>
      </c>
      <c r="J109" s="298"/>
      <c r="K109" s="312"/>
    </row>
    <row r="110" s="1" customFormat="1" ht="15" customHeight="1">
      <c r="B110" s="323"/>
      <c r="C110" s="298" t="s">
        <v>893</v>
      </c>
      <c r="D110" s="298"/>
      <c r="E110" s="298"/>
      <c r="F110" s="321" t="s">
        <v>880</v>
      </c>
      <c r="G110" s="298"/>
      <c r="H110" s="298" t="s">
        <v>914</v>
      </c>
      <c r="I110" s="298" t="s">
        <v>876</v>
      </c>
      <c r="J110" s="298">
        <v>50</v>
      </c>
      <c r="K110" s="312"/>
    </row>
    <row r="111" s="1" customFormat="1" ht="15" customHeight="1">
      <c r="B111" s="323"/>
      <c r="C111" s="298" t="s">
        <v>901</v>
      </c>
      <c r="D111" s="298"/>
      <c r="E111" s="298"/>
      <c r="F111" s="321" t="s">
        <v>880</v>
      </c>
      <c r="G111" s="298"/>
      <c r="H111" s="298" t="s">
        <v>914</v>
      </c>
      <c r="I111" s="298" t="s">
        <v>876</v>
      </c>
      <c r="J111" s="298">
        <v>50</v>
      </c>
      <c r="K111" s="312"/>
    </row>
    <row r="112" s="1" customFormat="1" ht="15" customHeight="1">
      <c r="B112" s="323"/>
      <c r="C112" s="298" t="s">
        <v>899</v>
      </c>
      <c r="D112" s="298"/>
      <c r="E112" s="298"/>
      <c r="F112" s="321" t="s">
        <v>880</v>
      </c>
      <c r="G112" s="298"/>
      <c r="H112" s="298" t="s">
        <v>914</v>
      </c>
      <c r="I112" s="298" t="s">
        <v>876</v>
      </c>
      <c r="J112" s="298">
        <v>50</v>
      </c>
      <c r="K112" s="312"/>
    </row>
    <row r="113" s="1" customFormat="1" ht="15" customHeight="1">
      <c r="B113" s="323"/>
      <c r="C113" s="298" t="s">
        <v>57</v>
      </c>
      <c r="D113" s="298"/>
      <c r="E113" s="298"/>
      <c r="F113" s="321" t="s">
        <v>874</v>
      </c>
      <c r="G113" s="298"/>
      <c r="H113" s="298" t="s">
        <v>915</v>
      </c>
      <c r="I113" s="298" t="s">
        <v>876</v>
      </c>
      <c r="J113" s="298">
        <v>20</v>
      </c>
      <c r="K113" s="312"/>
    </row>
    <row r="114" s="1" customFormat="1" ht="15" customHeight="1">
      <c r="B114" s="323"/>
      <c r="C114" s="298" t="s">
        <v>916</v>
      </c>
      <c r="D114" s="298"/>
      <c r="E114" s="298"/>
      <c r="F114" s="321" t="s">
        <v>874</v>
      </c>
      <c r="G114" s="298"/>
      <c r="H114" s="298" t="s">
        <v>917</v>
      </c>
      <c r="I114" s="298" t="s">
        <v>876</v>
      </c>
      <c r="J114" s="298">
        <v>120</v>
      </c>
      <c r="K114" s="312"/>
    </row>
    <row r="115" s="1" customFormat="1" ht="15" customHeight="1">
      <c r="B115" s="323"/>
      <c r="C115" s="298" t="s">
        <v>42</v>
      </c>
      <c r="D115" s="298"/>
      <c r="E115" s="298"/>
      <c r="F115" s="321" t="s">
        <v>874</v>
      </c>
      <c r="G115" s="298"/>
      <c r="H115" s="298" t="s">
        <v>918</v>
      </c>
      <c r="I115" s="298" t="s">
        <v>909</v>
      </c>
      <c r="J115" s="298"/>
      <c r="K115" s="312"/>
    </row>
    <row r="116" s="1" customFormat="1" ht="15" customHeight="1">
      <c r="B116" s="323"/>
      <c r="C116" s="298" t="s">
        <v>52</v>
      </c>
      <c r="D116" s="298"/>
      <c r="E116" s="298"/>
      <c r="F116" s="321" t="s">
        <v>874</v>
      </c>
      <c r="G116" s="298"/>
      <c r="H116" s="298" t="s">
        <v>919</v>
      </c>
      <c r="I116" s="298" t="s">
        <v>909</v>
      </c>
      <c r="J116" s="298"/>
      <c r="K116" s="312"/>
    </row>
    <row r="117" s="1" customFormat="1" ht="15" customHeight="1">
      <c r="B117" s="323"/>
      <c r="C117" s="298" t="s">
        <v>61</v>
      </c>
      <c r="D117" s="298"/>
      <c r="E117" s="298"/>
      <c r="F117" s="321" t="s">
        <v>874</v>
      </c>
      <c r="G117" s="298"/>
      <c r="H117" s="298" t="s">
        <v>920</v>
      </c>
      <c r="I117" s="298" t="s">
        <v>921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922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868</v>
      </c>
      <c r="D123" s="313"/>
      <c r="E123" s="313"/>
      <c r="F123" s="313" t="s">
        <v>869</v>
      </c>
      <c r="G123" s="314"/>
      <c r="H123" s="313" t="s">
        <v>58</v>
      </c>
      <c r="I123" s="313" t="s">
        <v>61</v>
      </c>
      <c r="J123" s="313" t="s">
        <v>870</v>
      </c>
      <c r="K123" s="342"/>
    </row>
    <row r="124" s="1" customFormat="1" ht="17.25" customHeight="1">
      <c r="B124" s="341"/>
      <c r="C124" s="315" t="s">
        <v>871</v>
      </c>
      <c r="D124" s="315"/>
      <c r="E124" s="315"/>
      <c r="F124" s="316" t="s">
        <v>872</v>
      </c>
      <c r="G124" s="317"/>
      <c r="H124" s="315"/>
      <c r="I124" s="315"/>
      <c r="J124" s="315" t="s">
        <v>873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877</v>
      </c>
      <c r="D126" s="320"/>
      <c r="E126" s="320"/>
      <c r="F126" s="321" t="s">
        <v>874</v>
      </c>
      <c r="G126" s="298"/>
      <c r="H126" s="298" t="s">
        <v>914</v>
      </c>
      <c r="I126" s="298" t="s">
        <v>876</v>
      </c>
      <c r="J126" s="298">
        <v>120</v>
      </c>
      <c r="K126" s="346"/>
    </row>
    <row r="127" s="1" customFormat="1" ht="15" customHeight="1">
      <c r="B127" s="343"/>
      <c r="C127" s="298" t="s">
        <v>923</v>
      </c>
      <c r="D127" s="298"/>
      <c r="E127" s="298"/>
      <c r="F127" s="321" t="s">
        <v>874</v>
      </c>
      <c r="G127" s="298"/>
      <c r="H127" s="298" t="s">
        <v>924</v>
      </c>
      <c r="I127" s="298" t="s">
        <v>876</v>
      </c>
      <c r="J127" s="298" t="s">
        <v>925</v>
      </c>
      <c r="K127" s="346"/>
    </row>
    <row r="128" s="1" customFormat="1" ht="15" customHeight="1">
      <c r="B128" s="343"/>
      <c r="C128" s="298" t="s">
        <v>822</v>
      </c>
      <c r="D128" s="298"/>
      <c r="E128" s="298"/>
      <c r="F128" s="321" t="s">
        <v>874</v>
      </c>
      <c r="G128" s="298"/>
      <c r="H128" s="298" t="s">
        <v>926</v>
      </c>
      <c r="I128" s="298" t="s">
        <v>876</v>
      </c>
      <c r="J128" s="298" t="s">
        <v>925</v>
      </c>
      <c r="K128" s="346"/>
    </row>
    <row r="129" s="1" customFormat="1" ht="15" customHeight="1">
      <c r="B129" s="343"/>
      <c r="C129" s="298" t="s">
        <v>885</v>
      </c>
      <c r="D129" s="298"/>
      <c r="E129" s="298"/>
      <c r="F129" s="321" t="s">
        <v>880</v>
      </c>
      <c r="G129" s="298"/>
      <c r="H129" s="298" t="s">
        <v>886</v>
      </c>
      <c r="I129" s="298" t="s">
        <v>876</v>
      </c>
      <c r="J129" s="298">
        <v>15</v>
      </c>
      <c r="K129" s="346"/>
    </row>
    <row r="130" s="1" customFormat="1" ht="15" customHeight="1">
      <c r="B130" s="343"/>
      <c r="C130" s="324" t="s">
        <v>887</v>
      </c>
      <c r="D130" s="324"/>
      <c r="E130" s="324"/>
      <c r="F130" s="325" t="s">
        <v>880</v>
      </c>
      <c r="G130" s="324"/>
      <c r="H130" s="324" t="s">
        <v>888</v>
      </c>
      <c r="I130" s="324" t="s">
        <v>876</v>
      </c>
      <c r="J130" s="324">
        <v>15</v>
      </c>
      <c r="K130" s="346"/>
    </row>
    <row r="131" s="1" customFormat="1" ht="15" customHeight="1">
      <c r="B131" s="343"/>
      <c r="C131" s="324" t="s">
        <v>889</v>
      </c>
      <c r="D131" s="324"/>
      <c r="E131" s="324"/>
      <c r="F131" s="325" t="s">
        <v>880</v>
      </c>
      <c r="G131" s="324"/>
      <c r="H131" s="324" t="s">
        <v>890</v>
      </c>
      <c r="I131" s="324" t="s">
        <v>876</v>
      </c>
      <c r="J131" s="324">
        <v>20</v>
      </c>
      <c r="K131" s="346"/>
    </row>
    <row r="132" s="1" customFormat="1" ht="15" customHeight="1">
      <c r="B132" s="343"/>
      <c r="C132" s="324" t="s">
        <v>891</v>
      </c>
      <c r="D132" s="324"/>
      <c r="E132" s="324"/>
      <c r="F132" s="325" t="s">
        <v>880</v>
      </c>
      <c r="G132" s="324"/>
      <c r="H132" s="324" t="s">
        <v>892</v>
      </c>
      <c r="I132" s="324" t="s">
        <v>876</v>
      </c>
      <c r="J132" s="324">
        <v>20</v>
      </c>
      <c r="K132" s="346"/>
    </row>
    <row r="133" s="1" customFormat="1" ht="15" customHeight="1">
      <c r="B133" s="343"/>
      <c r="C133" s="298" t="s">
        <v>879</v>
      </c>
      <c r="D133" s="298"/>
      <c r="E133" s="298"/>
      <c r="F133" s="321" t="s">
        <v>880</v>
      </c>
      <c r="G133" s="298"/>
      <c r="H133" s="298" t="s">
        <v>914</v>
      </c>
      <c r="I133" s="298" t="s">
        <v>876</v>
      </c>
      <c r="J133" s="298">
        <v>50</v>
      </c>
      <c r="K133" s="346"/>
    </row>
    <row r="134" s="1" customFormat="1" ht="15" customHeight="1">
      <c r="B134" s="343"/>
      <c r="C134" s="298" t="s">
        <v>893</v>
      </c>
      <c r="D134" s="298"/>
      <c r="E134" s="298"/>
      <c r="F134" s="321" t="s">
        <v>880</v>
      </c>
      <c r="G134" s="298"/>
      <c r="H134" s="298" t="s">
        <v>914</v>
      </c>
      <c r="I134" s="298" t="s">
        <v>876</v>
      </c>
      <c r="J134" s="298">
        <v>50</v>
      </c>
      <c r="K134" s="346"/>
    </row>
    <row r="135" s="1" customFormat="1" ht="15" customHeight="1">
      <c r="B135" s="343"/>
      <c r="C135" s="298" t="s">
        <v>899</v>
      </c>
      <c r="D135" s="298"/>
      <c r="E135" s="298"/>
      <c r="F135" s="321" t="s">
        <v>880</v>
      </c>
      <c r="G135" s="298"/>
      <c r="H135" s="298" t="s">
        <v>914</v>
      </c>
      <c r="I135" s="298" t="s">
        <v>876</v>
      </c>
      <c r="J135" s="298">
        <v>50</v>
      </c>
      <c r="K135" s="346"/>
    </row>
    <row r="136" s="1" customFormat="1" ht="15" customHeight="1">
      <c r="B136" s="343"/>
      <c r="C136" s="298" t="s">
        <v>901</v>
      </c>
      <c r="D136" s="298"/>
      <c r="E136" s="298"/>
      <c r="F136" s="321" t="s">
        <v>880</v>
      </c>
      <c r="G136" s="298"/>
      <c r="H136" s="298" t="s">
        <v>914</v>
      </c>
      <c r="I136" s="298" t="s">
        <v>876</v>
      </c>
      <c r="J136" s="298">
        <v>50</v>
      </c>
      <c r="K136" s="346"/>
    </row>
    <row r="137" s="1" customFormat="1" ht="15" customHeight="1">
      <c r="B137" s="343"/>
      <c r="C137" s="298" t="s">
        <v>902</v>
      </c>
      <c r="D137" s="298"/>
      <c r="E137" s="298"/>
      <c r="F137" s="321" t="s">
        <v>880</v>
      </c>
      <c r="G137" s="298"/>
      <c r="H137" s="298" t="s">
        <v>927</v>
      </c>
      <c r="I137" s="298" t="s">
        <v>876</v>
      </c>
      <c r="J137" s="298">
        <v>255</v>
      </c>
      <c r="K137" s="346"/>
    </row>
    <row r="138" s="1" customFormat="1" ht="15" customHeight="1">
      <c r="B138" s="343"/>
      <c r="C138" s="298" t="s">
        <v>904</v>
      </c>
      <c r="D138" s="298"/>
      <c r="E138" s="298"/>
      <c r="F138" s="321" t="s">
        <v>874</v>
      </c>
      <c r="G138" s="298"/>
      <c r="H138" s="298" t="s">
        <v>928</v>
      </c>
      <c r="I138" s="298" t="s">
        <v>906</v>
      </c>
      <c r="J138" s="298"/>
      <c r="K138" s="346"/>
    </row>
    <row r="139" s="1" customFormat="1" ht="15" customHeight="1">
      <c r="B139" s="343"/>
      <c r="C139" s="298" t="s">
        <v>907</v>
      </c>
      <c r="D139" s="298"/>
      <c r="E139" s="298"/>
      <c r="F139" s="321" t="s">
        <v>874</v>
      </c>
      <c r="G139" s="298"/>
      <c r="H139" s="298" t="s">
        <v>929</v>
      </c>
      <c r="I139" s="298" t="s">
        <v>909</v>
      </c>
      <c r="J139" s="298"/>
      <c r="K139" s="346"/>
    </row>
    <row r="140" s="1" customFormat="1" ht="15" customHeight="1">
      <c r="B140" s="343"/>
      <c r="C140" s="298" t="s">
        <v>910</v>
      </c>
      <c r="D140" s="298"/>
      <c r="E140" s="298"/>
      <c r="F140" s="321" t="s">
        <v>874</v>
      </c>
      <c r="G140" s="298"/>
      <c r="H140" s="298" t="s">
        <v>910</v>
      </c>
      <c r="I140" s="298" t="s">
        <v>909</v>
      </c>
      <c r="J140" s="298"/>
      <c r="K140" s="346"/>
    </row>
    <row r="141" s="1" customFormat="1" ht="15" customHeight="1">
      <c r="B141" s="343"/>
      <c r="C141" s="298" t="s">
        <v>42</v>
      </c>
      <c r="D141" s="298"/>
      <c r="E141" s="298"/>
      <c r="F141" s="321" t="s">
        <v>874</v>
      </c>
      <c r="G141" s="298"/>
      <c r="H141" s="298" t="s">
        <v>930</v>
      </c>
      <c r="I141" s="298" t="s">
        <v>909</v>
      </c>
      <c r="J141" s="298"/>
      <c r="K141" s="346"/>
    </row>
    <row r="142" s="1" customFormat="1" ht="15" customHeight="1">
      <c r="B142" s="343"/>
      <c r="C142" s="298" t="s">
        <v>931</v>
      </c>
      <c r="D142" s="298"/>
      <c r="E142" s="298"/>
      <c r="F142" s="321" t="s">
        <v>874</v>
      </c>
      <c r="G142" s="298"/>
      <c r="H142" s="298" t="s">
        <v>932</v>
      </c>
      <c r="I142" s="298" t="s">
        <v>909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933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868</v>
      </c>
      <c r="D148" s="313"/>
      <c r="E148" s="313"/>
      <c r="F148" s="313" t="s">
        <v>869</v>
      </c>
      <c r="G148" s="314"/>
      <c r="H148" s="313" t="s">
        <v>58</v>
      </c>
      <c r="I148" s="313" t="s">
        <v>61</v>
      </c>
      <c r="J148" s="313" t="s">
        <v>870</v>
      </c>
      <c r="K148" s="312"/>
    </row>
    <row r="149" s="1" customFormat="1" ht="17.25" customHeight="1">
      <c r="B149" s="310"/>
      <c r="C149" s="315" t="s">
        <v>871</v>
      </c>
      <c r="D149" s="315"/>
      <c r="E149" s="315"/>
      <c r="F149" s="316" t="s">
        <v>872</v>
      </c>
      <c r="G149" s="317"/>
      <c r="H149" s="315"/>
      <c r="I149" s="315"/>
      <c r="J149" s="315" t="s">
        <v>873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877</v>
      </c>
      <c r="D151" s="298"/>
      <c r="E151" s="298"/>
      <c r="F151" s="351" t="s">
        <v>874</v>
      </c>
      <c r="G151" s="298"/>
      <c r="H151" s="350" t="s">
        <v>914</v>
      </c>
      <c r="I151" s="350" t="s">
        <v>876</v>
      </c>
      <c r="J151" s="350">
        <v>120</v>
      </c>
      <c r="K151" s="346"/>
    </row>
    <row r="152" s="1" customFormat="1" ht="15" customHeight="1">
      <c r="B152" s="323"/>
      <c r="C152" s="350" t="s">
        <v>923</v>
      </c>
      <c r="D152" s="298"/>
      <c r="E152" s="298"/>
      <c r="F152" s="351" t="s">
        <v>874</v>
      </c>
      <c r="G152" s="298"/>
      <c r="H152" s="350" t="s">
        <v>934</v>
      </c>
      <c r="I152" s="350" t="s">
        <v>876</v>
      </c>
      <c r="J152" s="350" t="s">
        <v>925</v>
      </c>
      <c r="K152" s="346"/>
    </row>
    <row r="153" s="1" customFormat="1" ht="15" customHeight="1">
      <c r="B153" s="323"/>
      <c r="C153" s="350" t="s">
        <v>822</v>
      </c>
      <c r="D153" s="298"/>
      <c r="E153" s="298"/>
      <c r="F153" s="351" t="s">
        <v>874</v>
      </c>
      <c r="G153" s="298"/>
      <c r="H153" s="350" t="s">
        <v>935</v>
      </c>
      <c r="I153" s="350" t="s">
        <v>876</v>
      </c>
      <c r="J153" s="350" t="s">
        <v>925</v>
      </c>
      <c r="K153" s="346"/>
    </row>
    <row r="154" s="1" customFormat="1" ht="15" customHeight="1">
      <c r="B154" s="323"/>
      <c r="C154" s="350" t="s">
        <v>879</v>
      </c>
      <c r="D154" s="298"/>
      <c r="E154" s="298"/>
      <c r="F154" s="351" t="s">
        <v>880</v>
      </c>
      <c r="G154" s="298"/>
      <c r="H154" s="350" t="s">
        <v>914</v>
      </c>
      <c r="I154" s="350" t="s">
        <v>876</v>
      </c>
      <c r="J154" s="350">
        <v>50</v>
      </c>
      <c r="K154" s="346"/>
    </row>
    <row r="155" s="1" customFormat="1" ht="15" customHeight="1">
      <c r="B155" s="323"/>
      <c r="C155" s="350" t="s">
        <v>882</v>
      </c>
      <c r="D155" s="298"/>
      <c r="E155" s="298"/>
      <c r="F155" s="351" t="s">
        <v>874</v>
      </c>
      <c r="G155" s="298"/>
      <c r="H155" s="350" t="s">
        <v>914</v>
      </c>
      <c r="I155" s="350" t="s">
        <v>884</v>
      </c>
      <c r="J155" s="350"/>
      <c r="K155" s="346"/>
    </row>
    <row r="156" s="1" customFormat="1" ht="15" customHeight="1">
      <c r="B156" s="323"/>
      <c r="C156" s="350" t="s">
        <v>893</v>
      </c>
      <c r="D156" s="298"/>
      <c r="E156" s="298"/>
      <c r="F156" s="351" t="s">
        <v>880</v>
      </c>
      <c r="G156" s="298"/>
      <c r="H156" s="350" t="s">
        <v>914</v>
      </c>
      <c r="I156" s="350" t="s">
        <v>876</v>
      </c>
      <c r="J156" s="350">
        <v>50</v>
      </c>
      <c r="K156" s="346"/>
    </row>
    <row r="157" s="1" customFormat="1" ht="15" customHeight="1">
      <c r="B157" s="323"/>
      <c r="C157" s="350" t="s">
        <v>901</v>
      </c>
      <c r="D157" s="298"/>
      <c r="E157" s="298"/>
      <c r="F157" s="351" t="s">
        <v>880</v>
      </c>
      <c r="G157" s="298"/>
      <c r="H157" s="350" t="s">
        <v>914</v>
      </c>
      <c r="I157" s="350" t="s">
        <v>876</v>
      </c>
      <c r="J157" s="350">
        <v>50</v>
      </c>
      <c r="K157" s="346"/>
    </row>
    <row r="158" s="1" customFormat="1" ht="15" customHeight="1">
      <c r="B158" s="323"/>
      <c r="C158" s="350" t="s">
        <v>899</v>
      </c>
      <c r="D158" s="298"/>
      <c r="E158" s="298"/>
      <c r="F158" s="351" t="s">
        <v>880</v>
      </c>
      <c r="G158" s="298"/>
      <c r="H158" s="350" t="s">
        <v>914</v>
      </c>
      <c r="I158" s="350" t="s">
        <v>876</v>
      </c>
      <c r="J158" s="350">
        <v>50</v>
      </c>
      <c r="K158" s="346"/>
    </row>
    <row r="159" s="1" customFormat="1" ht="15" customHeight="1">
      <c r="B159" s="323"/>
      <c r="C159" s="350" t="s">
        <v>99</v>
      </c>
      <c r="D159" s="298"/>
      <c r="E159" s="298"/>
      <c r="F159" s="351" t="s">
        <v>874</v>
      </c>
      <c r="G159" s="298"/>
      <c r="H159" s="350" t="s">
        <v>936</v>
      </c>
      <c r="I159" s="350" t="s">
        <v>876</v>
      </c>
      <c r="J159" s="350" t="s">
        <v>937</v>
      </c>
      <c r="K159" s="346"/>
    </row>
    <row r="160" s="1" customFormat="1" ht="15" customHeight="1">
      <c r="B160" s="323"/>
      <c r="C160" s="350" t="s">
        <v>938</v>
      </c>
      <c r="D160" s="298"/>
      <c r="E160" s="298"/>
      <c r="F160" s="351" t="s">
        <v>874</v>
      </c>
      <c r="G160" s="298"/>
      <c r="H160" s="350" t="s">
        <v>939</v>
      </c>
      <c r="I160" s="350" t="s">
        <v>909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940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868</v>
      </c>
      <c r="D166" s="313"/>
      <c r="E166" s="313"/>
      <c r="F166" s="313" t="s">
        <v>869</v>
      </c>
      <c r="G166" s="355"/>
      <c r="H166" s="356" t="s">
        <v>58</v>
      </c>
      <c r="I166" s="356" t="s">
        <v>61</v>
      </c>
      <c r="J166" s="313" t="s">
        <v>870</v>
      </c>
      <c r="K166" s="290"/>
    </row>
    <row r="167" s="1" customFormat="1" ht="17.25" customHeight="1">
      <c r="B167" s="291"/>
      <c r="C167" s="315" t="s">
        <v>871</v>
      </c>
      <c r="D167" s="315"/>
      <c r="E167" s="315"/>
      <c r="F167" s="316" t="s">
        <v>872</v>
      </c>
      <c r="G167" s="357"/>
      <c r="H167" s="358"/>
      <c r="I167" s="358"/>
      <c r="J167" s="315" t="s">
        <v>873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877</v>
      </c>
      <c r="D169" s="298"/>
      <c r="E169" s="298"/>
      <c r="F169" s="321" t="s">
        <v>874</v>
      </c>
      <c r="G169" s="298"/>
      <c r="H169" s="298" t="s">
        <v>914</v>
      </c>
      <c r="I169" s="298" t="s">
        <v>876</v>
      </c>
      <c r="J169" s="298">
        <v>120</v>
      </c>
      <c r="K169" s="346"/>
    </row>
    <row r="170" s="1" customFormat="1" ht="15" customHeight="1">
      <c r="B170" s="323"/>
      <c r="C170" s="298" t="s">
        <v>923</v>
      </c>
      <c r="D170" s="298"/>
      <c r="E170" s="298"/>
      <c r="F170" s="321" t="s">
        <v>874</v>
      </c>
      <c r="G170" s="298"/>
      <c r="H170" s="298" t="s">
        <v>924</v>
      </c>
      <c r="I170" s="298" t="s">
        <v>876</v>
      </c>
      <c r="J170" s="298" t="s">
        <v>925</v>
      </c>
      <c r="K170" s="346"/>
    </row>
    <row r="171" s="1" customFormat="1" ht="15" customHeight="1">
      <c r="B171" s="323"/>
      <c r="C171" s="298" t="s">
        <v>822</v>
      </c>
      <c r="D171" s="298"/>
      <c r="E171" s="298"/>
      <c r="F171" s="321" t="s">
        <v>874</v>
      </c>
      <c r="G171" s="298"/>
      <c r="H171" s="298" t="s">
        <v>941</v>
      </c>
      <c r="I171" s="298" t="s">
        <v>876</v>
      </c>
      <c r="J171" s="298" t="s">
        <v>925</v>
      </c>
      <c r="K171" s="346"/>
    </row>
    <row r="172" s="1" customFormat="1" ht="15" customHeight="1">
      <c r="B172" s="323"/>
      <c r="C172" s="298" t="s">
        <v>879</v>
      </c>
      <c r="D172" s="298"/>
      <c r="E172" s="298"/>
      <c r="F172" s="321" t="s">
        <v>880</v>
      </c>
      <c r="G172" s="298"/>
      <c r="H172" s="298" t="s">
        <v>941</v>
      </c>
      <c r="I172" s="298" t="s">
        <v>876</v>
      </c>
      <c r="J172" s="298">
        <v>50</v>
      </c>
      <c r="K172" s="346"/>
    </row>
    <row r="173" s="1" customFormat="1" ht="15" customHeight="1">
      <c r="B173" s="323"/>
      <c r="C173" s="298" t="s">
        <v>882</v>
      </c>
      <c r="D173" s="298"/>
      <c r="E173" s="298"/>
      <c r="F173" s="321" t="s">
        <v>874</v>
      </c>
      <c r="G173" s="298"/>
      <c r="H173" s="298" t="s">
        <v>941</v>
      </c>
      <c r="I173" s="298" t="s">
        <v>884</v>
      </c>
      <c r="J173" s="298"/>
      <c r="K173" s="346"/>
    </row>
    <row r="174" s="1" customFormat="1" ht="15" customHeight="1">
      <c r="B174" s="323"/>
      <c r="C174" s="298" t="s">
        <v>893</v>
      </c>
      <c r="D174" s="298"/>
      <c r="E174" s="298"/>
      <c r="F174" s="321" t="s">
        <v>880</v>
      </c>
      <c r="G174" s="298"/>
      <c r="H174" s="298" t="s">
        <v>941</v>
      </c>
      <c r="I174" s="298" t="s">
        <v>876</v>
      </c>
      <c r="J174" s="298">
        <v>50</v>
      </c>
      <c r="K174" s="346"/>
    </row>
    <row r="175" s="1" customFormat="1" ht="15" customHeight="1">
      <c r="B175" s="323"/>
      <c r="C175" s="298" t="s">
        <v>901</v>
      </c>
      <c r="D175" s="298"/>
      <c r="E175" s="298"/>
      <c r="F175" s="321" t="s">
        <v>880</v>
      </c>
      <c r="G175" s="298"/>
      <c r="H175" s="298" t="s">
        <v>941</v>
      </c>
      <c r="I175" s="298" t="s">
        <v>876</v>
      </c>
      <c r="J175" s="298">
        <v>50</v>
      </c>
      <c r="K175" s="346"/>
    </row>
    <row r="176" s="1" customFormat="1" ht="15" customHeight="1">
      <c r="B176" s="323"/>
      <c r="C176" s="298" t="s">
        <v>899</v>
      </c>
      <c r="D176" s="298"/>
      <c r="E176" s="298"/>
      <c r="F176" s="321" t="s">
        <v>880</v>
      </c>
      <c r="G176" s="298"/>
      <c r="H176" s="298" t="s">
        <v>941</v>
      </c>
      <c r="I176" s="298" t="s">
        <v>876</v>
      </c>
      <c r="J176" s="298">
        <v>50</v>
      </c>
      <c r="K176" s="346"/>
    </row>
    <row r="177" s="1" customFormat="1" ht="15" customHeight="1">
      <c r="B177" s="323"/>
      <c r="C177" s="298" t="s">
        <v>109</v>
      </c>
      <c r="D177" s="298"/>
      <c r="E177" s="298"/>
      <c r="F177" s="321" t="s">
        <v>874</v>
      </c>
      <c r="G177" s="298"/>
      <c r="H177" s="298" t="s">
        <v>942</v>
      </c>
      <c r="I177" s="298" t="s">
        <v>943</v>
      </c>
      <c r="J177" s="298"/>
      <c r="K177" s="346"/>
    </row>
    <row r="178" s="1" customFormat="1" ht="15" customHeight="1">
      <c r="B178" s="323"/>
      <c r="C178" s="298" t="s">
        <v>61</v>
      </c>
      <c r="D178" s="298"/>
      <c r="E178" s="298"/>
      <c r="F178" s="321" t="s">
        <v>874</v>
      </c>
      <c r="G178" s="298"/>
      <c r="H178" s="298" t="s">
        <v>944</v>
      </c>
      <c r="I178" s="298" t="s">
        <v>945</v>
      </c>
      <c r="J178" s="298">
        <v>1</v>
      </c>
      <c r="K178" s="346"/>
    </row>
    <row r="179" s="1" customFormat="1" ht="15" customHeight="1">
      <c r="B179" s="323"/>
      <c r="C179" s="298" t="s">
        <v>57</v>
      </c>
      <c r="D179" s="298"/>
      <c r="E179" s="298"/>
      <c r="F179" s="321" t="s">
        <v>874</v>
      </c>
      <c r="G179" s="298"/>
      <c r="H179" s="298" t="s">
        <v>946</v>
      </c>
      <c r="I179" s="298" t="s">
        <v>876</v>
      </c>
      <c r="J179" s="298">
        <v>20</v>
      </c>
      <c r="K179" s="346"/>
    </row>
    <row r="180" s="1" customFormat="1" ht="15" customHeight="1">
      <c r="B180" s="323"/>
      <c r="C180" s="298" t="s">
        <v>58</v>
      </c>
      <c r="D180" s="298"/>
      <c r="E180" s="298"/>
      <c r="F180" s="321" t="s">
        <v>874</v>
      </c>
      <c r="G180" s="298"/>
      <c r="H180" s="298" t="s">
        <v>947</v>
      </c>
      <c r="I180" s="298" t="s">
        <v>876</v>
      </c>
      <c r="J180" s="298">
        <v>255</v>
      </c>
      <c r="K180" s="346"/>
    </row>
    <row r="181" s="1" customFormat="1" ht="15" customHeight="1">
      <c r="B181" s="323"/>
      <c r="C181" s="298" t="s">
        <v>110</v>
      </c>
      <c r="D181" s="298"/>
      <c r="E181" s="298"/>
      <c r="F181" s="321" t="s">
        <v>874</v>
      </c>
      <c r="G181" s="298"/>
      <c r="H181" s="298" t="s">
        <v>838</v>
      </c>
      <c r="I181" s="298" t="s">
        <v>876</v>
      </c>
      <c r="J181" s="298">
        <v>10</v>
      </c>
      <c r="K181" s="346"/>
    </row>
    <row r="182" s="1" customFormat="1" ht="15" customHeight="1">
      <c r="B182" s="323"/>
      <c r="C182" s="298" t="s">
        <v>111</v>
      </c>
      <c r="D182" s="298"/>
      <c r="E182" s="298"/>
      <c r="F182" s="321" t="s">
        <v>874</v>
      </c>
      <c r="G182" s="298"/>
      <c r="H182" s="298" t="s">
        <v>948</v>
      </c>
      <c r="I182" s="298" t="s">
        <v>909</v>
      </c>
      <c r="J182" s="298"/>
      <c r="K182" s="346"/>
    </row>
    <row r="183" s="1" customFormat="1" ht="15" customHeight="1">
      <c r="B183" s="323"/>
      <c r="C183" s="298" t="s">
        <v>949</v>
      </c>
      <c r="D183" s="298"/>
      <c r="E183" s="298"/>
      <c r="F183" s="321" t="s">
        <v>874</v>
      </c>
      <c r="G183" s="298"/>
      <c r="H183" s="298" t="s">
        <v>950</v>
      </c>
      <c r="I183" s="298" t="s">
        <v>909</v>
      </c>
      <c r="J183" s="298"/>
      <c r="K183" s="346"/>
    </row>
    <row r="184" s="1" customFormat="1" ht="15" customHeight="1">
      <c r="B184" s="323"/>
      <c r="C184" s="298" t="s">
        <v>938</v>
      </c>
      <c r="D184" s="298"/>
      <c r="E184" s="298"/>
      <c r="F184" s="321" t="s">
        <v>874</v>
      </c>
      <c r="G184" s="298"/>
      <c r="H184" s="298" t="s">
        <v>951</v>
      </c>
      <c r="I184" s="298" t="s">
        <v>909</v>
      </c>
      <c r="J184" s="298"/>
      <c r="K184" s="346"/>
    </row>
    <row r="185" s="1" customFormat="1" ht="15" customHeight="1">
      <c r="B185" s="323"/>
      <c r="C185" s="298" t="s">
        <v>113</v>
      </c>
      <c r="D185" s="298"/>
      <c r="E185" s="298"/>
      <c r="F185" s="321" t="s">
        <v>880</v>
      </c>
      <c r="G185" s="298"/>
      <c r="H185" s="298" t="s">
        <v>952</v>
      </c>
      <c r="I185" s="298" t="s">
        <v>876</v>
      </c>
      <c r="J185" s="298">
        <v>50</v>
      </c>
      <c r="K185" s="346"/>
    </row>
    <row r="186" s="1" customFormat="1" ht="15" customHeight="1">
      <c r="B186" s="323"/>
      <c r="C186" s="298" t="s">
        <v>953</v>
      </c>
      <c r="D186" s="298"/>
      <c r="E186" s="298"/>
      <c r="F186" s="321" t="s">
        <v>880</v>
      </c>
      <c r="G186" s="298"/>
      <c r="H186" s="298" t="s">
        <v>954</v>
      </c>
      <c r="I186" s="298" t="s">
        <v>955</v>
      </c>
      <c r="J186" s="298"/>
      <c r="K186" s="346"/>
    </row>
    <row r="187" s="1" customFormat="1" ht="15" customHeight="1">
      <c r="B187" s="323"/>
      <c r="C187" s="298" t="s">
        <v>956</v>
      </c>
      <c r="D187" s="298"/>
      <c r="E187" s="298"/>
      <c r="F187" s="321" t="s">
        <v>880</v>
      </c>
      <c r="G187" s="298"/>
      <c r="H187" s="298" t="s">
        <v>957</v>
      </c>
      <c r="I187" s="298" t="s">
        <v>955</v>
      </c>
      <c r="J187" s="298"/>
      <c r="K187" s="346"/>
    </row>
    <row r="188" s="1" customFormat="1" ht="15" customHeight="1">
      <c r="B188" s="323"/>
      <c r="C188" s="298" t="s">
        <v>958</v>
      </c>
      <c r="D188" s="298"/>
      <c r="E188" s="298"/>
      <c r="F188" s="321" t="s">
        <v>880</v>
      </c>
      <c r="G188" s="298"/>
      <c r="H188" s="298" t="s">
        <v>959</v>
      </c>
      <c r="I188" s="298" t="s">
        <v>955</v>
      </c>
      <c r="J188" s="298"/>
      <c r="K188" s="346"/>
    </row>
    <row r="189" s="1" customFormat="1" ht="15" customHeight="1">
      <c r="B189" s="323"/>
      <c r="C189" s="359" t="s">
        <v>960</v>
      </c>
      <c r="D189" s="298"/>
      <c r="E189" s="298"/>
      <c r="F189" s="321" t="s">
        <v>880</v>
      </c>
      <c r="G189" s="298"/>
      <c r="H189" s="298" t="s">
        <v>961</v>
      </c>
      <c r="I189" s="298" t="s">
        <v>962</v>
      </c>
      <c r="J189" s="360" t="s">
        <v>963</v>
      </c>
      <c r="K189" s="346"/>
    </row>
    <row r="190" s="1" customFormat="1" ht="15" customHeight="1">
      <c r="B190" s="323"/>
      <c r="C190" s="359" t="s">
        <v>46</v>
      </c>
      <c r="D190" s="298"/>
      <c r="E190" s="298"/>
      <c r="F190" s="321" t="s">
        <v>874</v>
      </c>
      <c r="G190" s="298"/>
      <c r="H190" s="295" t="s">
        <v>964</v>
      </c>
      <c r="I190" s="298" t="s">
        <v>965</v>
      </c>
      <c r="J190" s="298"/>
      <c r="K190" s="346"/>
    </row>
    <row r="191" s="1" customFormat="1" ht="15" customHeight="1">
      <c r="B191" s="323"/>
      <c r="C191" s="359" t="s">
        <v>966</v>
      </c>
      <c r="D191" s="298"/>
      <c r="E191" s="298"/>
      <c r="F191" s="321" t="s">
        <v>874</v>
      </c>
      <c r="G191" s="298"/>
      <c r="H191" s="298" t="s">
        <v>967</v>
      </c>
      <c r="I191" s="298" t="s">
        <v>909</v>
      </c>
      <c r="J191" s="298"/>
      <c r="K191" s="346"/>
    </row>
    <row r="192" s="1" customFormat="1" ht="15" customHeight="1">
      <c r="B192" s="323"/>
      <c r="C192" s="359" t="s">
        <v>968</v>
      </c>
      <c r="D192" s="298"/>
      <c r="E192" s="298"/>
      <c r="F192" s="321" t="s">
        <v>874</v>
      </c>
      <c r="G192" s="298"/>
      <c r="H192" s="298" t="s">
        <v>969</v>
      </c>
      <c r="I192" s="298" t="s">
        <v>909</v>
      </c>
      <c r="J192" s="298"/>
      <c r="K192" s="346"/>
    </row>
    <row r="193" s="1" customFormat="1" ht="15" customHeight="1">
      <c r="B193" s="323"/>
      <c r="C193" s="359" t="s">
        <v>970</v>
      </c>
      <c r="D193" s="298"/>
      <c r="E193" s="298"/>
      <c r="F193" s="321" t="s">
        <v>880</v>
      </c>
      <c r="G193" s="298"/>
      <c r="H193" s="298" t="s">
        <v>971</v>
      </c>
      <c r="I193" s="298" t="s">
        <v>909</v>
      </c>
      <c r="J193" s="298"/>
      <c r="K193" s="346"/>
    </row>
    <row r="194" s="1" customFormat="1" ht="15" customHeight="1">
      <c r="B194" s="352"/>
      <c r="C194" s="361"/>
      <c r="D194" s="332"/>
      <c r="E194" s="332"/>
      <c r="F194" s="332"/>
      <c r="G194" s="332"/>
      <c r="H194" s="332"/>
      <c r="I194" s="332"/>
      <c r="J194" s="332"/>
      <c r="K194" s="353"/>
    </row>
    <row r="195" s="1" customFormat="1" ht="18.75" customHeight="1">
      <c r="B195" s="334"/>
      <c r="C195" s="344"/>
      <c r="D195" s="344"/>
      <c r="E195" s="344"/>
      <c r="F195" s="354"/>
      <c r="G195" s="344"/>
      <c r="H195" s="344"/>
      <c r="I195" s="344"/>
      <c r="J195" s="344"/>
      <c r="K195" s="334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972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62" t="s">
        <v>973</v>
      </c>
      <c r="D200" s="362"/>
      <c r="E200" s="362"/>
      <c r="F200" s="362" t="s">
        <v>974</v>
      </c>
      <c r="G200" s="363"/>
      <c r="H200" s="362" t="s">
        <v>975</v>
      </c>
      <c r="I200" s="362"/>
      <c r="J200" s="362"/>
      <c r="K200" s="290"/>
    </row>
    <row r="201" s="1" customFormat="1" ht="5.25" customHeight="1">
      <c r="B201" s="323"/>
      <c r="C201" s="318"/>
      <c r="D201" s="318"/>
      <c r="E201" s="318"/>
      <c r="F201" s="318"/>
      <c r="G201" s="344"/>
      <c r="H201" s="318"/>
      <c r="I201" s="318"/>
      <c r="J201" s="318"/>
      <c r="K201" s="346"/>
    </row>
    <row r="202" s="1" customFormat="1" ht="15" customHeight="1">
      <c r="B202" s="323"/>
      <c r="C202" s="298" t="s">
        <v>965</v>
      </c>
      <c r="D202" s="298"/>
      <c r="E202" s="298"/>
      <c r="F202" s="321" t="s">
        <v>47</v>
      </c>
      <c r="G202" s="298"/>
      <c r="H202" s="298" t="s">
        <v>976</v>
      </c>
      <c r="I202" s="298"/>
      <c r="J202" s="298"/>
      <c r="K202" s="346"/>
    </row>
    <row r="203" s="1" customFormat="1" ht="15" customHeight="1">
      <c r="B203" s="323"/>
      <c r="C203" s="298"/>
      <c r="D203" s="298"/>
      <c r="E203" s="298"/>
      <c r="F203" s="321" t="s">
        <v>48</v>
      </c>
      <c r="G203" s="298"/>
      <c r="H203" s="298" t="s">
        <v>977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51</v>
      </c>
      <c r="G204" s="298"/>
      <c r="H204" s="298" t="s">
        <v>978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49</v>
      </c>
      <c r="G205" s="298"/>
      <c r="H205" s="298" t="s">
        <v>979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50</v>
      </c>
      <c r="G206" s="298"/>
      <c r="H206" s="298" t="s">
        <v>980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/>
      <c r="G207" s="298"/>
      <c r="H207" s="298"/>
      <c r="I207" s="298"/>
      <c r="J207" s="298"/>
      <c r="K207" s="346"/>
    </row>
    <row r="208" s="1" customFormat="1" ht="15" customHeight="1">
      <c r="B208" s="323"/>
      <c r="C208" s="298" t="s">
        <v>921</v>
      </c>
      <c r="D208" s="298"/>
      <c r="E208" s="298"/>
      <c r="F208" s="321" t="s">
        <v>83</v>
      </c>
      <c r="G208" s="298"/>
      <c r="H208" s="298" t="s">
        <v>981</v>
      </c>
      <c r="I208" s="298"/>
      <c r="J208" s="298"/>
      <c r="K208" s="346"/>
    </row>
    <row r="209" s="1" customFormat="1" ht="15" customHeight="1">
      <c r="B209" s="323"/>
      <c r="C209" s="298"/>
      <c r="D209" s="298"/>
      <c r="E209" s="298"/>
      <c r="F209" s="321" t="s">
        <v>819</v>
      </c>
      <c r="G209" s="298"/>
      <c r="H209" s="298" t="s">
        <v>820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817</v>
      </c>
      <c r="G210" s="298"/>
      <c r="H210" s="298" t="s">
        <v>982</v>
      </c>
      <c r="I210" s="298"/>
      <c r="J210" s="298"/>
      <c r="K210" s="346"/>
    </row>
    <row r="211" s="1" customFormat="1" ht="15" customHeight="1">
      <c r="B211" s="364"/>
      <c r="C211" s="298"/>
      <c r="D211" s="298"/>
      <c r="E211" s="298"/>
      <c r="F211" s="321" t="s">
        <v>821</v>
      </c>
      <c r="G211" s="359"/>
      <c r="H211" s="350" t="s">
        <v>93</v>
      </c>
      <c r="I211" s="350"/>
      <c r="J211" s="350"/>
      <c r="K211" s="365"/>
    </row>
    <row r="212" s="1" customFormat="1" ht="15" customHeight="1">
      <c r="B212" s="364"/>
      <c r="C212" s="298"/>
      <c r="D212" s="298"/>
      <c r="E212" s="298"/>
      <c r="F212" s="321" t="s">
        <v>729</v>
      </c>
      <c r="G212" s="359"/>
      <c r="H212" s="350" t="s">
        <v>983</v>
      </c>
      <c r="I212" s="350"/>
      <c r="J212" s="350"/>
      <c r="K212" s="365"/>
    </row>
    <row r="213" s="1" customFormat="1" ht="15" customHeight="1">
      <c r="B213" s="364"/>
      <c r="C213" s="298"/>
      <c r="D213" s="298"/>
      <c r="E213" s="298"/>
      <c r="F213" s="321"/>
      <c r="G213" s="359"/>
      <c r="H213" s="350"/>
      <c r="I213" s="350"/>
      <c r="J213" s="350"/>
      <c r="K213" s="365"/>
    </row>
    <row r="214" s="1" customFormat="1" ht="15" customHeight="1">
      <c r="B214" s="364"/>
      <c r="C214" s="298" t="s">
        <v>945</v>
      </c>
      <c r="D214" s="298"/>
      <c r="E214" s="298"/>
      <c r="F214" s="321">
        <v>1</v>
      </c>
      <c r="G214" s="359"/>
      <c r="H214" s="350" t="s">
        <v>984</v>
      </c>
      <c r="I214" s="350"/>
      <c r="J214" s="350"/>
      <c r="K214" s="365"/>
    </row>
    <row r="215" s="1" customFormat="1" ht="15" customHeight="1">
      <c r="B215" s="364"/>
      <c r="C215" s="298"/>
      <c r="D215" s="298"/>
      <c r="E215" s="298"/>
      <c r="F215" s="321">
        <v>2</v>
      </c>
      <c r="G215" s="359"/>
      <c r="H215" s="350" t="s">
        <v>985</v>
      </c>
      <c r="I215" s="350"/>
      <c r="J215" s="350"/>
      <c r="K215" s="365"/>
    </row>
    <row r="216" s="1" customFormat="1" ht="15" customHeight="1">
      <c r="B216" s="364"/>
      <c r="C216" s="298"/>
      <c r="D216" s="298"/>
      <c r="E216" s="298"/>
      <c r="F216" s="321">
        <v>3</v>
      </c>
      <c r="G216" s="359"/>
      <c r="H216" s="350" t="s">
        <v>986</v>
      </c>
      <c r="I216" s="350"/>
      <c r="J216" s="350"/>
      <c r="K216" s="365"/>
    </row>
    <row r="217" s="1" customFormat="1" ht="15" customHeight="1">
      <c r="B217" s="364"/>
      <c r="C217" s="298"/>
      <c r="D217" s="298"/>
      <c r="E217" s="298"/>
      <c r="F217" s="321">
        <v>4</v>
      </c>
      <c r="G217" s="359"/>
      <c r="H217" s="350" t="s">
        <v>987</v>
      </c>
      <c r="I217" s="350"/>
      <c r="J217" s="350"/>
      <c r="K217" s="365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Gric</dc:creator>
  <cp:lastModifiedBy>Jaroslav Gric</cp:lastModifiedBy>
  <dcterms:created xsi:type="dcterms:W3CDTF">2022-01-25T12:50:40Z</dcterms:created>
  <dcterms:modified xsi:type="dcterms:W3CDTF">2022-01-25T12:50:47Z</dcterms:modified>
</cp:coreProperties>
</file>