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525" windowWidth="18555" windowHeight="1227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'Rekapitulace'!$G$13</definedName>
    <definedName name="Dodavka0">'Položky'!#REF!</definedName>
    <definedName name="HSV">'Rekapitulace'!$E$13</definedName>
    <definedName name="HSV0">'Položky'!#REF!</definedName>
    <definedName name="HZS">'Rekapitulace'!$I$13</definedName>
    <definedName name="HZS0">'Položky'!#REF!</definedName>
    <definedName name="JKSO">'Krycí list'!$F$4</definedName>
    <definedName name="MJ">'Krycí list'!$G$4</definedName>
    <definedName name="Mont">'Rekapitulace'!$H$13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'Položky'!$A$1:$I$92</definedName>
    <definedName name="_xlnm.Print_Area" localSheetId="1">'Rekapitulace'!$A$1:$I$19</definedName>
    <definedName name="PocetMJ">'Krycí list'!$G$7</definedName>
    <definedName name="Poznamka">'Krycí list'!$B$37</definedName>
    <definedName name="Projektant">'Krycí list'!$C$7</definedName>
    <definedName name="PSV">'Rekapitulace'!$F$13</definedName>
    <definedName name="PSV0">'Položky'!#REF!</definedName>
    <definedName name="SloupecCC">'Položky'!$G$6</definedName>
    <definedName name="SloupecCisloPol">'Položky'!$B$6</definedName>
    <definedName name="SloupecCH">'Položky'!$I$6</definedName>
    <definedName name="SloupecJC">'Položky'!$F$6</definedName>
    <definedName name="SloupecJH">'Položky'!$H$6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'Rekapitulace'!$H$19</definedName>
    <definedName name="VRNKc">'Rekapitulace'!$E$18</definedName>
    <definedName name="VRNnazev">'Rekapitulace'!$A$18</definedName>
    <definedName name="VRNproc">'Rekapitulace'!$F$18</definedName>
    <definedName name="VRNzakl">'Rekapitulace'!$G$18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<sst xmlns="http://schemas.openxmlformats.org/spreadsheetml/2006/main" count="208" uniqueCount="143">
  <si>
    <t>Objekt :</t>
  </si>
  <si>
    <t xml:space="preserve"> </t>
  </si>
  <si>
    <t>Stavba :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</si>
  <si>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</si>
  <si>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</si>
  <si>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</si>
  <si>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</si>
  <si>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</si>
  <si>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</si>
  <si>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</si>
  <si>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</si>
  <si>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</si>
  <si>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</si>
  <si>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Díl:</t>
  </si>
  <si>
    <t>1</t>
  </si>
  <si>
    <t>Zemní práce</t>
  </si>
  <si>
    <t>Celkem za</t>
  </si>
  <si>
    <t>100 00-4220.R00</t>
  </si>
  <si>
    <t>Hutnění sypaniny vrstvy tl. do 30 cm, 1 pojezd hutnění lom. výsivky tl. 4 cm pojezdem válce - 2x</t>
  </si>
  <si>
    <t>m3</t>
  </si>
  <si>
    <t>91,03*0,04*2</t>
  </si>
  <si>
    <t>121 10-1103.R00</t>
  </si>
  <si>
    <t>Sejmutí ornice s přemístěním přes 100 do 250 m v tl. 0,4 m</t>
  </si>
  <si>
    <t>122 10-1401.R00</t>
  </si>
  <si>
    <t>Vykopávky v MZD v hor. 2 do 100 m3 - humus pro ohumusování</t>
  </si>
  <si>
    <t>17,7*0,1</t>
  </si>
  <si>
    <t>Vykopávky v MZD v hor. 2 do 100 m3 - zemina pro násyp s naložením</t>
  </si>
  <si>
    <t>122 10-2201.R00</t>
  </si>
  <si>
    <t>Odkopávky pro silnice v hor. 1-2 do 100 m3</t>
  </si>
  <si>
    <t>122 20-1401.R00</t>
  </si>
  <si>
    <t>Vykopávky v zemníku v hor. 3 do 100 m3 - natěžení zeminy pro násyp, DK a obsyp propustu</t>
  </si>
  <si>
    <t>;násyp:    36,8-3,0</t>
  </si>
  <si>
    <t>;dosypávka krajnic:   1,14</t>
  </si>
  <si>
    <t>;obsyp propustu:    36,025</t>
  </si>
  <si>
    <t>122 20-1409.R00</t>
  </si>
  <si>
    <t>Příplatek za lepivost - výkop v zemníku v hor. 3 - 30%</t>
  </si>
  <si>
    <t>70,965*0,3</t>
  </si>
  <si>
    <t>132 20-1101.R00</t>
  </si>
  <si>
    <t>Hloubení rýh šířky do 60 cm v hor.3 do 100 m3 s naložením - rýhy pro bet.prahy pod čely propustu</t>
  </si>
  <si>
    <t>0,6*0,4*2,0*2</t>
  </si>
  <si>
    <t>132 20-1109.R00</t>
  </si>
  <si>
    <t>Příplatek za lepivost - hloubení rýh 60 cm v hor.3 30%</t>
  </si>
  <si>
    <t>0,96*0,3</t>
  </si>
  <si>
    <t>132 20-1201.R00</t>
  </si>
  <si>
    <t>Hloubení rýh šířky do 200 cm v hor.3 do 100 m3 s naložením - rýha pro lože propustu</t>
  </si>
  <si>
    <t>0,25*1,87*7,8</t>
  </si>
  <si>
    <t>132 20-1209.R00</t>
  </si>
  <si>
    <t>Příplatek za lepivost - hloubení rýh 200cm v hor.3 30%</t>
  </si>
  <si>
    <t>3,6465*0,3</t>
  </si>
  <si>
    <t>162 20-1101.R00</t>
  </si>
  <si>
    <t>Vodorovné přemístění výkopku z hor.1-4 do 20 m - humus pro ohumusování na MZD a z MZD</t>
  </si>
  <si>
    <t>2*1,77</t>
  </si>
  <si>
    <t>Vodorovné přemístění výkopku z hor.1-4 do 20 m zemina z výkopu na MZD a z MZD</t>
  </si>
  <si>
    <t>3,0*2</t>
  </si>
  <si>
    <t>162 60-1102.R00</t>
  </si>
  <si>
    <t>Vodorovné přemístění výkopku z hor.1-4 do 5000 m - odvoz přebytku humusu (nabídnuto k zeměd.účelům)</t>
  </si>
  <si>
    <t>42,0-1,77</t>
  </si>
  <si>
    <t>162 70-1105.R00</t>
  </si>
  <si>
    <t>Vodorovné přemístění výkopku z hor.1-4 do 10000 m - dovoz nedost.zeminy pro násyp, DK,obsyp propustu</t>
  </si>
  <si>
    <t>Vodorovné přemístění výkopku z hor.1-4 do 10000 m odvoz nevhodné zeminy z rýh na skládku</t>
  </si>
  <si>
    <t>0,96+3,6465</t>
  </si>
  <si>
    <t>162 70-1109.R00</t>
  </si>
  <si>
    <t>Příplatek k vod. přemístění hor.1-4 za další 1 km - dovoz potřebné zeminy ze zemníku (15 km)</t>
  </si>
  <si>
    <t>70,965*5</t>
  </si>
  <si>
    <t>Příplatek k vod. přemístění hor.1-4 za další 1 km odvoz nevhodné zemimy z rýh na skládku (15km)</t>
  </si>
  <si>
    <t>4,6065*5</t>
  </si>
  <si>
    <t>167 10-1101.R00</t>
  </si>
  <si>
    <t>Nakládání výkopku z hor.1-4 v množství do 100 m3  - sejmutá ornice</t>
  </si>
  <si>
    <t>171 10-1102.R00</t>
  </si>
  <si>
    <t>Uložení sypaniny do násypů zhutněných na 96% PS</t>
  </si>
  <si>
    <t>171 20-1101.R00</t>
  </si>
  <si>
    <t>Uložení sypaniny do násypů nezhutněných - ornice pro ohumusování na MZD</t>
  </si>
  <si>
    <t>Uložení sypaniny do násypů nezhutněných zemina z výkopu na MZD</t>
  </si>
  <si>
    <t>171 20-1201.R00</t>
  </si>
  <si>
    <t>Uložení sypaniny na skládku nevhodný výkop z rýh</t>
  </si>
  <si>
    <t>171 20-1211</t>
  </si>
  <si>
    <t>Poplatek za uložení odpadu ze sypaniny na skládce - nevhodný výkop z rýh</t>
  </si>
  <si>
    <t>175 10-1101.R00</t>
  </si>
  <si>
    <t>Obsyp potrubí bez prohození sypaniny obsyp propustu vhodnou zeminou</t>
  </si>
  <si>
    <t>175 10-1109.R00</t>
  </si>
  <si>
    <t>Příplatek za prohození sypaniny pro obsyp potrubí</t>
  </si>
  <si>
    <t>181 10-1102.R00</t>
  </si>
  <si>
    <t>Úprava pláně v zářezech v hor. 1-4, se zhutněním - vozovka</t>
  </si>
  <si>
    <t>m2</t>
  </si>
  <si>
    <t>181 20-1102.R00</t>
  </si>
  <si>
    <t>Úprava pláně v násypech v hor. 1-4, se zhutněním - krajnice</t>
  </si>
  <si>
    <t>16,81*0,25*2</t>
  </si>
  <si>
    <t>182 20-1101.R00</t>
  </si>
  <si>
    <t>Svahování násypů</t>
  </si>
  <si>
    <t>182 30-1121.R00</t>
  </si>
  <si>
    <t>Rozprostření ornice, svah, tl. do 10 cm, do 500 m2</t>
  </si>
  <si>
    <t>2</t>
  </si>
  <si>
    <t>Základy,zvláštní zakládání</t>
  </si>
  <si>
    <t>215 90-1101.R00</t>
  </si>
  <si>
    <t>Zhutnění podloží z hornin nesoudržných do 92% PS - pod násypem</t>
  </si>
  <si>
    <t>4</t>
  </si>
  <si>
    <t>Vodorovné konstrukce</t>
  </si>
  <si>
    <t>452 31-8510.R00</t>
  </si>
  <si>
    <t>Zajišťovací práh z betonu vodostavebného bez patek pod čely propustu z PB C25/30-XC2 s bedn.a odbedn.</t>
  </si>
  <si>
    <t>5</t>
  </si>
  <si>
    <t>Komunikace</t>
  </si>
  <si>
    <t>564 85-1115.R00</t>
  </si>
  <si>
    <t>Podklad ze štěrkodrti po zhutnění tloušťky 19 cm - ložná vrstva ze ŠD 16/32 Ge</t>
  </si>
  <si>
    <t>564 86-1111.R00</t>
  </si>
  <si>
    <t>Podklad ze štěrkodrti po zhutnění min. tl. 20 cm - podsyp ze ŠD 0/63 Ge (celkem 18,23 m3)</t>
  </si>
  <si>
    <t>;celkem 18,23 m3 :     18,23/0,2</t>
  </si>
  <si>
    <t>569 83-1111.R00</t>
  </si>
  <si>
    <t>Zpevnění krajnic štěrkodrtí tloušťky  10 cm</t>
  </si>
  <si>
    <t>569 90-3311.R00</t>
  </si>
  <si>
    <t>Zřízení zemních krajnic se zhutněním</t>
  </si>
  <si>
    <t>571 90-7211.R00</t>
  </si>
  <si>
    <t>Posyp krytu lomovými výsivkami do 35 kg/m2 - 2x - celkem 70 kg/m2</t>
  </si>
  <si>
    <t>;vč. klínů:    91,03*2</t>
  </si>
  <si>
    <t>91</t>
  </si>
  <si>
    <t>Doplňující práce na komunikaci</t>
  </si>
  <si>
    <t>919 44-1211.R00</t>
  </si>
  <si>
    <t>Čelo šikmé propustku z lom. kamene z trub DN 50 cm lom.kam.tl. 0,20 m do bet.lože C8/10-X0 tl. 0,10 m</t>
  </si>
  <si>
    <t>kus</t>
  </si>
  <si>
    <t>Obklad svahu dlažbou z lomového kamene tl. 0,25 m do lože z betonu C 8/10-X0 tl. 0,10 m opřenou o betonový práh (práh viz položka 274 31-1117).</t>
  </si>
  <si>
    <t>;na vtoku a na výtoku:    2</t>
  </si>
  <si>
    <t>919 51-3111.R00</t>
  </si>
  <si>
    <t>Zřízení propustku z trub betonových/ŽB DN 50 cm vč. lože z PB C12/15 tl. 0,25m, š. 0,87m</t>
  </si>
  <si>
    <t>m</t>
  </si>
  <si>
    <t>592-23714</t>
  </si>
  <si>
    <t>Trouba beton TBH-Q 500/2500/Z   500x2500x85 mm</t>
  </si>
  <si>
    <t>919 53-5556</t>
  </si>
  <si>
    <t>Obetonování trub propustku bet vodostavebným C25/30-XC2 tl. 0,1m vč. bednění a odbednění</t>
  </si>
  <si>
    <t>99</t>
  </si>
  <si>
    <t>Staveništní přesun hmot</t>
  </si>
  <si>
    <t>998 22-2011.R00</t>
  </si>
  <si>
    <t>Přesun hmot, pozemní komunikace, kryt z kameniva</t>
  </si>
  <si>
    <t>t</t>
  </si>
  <si>
    <t>2,4007+72,8653+44,2273</t>
  </si>
  <si>
    <t>Výškopisné a polohopisné vytyčení stavby  včetně ověření inženýrských sítí</t>
  </si>
  <si>
    <t>komp.</t>
  </si>
  <si>
    <t>Celkem za polní cestu</t>
  </si>
  <si>
    <t>111 20-1101.R00</t>
  </si>
  <si>
    <t>Odstranění křovin i s kořeny na ploše do 2000 m2 průměr do 20  cm stížené podmínky</t>
  </si>
  <si>
    <t>162 30-1501.R00</t>
  </si>
  <si>
    <t>Vodorovné přemístění křovin do 5000 m včetně likvidace</t>
  </si>
  <si>
    <t>Modletice, Herink, Dobřejovice SCN6</t>
  </si>
  <si>
    <t>SCN6 - Polní cesta SCN6 Herink</t>
  </si>
  <si>
    <t>Příloha č.4 d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</si>
</sst>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0000"/>
  </numFmts>
  <fonts count="3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sz val="8"/>
      <name val="Arial CE"/>
      <family val="2"/>
    </font>
    <font>
      <sz val="10"/>
      <color indexed="9"/>
      <name val="Arial CE"/>
      <family val="2"/>
    </font>
    <font>
      <sz val="8"/>
      <color indexed="50"/>
      <name val="Arial CE"/>
      <family val="2"/>
    </font>
    <font>
      <sz val="8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8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3" borderId="8" applyNumberFormat="0" applyAlignment="0" applyProtection="0"/>
    <xf numFmtId="0" fontId="18" fillId="13" borderId="9" applyNumberFormat="0" applyAlignment="0" applyProtection="0"/>
    <xf numFmtId="0" fontId="19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251">
    <xf numFmtId="0" fontId="0" fillId="0" borderId="0" xfId="0" applyAlignment="1">
      <alignment/>
    </xf>
    <xf numFmtId="0" fontId="2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21" fillId="18" borderId="15" xfId="0" applyNumberFormat="1" applyFont="1" applyFill="1" applyBorder="1" applyAlignment="1">
      <alignment/>
    </xf>
    <xf numFmtId="49" fontId="0" fillId="18" borderId="16" xfId="0" applyNumberFormat="1" applyFill="1" applyBorder="1" applyAlignment="1">
      <alignment/>
    </xf>
    <xf numFmtId="0" fontId="3" fillId="18" borderId="0" xfId="0" applyFont="1" applyFill="1" applyBorder="1" applyAlignment="1">
      <alignment/>
    </xf>
    <xf numFmtId="0" fontId="0" fillId="18" borderId="0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17" xfId="0" applyNumberFormat="1" applyBorder="1" applyAlignment="1">
      <alignment horizontal="left"/>
    </xf>
    <xf numFmtId="0" fontId="0" fillId="0" borderId="22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20" fillId="0" borderId="28" xfId="0" applyFont="1" applyBorder="1" applyAlignment="1">
      <alignment horizontal="centerContinuous" vertical="center"/>
    </xf>
    <xf numFmtId="0" fontId="23" fillId="0" borderId="29" xfId="0" applyFont="1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0" fontId="1" fillId="0" borderId="31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3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3" fontId="0" fillId="0" borderId="25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24" xfId="0" applyFont="1" applyBorder="1" applyAlignment="1">
      <alignment/>
    </xf>
    <xf numFmtId="3" fontId="0" fillId="0" borderId="43" xfId="0" applyNumberFormat="1" applyBorder="1" applyAlignment="1">
      <alignment/>
    </xf>
    <xf numFmtId="0" fontId="0" fillId="0" borderId="44" xfId="0" applyBorder="1" applyAlignment="1">
      <alignment/>
    </xf>
    <xf numFmtId="3" fontId="0" fillId="0" borderId="45" xfId="0" applyNumberFormat="1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0" fontId="0" fillId="0" borderId="22" xfId="0" applyNumberFormat="1" applyBorder="1" applyAlignment="1">
      <alignment horizontal="right"/>
    </xf>
    <xf numFmtId="167" fontId="0" fillId="0" borderId="25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23" fillId="0" borderId="44" xfId="0" applyFont="1" applyFill="1" applyBorder="1" applyAlignment="1">
      <alignment/>
    </xf>
    <xf numFmtId="0" fontId="23" fillId="0" borderId="45" xfId="0" applyFont="1" applyFill="1" applyBorder="1" applyAlignment="1">
      <alignment/>
    </xf>
    <xf numFmtId="0" fontId="23" fillId="0" borderId="47" xfId="0" applyFont="1" applyFill="1" applyBorder="1" applyAlignment="1">
      <alignment/>
    </xf>
    <xf numFmtId="167" fontId="23" fillId="0" borderId="45" xfId="0" applyNumberFormat="1" applyFont="1" applyFill="1" applyBorder="1" applyAlignment="1">
      <alignment/>
    </xf>
    <xf numFmtId="0" fontId="23" fillId="0" borderId="48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49" xfId="46" applyFont="1" applyBorder="1">
      <alignment/>
      <protection/>
    </xf>
    <xf numFmtId="0" fontId="0" fillId="0" borderId="49" xfId="46" applyBorder="1">
      <alignment/>
      <protection/>
    </xf>
    <xf numFmtId="0" fontId="0" fillId="0" borderId="49" xfId="46" applyBorder="1" applyAlignment="1">
      <alignment horizontal="right"/>
      <protection/>
    </xf>
    <xf numFmtId="0" fontId="0" fillId="0" borderId="49" xfId="46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0" xfId="0" applyNumberFormat="1" applyBorder="1" applyAlignment="1">
      <alignment/>
    </xf>
    <xf numFmtId="0" fontId="3" fillId="0" borderId="51" xfId="46" applyFont="1" applyBorder="1">
      <alignment/>
      <protection/>
    </xf>
    <xf numFmtId="0" fontId="0" fillId="0" borderId="51" xfId="46" applyBorder="1">
      <alignment/>
      <protection/>
    </xf>
    <xf numFmtId="0" fontId="0" fillId="0" borderId="51" xfId="46" applyBorder="1" applyAlignment="1">
      <alignment horizontal="right"/>
      <protection/>
    </xf>
    <xf numFmtId="49" fontId="20" fillId="0" borderId="0" xfId="0" applyNumberFormat="1" applyFont="1" applyAlignment="1">
      <alignment horizontal="centerContinuous"/>
    </xf>
    <xf numFmtId="49" fontId="1" fillId="0" borderId="31" xfId="0" applyNumberFormat="1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52" xfId="0" applyFont="1" applyFill="1" applyBorder="1" applyAlignment="1">
      <alignment/>
    </xf>
    <xf numFmtId="0" fontId="1" fillId="0" borderId="53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1" fillId="0" borderId="31" xfId="0" applyFont="1" applyFill="1" applyBorder="1" applyAlignment="1">
      <alignment/>
    </xf>
    <xf numFmtId="3" fontId="1" fillId="0" borderId="33" xfId="0" applyNumberFormat="1" applyFont="1" applyFill="1" applyBorder="1" applyAlignment="1">
      <alignment/>
    </xf>
    <xf numFmtId="3" fontId="1" fillId="0" borderId="52" xfId="0" applyNumberFormat="1" applyFont="1" applyFill="1" applyBorder="1" applyAlignment="1">
      <alignment/>
    </xf>
    <xf numFmtId="3" fontId="1" fillId="0" borderId="53" xfId="0" applyNumberFormat="1" applyFont="1" applyFill="1" applyBorder="1" applyAlignment="1">
      <alignment/>
    </xf>
    <xf numFmtId="3" fontId="1" fillId="0" borderId="54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0" fillId="0" borderId="0" xfId="0" applyFont="1" applyFill="1" applyAlignment="1">
      <alignment horizontal="centerContinuous"/>
    </xf>
    <xf numFmtId="3" fontId="20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1" fillId="0" borderId="37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0" fillId="0" borderId="55" xfId="0" applyFill="1" applyBorder="1" applyAlignment="1">
      <alignment/>
    </xf>
    <xf numFmtId="0" fontId="1" fillId="0" borderId="56" xfId="0" applyFont="1" applyFill="1" applyBorder="1" applyAlignment="1">
      <alignment horizontal="right"/>
    </xf>
    <xf numFmtId="0" fontId="1" fillId="0" borderId="38" xfId="0" applyFont="1" applyFill="1" applyBorder="1" applyAlignment="1">
      <alignment horizontal="right"/>
    </xf>
    <xf numFmtId="0" fontId="1" fillId="0" borderId="39" xfId="0" applyFont="1" applyFill="1" applyBorder="1" applyAlignment="1">
      <alignment horizontal="center"/>
    </xf>
    <xf numFmtId="4" fontId="22" fillId="0" borderId="38" xfId="0" applyNumberFormat="1" applyFont="1" applyFill="1" applyBorder="1" applyAlignment="1">
      <alignment horizontal="right"/>
    </xf>
    <xf numFmtId="4" fontId="22" fillId="0" borderId="55" xfId="0" applyNumberFormat="1" applyFont="1" applyFill="1" applyBorder="1" applyAlignment="1">
      <alignment horizontal="right"/>
    </xf>
    <xf numFmtId="0" fontId="0" fillId="0" borderId="42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3" fontId="0" fillId="0" borderId="41" xfId="0" applyNumberFormat="1" applyFont="1" applyFill="1" applyBorder="1" applyAlignment="1">
      <alignment horizontal="right"/>
    </xf>
    <xf numFmtId="166" fontId="0" fillId="0" borderId="58" xfId="0" applyNumberFormat="1" applyFont="1" applyFill="1" applyBorder="1" applyAlignment="1">
      <alignment horizontal="right"/>
    </xf>
    <xf numFmtId="3" fontId="0" fillId="0" borderId="59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3" fontId="0" fillId="0" borderId="57" xfId="0" applyNumberFormat="1" applyFont="1" applyFill="1" applyBorder="1" applyAlignment="1">
      <alignment horizontal="right"/>
    </xf>
    <xf numFmtId="0" fontId="0" fillId="0" borderId="44" xfId="0" applyFill="1" applyBorder="1" applyAlignment="1">
      <alignment/>
    </xf>
    <xf numFmtId="0" fontId="1" fillId="0" borderId="45" xfId="0" applyFont="1" applyFill="1" applyBorder="1" applyAlignment="1">
      <alignment/>
    </xf>
    <xf numFmtId="0" fontId="0" fillId="0" borderId="45" xfId="0" applyFill="1" applyBorder="1" applyAlignment="1">
      <alignment/>
    </xf>
    <xf numFmtId="4" fontId="0" fillId="0" borderId="60" xfId="0" applyNumberFormat="1" applyFill="1" applyBorder="1" applyAlignment="1">
      <alignment/>
    </xf>
    <xf numFmtId="4" fontId="0" fillId="0" borderId="44" xfId="0" applyNumberFormat="1" applyFill="1" applyBorder="1" applyAlignment="1">
      <alignment/>
    </xf>
    <xf numFmtId="4" fontId="0" fillId="0" borderId="45" xfId="0" applyNumberFormat="1" applyFill="1" applyBorder="1" applyAlignment="1">
      <alignment/>
    </xf>
    <xf numFmtId="3" fontId="25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27" fillId="0" borderId="0" xfId="46" applyFont="1" applyAlignment="1">
      <alignment horizontal="centerContinuous"/>
      <protection/>
    </xf>
    <xf numFmtId="0" fontId="28" fillId="0" borderId="0" xfId="46" applyFont="1" applyAlignment="1">
      <alignment horizontal="centerContinuous"/>
      <protection/>
    </xf>
    <xf numFmtId="0" fontId="28" fillId="0" borderId="0" xfId="46" applyFont="1" applyAlignment="1">
      <alignment horizontal="right"/>
      <protection/>
    </xf>
    <xf numFmtId="0" fontId="0" fillId="0" borderId="49" xfId="46" applyFont="1" applyBorder="1" applyAlignment="1">
      <alignment horizontal="center"/>
      <protection/>
    </xf>
    <xf numFmtId="0" fontId="0" fillId="0" borderId="49" xfId="46" applyBorder="1" applyAlignment="1">
      <alignment horizontal="left"/>
      <protection/>
    </xf>
    <xf numFmtId="0" fontId="0" fillId="0" borderId="50" xfId="46" applyBorder="1">
      <alignment/>
      <protection/>
    </xf>
    <xf numFmtId="0" fontId="25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>
      <alignment/>
      <protection/>
    </xf>
    <xf numFmtId="0" fontId="0" fillId="0" borderId="0" xfId="46" applyFill="1" applyAlignment="1">
      <alignment horizontal="right"/>
      <protection/>
    </xf>
    <xf numFmtId="0" fontId="0" fillId="0" borderId="0" xfId="46" applyFill="1" applyAlignment="1">
      <alignment/>
      <protection/>
    </xf>
    <xf numFmtId="0" fontId="30" fillId="0" borderId="0" xfId="46" applyFont="1">
      <alignment/>
      <protection/>
    </xf>
    <xf numFmtId="0" fontId="30" fillId="0" borderId="0" xfId="46" applyFont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33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34" fillId="0" borderId="0" xfId="46" applyFont="1" applyBorder="1">
      <alignment/>
      <protection/>
    </xf>
    <xf numFmtId="3" fontId="34" fillId="0" borderId="0" xfId="46" applyNumberFormat="1" applyFont="1" applyBorder="1" applyAlignment="1">
      <alignment horizontal="right"/>
      <protection/>
    </xf>
    <xf numFmtId="4" fontId="34" fillId="0" borderId="0" xfId="46" applyNumberFormat="1" applyFont="1" applyBorder="1">
      <alignment/>
      <protection/>
    </xf>
    <xf numFmtId="0" fontId="33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5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2" xfId="0" applyNumberFormat="1" applyFont="1" applyFill="1" applyBorder="1" applyAlignment="1">
      <alignment/>
    </xf>
    <xf numFmtId="49" fontId="1" fillId="0" borderId="58" xfId="46" applyNumberFormat="1" applyFont="1" applyFill="1" applyBorder="1" applyAlignment="1">
      <alignment horizontal="left"/>
      <protection/>
    </xf>
    <xf numFmtId="0" fontId="1" fillId="0" borderId="58" xfId="46" applyFont="1" applyFill="1" applyBorder="1">
      <alignment/>
      <protection/>
    </xf>
    <xf numFmtId="0" fontId="0" fillId="0" borderId="58" xfId="46" applyFill="1" applyBorder="1" applyAlignment="1">
      <alignment horizontal="center"/>
      <protection/>
    </xf>
    <xf numFmtId="0" fontId="0" fillId="0" borderId="58" xfId="46" applyNumberFormat="1" applyFill="1" applyBorder="1" applyAlignment="1">
      <alignment horizontal="right"/>
      <protection/>
    </xf>
    <xf numFmtId="0" fontId="0" fillId="0" borderId="58" xfId="46" applyNumberFormat="1" applyFill="1" applyBorder="1">
      <alignment/>
      <protection/>
    </xf>
    <xf numFmtId="0" fontId="24" fillId="0" borderId="58" xfId="46" applyNumberFormat="1" applyFont="1" applyFill="1" applyBorder="1">
      <alignment/>
      <protection/>
    </xf>
    <xf numFmtId="49" fontId="0" fillId="0" borderId="58" xfId="46" applyNumberFormat="1" applyFont="1" applyFill="1" applyBorder="1" applyAlignment="1">
      <alignment horizontal="left"/>
      <protection/>
    </xf>
    <xf numFmtId="0" fontId="0" fillId="0" borderId="58" xfId="46" applyFont="1" applyFill="1" applyBorder="1" applyAlignment="1">
      <alignment wrapText="1"/>
      <protection/>
    </xf>
    <xf numFmtId="49" fontId="0" fillId="0" borderId="58" xfId="46" applyNumberFormat="1" applyFont="1" applyFill="1" applyBorder="1" applyAlignment="1">
      <alignment horizontal="center" shrinkToFit="1"/>
      <protection/>
    </xf>
    <xf numFmtId="4" fontId="0" fillId="0" borderId="58" xfId="46" applyNumberFormat="1" applyFont="1" applyFill="1" applyBorder="1" applyAlignment="1">
      <alignment horizontal="right"/>
      <protection/>
    </xf>
    <xf numFmtId="4" fontId="0" fillId="0" borderId="58" xfId="46" applyNumberFormat="1" applyFont="1" applyFill="1" applyBorder="1">
      <alignment/>
      <protection/>
    </xf>
    <xf numFmtId="169" fontId="0" fillId="0" borderId="58" xfId="46" applyNumberFormat="1" applyFont="1" applyFill="1" applyBorder="1">
      <alignment/>
      <protection/>
    </xf>
    <xf numFmtId="49" fontId="25" fillId="0" borderId="58" xfId="46" applyNumberFormat="1" applyFont="1" applyFill="1" applyBorder="1" applyAlignment="1">
      <alignment horizontal="left"/>
      <protection/>
    </xf>
    <xf numFmtId="0" fontId="32" fillId="0" borderId="58" xfId="46" applyFont="1" applyFill="1" applyBorder="1" applyAlignment="1">
      <alignment horizontal="left" wrapText="1"/>
      <protection/>
    </xf>
    <xf numFmtId="4" fontId="32" fillId="0" borderId="58" xfId="46" applyNumberFormat="1" applyFont="1" applyFill="1" applyBorder="1" applyAlignment="1">
      <alignment horizontal="right" wrapText="1"/>
      <protection/>
    </xf>
    <xf numFmtId="0" fontId="32" fillId="0" borderId="58" xfId="0" applyFont="1" applyFill="1" applyBorder="1" applyAlignment="1">
      <alignment horizontal="right"/>
    </xf>
    <xf numFmtId="0" fontId="0" fillId="0" borderId="58" xfId="46" applyFill="1" applyBorder="1">
      <alignment/>
      <protection/>
    </xf>
    <xf numFmtId="0" fontId="24" fillId="0" borderId="58" xfId="46" applyFont="1" applyFill="1" applyBorder="1">
      <alignment/>
      <protection/>
    </xf>
    <xf numFmtId="49" fontId="22" fillId="0" borderId="63" xfId="46" applyNumberFormat="1" applyFont="1" applyFill="1" applyBorder="1">
      <alignment/>
      <protection/>
    </xf>
    <xf numFmtId="0" fontId="22" fillId="0" borderId="63" xfId="46" applyFont="1" applyFill="1" applyBorder="1" applyAlignment="1">
      <alignment horizontal="center"/>
      <protection/>
    </xf>
    <xf numFmtId="0" fontId="22" fillId="0" borderId="63" xfId="46" applyNumberFormat="1" applyFont="1" applyFill="1" applyBorder="1" applyAlignment="1">
      <alignment horizontal="center"/>
      <protection/>
    </xf>
    <xf numFmtId="0" fontId="29" fillId="0" borderId="63" xfId="46" applyFont="1" applyFill="1" applyBorder="1">
      <alignment/>
      <protection/>
    </xf>
    <xf numFmtId="0" fontId="1" fillId="0" borderId="56" xfId="46" applyFont="1" applyFill="1" applyBorder="1" applyAlignment="1">
      <alignment horizontal="center"/>
      <protection/>
    </xf>
    <xf numFmtId="49" fontId="1" fillId="0" borderId="64" xfId="46" applyNumberFormat="1" applyFont="1" applyFill="1" applyBorder="1" applyAlignment="1">
      <alignment horizontal="left"/>
      <protection/>
    </xf>
    <xf numFmtId="0" fontId="1" fillId="0" borderId="64" xfId="46" applyFont="1" applyFill="1" applyBorder="1">
      <alignment/>
      <protection/>
    </xf>
    <xf numFmtId="0" fontId="0" fillId="0" borderId="64" xfId="46" applyFill="1" applyBorder="1" applyAlignment="1">
      <alignment horizontal="center"/>
      <protection/>
    </xf>
    <xf numFmtId="0" fontId="0" fillId="0" borderId="64" xfId="46" applyNumberFormat="1" applyFill="1" applyBorder="1" applyAlignment="1">
      <alignment horizontal="right"/>
      <protection/>
    </xf>
    <xf numFmtId="0" fontId="0" fillId="0" borderId="64" xfId="46" applyNumberFormat="1" applyFill="1" applyBorder="1">
      <alignment/>
      <protection/>
    </xf>
    <xf numFmtId="0" fontId="24" fillId="0" borderId="64" xfId="46" applyNumberFormat="1" applyFont="1" applyFill="1" applyBorder="1">
      <alignment/>
      <protection/>
    </xf>
    <xf numFmtId="0" fontId="24" fillId="0" borderId="65" xfId="46" applyNumberFormat="1" applyFont="1" applyFill="1" applyBorder="1">
      <alignment/>
      <protection/>
    </xf>
    <xf numFmtId="0" fontId="0" fillId="0" borderId="66" xfId="46" applyFont="1" applyFill="1" applyBorder="1" applyAlignment="1">
      <alignment horizontal="center"/>
      <protection/>
    </xf>
    <xf numFmtId="169" fontId="0" fillId="0" borderId="67" xfId="46" applyNumberFormat="1" applyFont="1" applyFill="1" applyBorder="1">
      <alignment/>
      <protection/>
    </xf>
    <xf numFmtId="0" fontId="25" fillId="0" borderId="66" xfId="46" applyFont="1" applyFill="1" applyBorder="1" applyAlignment="1">
      <alignment horizontal="center"/>
      <protection/>
    </xf>
    <xf numFmtId="0" fontId="0" fillId="0" borderId="67" xfId="46" applyFill="1" applyBorder="1">
      <alignment/>
      <protection/>
    </xf>
    <xf numFmtId="0" fontId="0" fillId="0" borderId="68" xfId="46" applyFont="1" applyFill="1" applyBorder="1" applyAlignment="1">
      <alignment horizontal="center"/>
      <protection/>
    </xf>
    <xf numFmtId="49" fontId="0" fillId="0" borderId="69" xfId="46" applyNumberFormat="1" applyFont="1" applyFill="1" applyBorder="1" applyAlignment="1">
      <alignment horizontal="left"/>
      <protection/>
    </xf>
    <xf numFmtId="0" fontId="0" fillId="0" borderId="69" xfId="46" applyFont="1" applyFill="1" applyBorder="1" applyAlignment="1">
      <alignment wrapText="1"/>
      <protection/>
    </xf>
    <xf numFmtId="49" fontId="0" fillId="0" borderId="69" xfId="46" applyNumberFormat="1" applyFont="1" applyFill="1" applyBorder="1" applyAlignment="1">
      <alignment horizontal="center" shrinkToFit="1"/>
      <protection/>
    </xf>
    <xf numFmtId="4" fontId="0" fillId="0" borderId="69" xfId="46" applyNumberFormat="1" applyFont="1" applyFill="1" applyBorder="1" applyAlignment="1">
      <alignment horizontal="right"/>
      <protection/>
    </xf>
    <xf numFmtId="4" fontId="0" fillId="0" borderId="69" xfId="46" applyNumberFormat="1" applyFont="1" applyFill="1" applyBorder="1">
      <alignment/>
      <protection/>
    </xf>
    <xf numFmtId="169" fontId="0" fillId="0" borderId="69" xfId="46" applyNumberFormat="1" applyFont="1" applyFill="1" applyBorder="1">
      <alignment/>
      <protection/>
    </xf>
    <xf numFmtId="169" fontId="0" fillId="0" borderId="43" xfId="46" applyNumberFormat="1" applyFont="1" applyFill="1" applyBorder="1">
      <alignment/>
      <protection/>
    </xf>
    <xf numFmtId="0" fontId="0" fillId="0" borderId="56" xfId="46" applyFill="1" applyBorder="1" applyAlignment="1">
      <alignment horizontal="center"/>
      <protection/>
    </xf>
    <xf numFmtId="49" fontId="3" fillId="0" borderId="64" xfId="46" applyNumberFormat="1" applyFont="1" applyFill="1" applyBorder="1" applyAlignment="1">
      <alignment horizontal="left"/>
      <protection/>
    </xf>
    <xf numFmtId="0" fontId="3" fillId="0" borderId="64" xfId="46" applyFont="1" applyFill="1" applyBorder="1">
      <alignment/>
      <protection/>
    </xf>
    <xf numFmtId="4" fontId="0" fillId="0" borderId="64" xfId="46" applyNumberFormat="1" applyFill="1" applyBorder="1" applyAlignment="1">
      <alignment horizontal="right"/>
      <protection/>
    </xf>
    <xf numFmtId="4" fontId="1" fillId="0" borderId="64" xfId="46" applyNumberFormat="1" applyFont="1" applyFill="1" applyBorder="1">
      <alignment/>
      <protection/>
    </xf>
    <xf numFmtId="169" fontId="1" fillId="0" borderId="65" xfId="46" applyNumberFormat="1" applyFont="1" applyFill="1" applyBorder="1">
      <alignment/>
      <protection/>
    </xf>
    <xf numFmtId="0" fontId="1" fillId="0" borderId="66" xfId="46" applyFont="1" applyFill="1" applyBorder="1" applyAlignment="1">
      <alignment horizontal="center"/>
      <protection/>
    </xf>
    <xf numFmtId="0" fontId="24" fillId="0" borderId="67" xfId="46" applyNumberFormat="1" applyFont="1" applyFill="1" applyBorder="1">
      <alignment/>
      <protection/>
    </xf>
    <xf numFmtId="0" fontId="0" fillId="0" borderId="68" xfId="46" applyFill="1" applyBorder="1" applyAlignment="1">
      <alignment horizontal="center"/>
      <protection/>
    </xf>
    <xf numFmtId="49" fontId="3" fillId="0" borderId="69" xfId="46" applyNumberFormat="1" applyFont="1" applyFill="1" applyBorder="1" applyAlignment="1">
      <alignment horizontal="left"/>
      <protection/>
    </xf>
    <xf numFmtId="0" fontId="3" fillId="0" borderId="69" xfId="46" applyFont="1" applyFill="1" applyBorder="1">
      <alignment/>
      <protection/>
    </xf>
    <xf numFmtId="0" fontId="0" fillId="0" borderId="69" xfId="46" applyFill="1" applyBorder="1" applyAlignment="1">
      <alignment horizontal="center"/>
      <protection/>
    </xf>
    <xf numFmtId="4" fontId="0" fillId="0" borderId="69" xfId="46" applyNumberFormat="1" applyFill="1" applyBorder="1" applyAlignment="1">
      <alignment horizontal="right"/>
      <protection/>
    </xf>
    <xf numFmtId="4" fontId="1" fillId="0" borderId="69" xfId="46" applyNumberFormat="1" applyFont="1" applyFill="1" applyBorder="1">
      <alignment/>
      <protection/>
    </xf>
    <xf numFmtId="0" fontId="1" fillId="0" borderId="69" xfId="46" applyFont="1" applyFill="1" applyBorder="1">
      <alignment/>
      <protection/>
    </xf>
    <xf numFmtId="169" fontId="1" fillId="0" borderId="43" xfId="46" applyNumberFormat="1" applyFont="1" applyFill="1" applyBorder="1">
      <alignment/>
      <protection/>
    </xf>
    <xf numFmtId="0" fontId="24" fillId="0" borderId="67" xfId="46" applyFont="1" applyFill="1" applyBorder="1">
      <alignment/>
      <protection/>
    </xf>
    <xf numFmtId="0" fontId="0" fillId="0" borderId="70" xfId="46" applyFont="1" applyFill="1" applyBorder="1" applyAlignment="1">
      <alignment horizontal="center"/>
      <protection/>
    </xf>
    <xf numFmtId="49" fontId="0" fillId="0" borderId="53" xfId="46" applyNumberFormat="1" applyFont="1" applyFill="1" applyBorder="1" applyAlignment="1">
      <alignment horizontal="left"/>
      <protection/>
    </xf>
    <xf numFmtId="0" fontId="0" fillId="0" borderId="53" xfId="46" applyFont="1" applyFill="1" applyBorder="1" applyAlignment="1">
      <alignment wrapText="1"/>
      <protection/>
    </xf>
    <xf numFmtId="49" fontId="0" fillId="0" borderId="53" xfId="46" applyNumberFormat="1" applyFont="1" applyFill="1" applyBorder="1" applyAlignment="1">
      <alignment horizontal="center" shrinkToFit="1"/>
      <protection/>
    </xf>
    <xf numFmtId="4" fontId="0" fillId="0" borderId="53" xfId="46" applyNumberFormat="1" applyFont="1" applyFill="1" applyBorder="1" applyAlignment="1">
      <alignment horizontal="right"/>
      <protection/>
    </xf>
    <xf numFmtId="4" fontId="0" fillId="0" borderId="53" xfId="46" applyNumberFormat="1" applyFont="1" applyFill="1" applyBorder="1">
      <alignment/>
      <protection/>
    </xf>
    <xf numFmtId="169" fontId="0" fillId="0" borderId="53" xfId="46" applyNumberFormat="1" applyFont="1" applyFill="1" applyBorder="1">
      <alignment/>
      <protection/>
    </xf>
    <xf numFmtId="169" fontId="0" fillId="0" borderId="54" xfId="46" applyNumberFormat="1" applyFont="1" applyFill="1" applyBorder="1">
      <alignment/>
      <protection/>
    </xf>
    <xf numFmtId="0" fontId="0" fillId="0" borderId="71" xfId="46" applyFill="1" applyBorder="1" applyAlignment="1">
      <alignment horizontal="center"/>
      <protection/>
    </xf>
    <xf numFmtId="49" fontId="3" fillId="0" borderId="72" xfId="46" applyNumberFormat="1" applyFont="1" applyFill="1" applyBorder="1" applyAlignment="1">
      <alignment horizontal="left"/>
      <protection/>
    </xf>
    <xf numFmtId="0" fontId="3" fillId="0" borderId="72" xfId="46" applyFont="1" applyFill="1" applyBorder="1">
      <alignment/>
      <protection/>
    </xf>
    <xf numFmtId="0" fontId="0" fillId="0" borderId="72" xfId="46" applyFill="1" applyBorder="1" applyAlignment="1">
      <alignment horizontal="center"/>
      <protection/>
    </xf>
    <xf numFmtId="4" fontId="0" fillId="0" borderId="72" xfId="46" applyNumberFormat="1" applyFill="1" applyBorder="1" applyAlignment="1">
      <alignment horizontal="right"/>
      <protection/>
    </xf>
    <xf numFmtId="4" fontId="1" fillId="0" borderId="72" xfId="46" applyNumberFormat="1" applyFont="1" applyFill="1" applyBorder="1">
      <alignment/>
      <protection/>
    </xf>
    <xf numFmtId="0" fontId="1" fillId="0" borderId="72" xfId="46" applyFont="1" applyFill="1" applyBorder="1">
      <alignment/>
      <protection/>
    </xf>
    <xf numFmtId="169" fontId="1" fillId="0" borderId="73" xfId="46" applyNumberFormat="1" applyFont="1" applyFill="1" applyBorder="1">
      <alignment/>
      <protection/>
    </xf>
    <xf numFmtId="0" fontId="0" fillId="0" borderId="74" xfId="46" applyFont="1" applyFill="1" applyBorder="1" applyAlignment="1">
      <alignment horizontal="center"/>
      <protection/>
    </xf>
    <xf numFmtId="4" fontId="0" fillId="0" borderId="63" xfId="46" applyNumberFormat="1" applyFont="1" applyFill="1" applyBorder="1" applyAlignment="1">
      <alignment horizontal="right"/>
      <protection/>
    </xf>
    <xf numFmtId="4" fontId="0" fillId="0" borderId="63" xfId="46" applyNumberFormat="1" applyFont="1" applyFill="1" applyBorder="1">
      <alignment/>
      <protection/>
    </xf>
    <xf numFmtId="169" fontId="0" fillId="0" borderId="63" xfId="46" applyNumberFormat="1" applyFont="1" applyFill="1" applyBorder="1">
      <alignment/>
      <protection/>
    </xf>
    <xf numFmtId="169" fontId="0" fillId="0" borderId="75" xfId="46" applyNumberFormat="1" applyFont="1" applyFill="1" applyBorder="1">
      <alignment/>
      <protection/>
    </xf>
    <xf numFmtId="0" fontId="22" fillId="0" borderId="25" xfId="0" applyFont="1" applyBorder="1" applyAlignment="1">
      <alignment horizontal="left"/>
    </xf>
    <xf numFmtId="0" fontId="22" fillId="0" borderId="40" xfId="0" applyFont="1" applyBorder="1" applyAlignment="1">
      <alignment horizontal="left"/>
    </xf>
    <xf numFmtId="0" fontId="1" fillId="0" borderId="76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24" fillId="0" borderId="0" xfId="0" applyFont="1" applyAlignment="1">
      <alignment horizontal="left" vertical="top" wrapText="1"/>
    </xf>
    <xf numFmtId="3" fontId="1" fillId="0" borderId="45" xfId="0" applyNumberFormat="1" applyFont="1" applyFill="1" applyBorder="1" applyAlignment="1">
      <alignment horizontal="right"/>
    </xf>
    <xf numFmtId="3" fontId="1" fillId="0" borderId="60" xfId="0" applyNumberFormat="1" applyFont="1" applyFill="1" applyBorder="1" applyAlignment="1">
      <alignment horizontal="right"/>
    </xf>
    <xf numFmtId="0" fontId="0" fillId="0" borderId="77" xfId="46" applyFont="1" applyBorder="1" applyAlignment="1">
      <alignment horizontal="center"/>
      <protection/>
    </xf>
    <xf numFmtId="0" fontId="0" fillId="0" borderId="78" xfId="46" applyFont="1" applyBorder="1" applyAlignment="1">
      <alignment horizontal="center"/>
      <protection/>
    </xf>
    <xf numFmtId="0" fontId="0" fillId="0" borderId="79" xfId="46" applyFont="1" applyBorder="1" applyAlignment="1">
      <alignment horizontal="center"/>
      <protection/>
    </xf>
    <xf numFmtId="0" fontId="0" fillId="0" borderId="80" xfId="46" applyFont="1" applyBorder="1" applyAlignment="1">
      <alignment horizontal="center"/>
      <protection/>
    </xf>
    <xf numFmtId="0" fontId="0" fillId="0" borderId="51" xfId="46" applyFont="1" applyBorder="1" applyAlignment="1">
      <alignment horizontal="left" shrinkToFit="1"/>
      <protection/>
    </xf>
    <xf numFmtId="0" fontId="0" fillId="0" borderId="81" xfId="46" applyFont="1" applyBorder="1" applyAlignment="1">
      <alignment horizontal="left" shrinkToFit="1"/>
      <protection/>
    </xf>
    <xf numFmtId="0" fontId="32" fillId="0" borderId="58" xfId="46" applyFont="1" applyFill="1" applyBorder="1" applyAlignment="1">
      <alignment horizontal="left" wrapText="1"/>
      <protection/>
    </xf>
    <xf numFmtId="0" fontId="0" fillId="0" borderId="58" xfId="0" applyFill="1" applyBorder="1" applyAlignment="1">
      <alignment horizontal="left" wrapText="1"/>
    </xf>
    <xf numFmtId="0" fontId="26" fillId="0" borderId="0" xfId="46" applyFont="1" applyAlignment="1">
      <alignment horizontal="center"/>
      <protection/>
    </xf>
    <xf numFmtId="49" fontId="0" fillId="0" borderId="79" xfId="46" applyNumberFormat="1" applyFont="1" applyBorder="1" applyAlignment="1">
      <alignment horizontal="center"/>
      <protection/>
    </xf>
    <xf numFmtId="0" fontId="0" fillId="0" borderId="51" xfId="46" applyBorder="1" applyAlignment="1">
      <alignment horizontal="left" shrinkToFit="1"/>
      <protection/>
    </xf>
    <xf numFmtId="0" fontId="0" fillId="0" borderId="81" xfId="46" applyBorder="1" applyAlignment="1">
      <alignment horizontal="left" shrinkToFit="1"/>
      <protection/>
    </xf>
    <xf numFmtId="0" fontId="31" fillId="0" borderId="58" xfId="46" applyFont="1" applyFill="1" applyBorder="1" applyAlignment="1">
      <alignment horizontal="left" wrapText="1" inden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">
      <selection activeCell="A1" sqref="A1:G45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"/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/>
      <c r="B3" s="4"/>
      <c r="C3" s="5"/>
      <c r="D3" s="5"/>
      <c r="E3" s="5"/>
      <c r="F3" s="6"/>
      <c r="G3" s="7"/>
    </row>
    <row r="4" spans="1:7" ht="12.75" customHeight="1">
      <c r="A4" s="8"/>
      <c r="B4" s="9"/>
      <c r="C4" s="10"/>
      <c r="D4" s="11"/>
      <c r="E4" s="11"/>
      <c r="F4" s="12"/>
      <c r="G4" s="13"/>
    </row>
    <row r="5" spans="1:7" ht="12.75" customHeight="1">
      <c r="A5" s="14"/>
      <c r="B5" s="15"/>
      <c r="C5" s="16"/>
      <c r="D5" s="16"/>
      <c r="E5" s="16"/>
      <c r="F5" s="17"/>
      <c r="G5" s="18"/>
    </row>
    <row r="6" spans="1:7" ht="12.75" customHeight="1">
      <c r="A6" s="8"/>
      <c r="B6" s="9"/>
      <c r="C6" s="10"/>
      <c r="D6" s="11"/>
      <c r="E6" s="11"/>
      <c r="F6" s="19"/>
      <c r="G6" s="13"/>
    </row>
    <row r="7" spans="1:9" ht="12.75">
      <c r="A7" s="14"/>
      <c r="B7" s="16"/>
      <c r="C7" s="229"/>
      <c r="D7" s="230"/>
      <c r="E7" s="20"/>
      <c r="F7" s="21"/>
      <c r="G7" s="22"/>
      <c r="H7" s="23"/>
      <c r="I7" s="23"/>
    </row>
    <row r="8" spans="1:7" ht="12.75">
      <c r="A8" s="14"/>
      <c r="B8" s="16"/>
      <c r="C8" s="229"/>
      <c r="D8" s="230"/>
      <c r="E8" s="17"/>
      <c r="F8" s="16"/>
      <c r="G8" s="24"/>
    </row>
    <row r="9" spans="1:7" ht="12.75">
      <c r="A9" s="25"/>
      <c r="B9" s="26"/>
      <c r="C9" s="26"/>
      <c r="D9" s="26"/>
      <c r="E9" s="27"/>
      <c r="F9" s="26"/>
      <c r="G9" s="28"/>
    </row>
    <row r="10" spans="1:57" ht="12.75">
      <c r="A10" s="29"/>
      <c r="B10" s="30"/>
      <c r="C10" s="30"/>
      <c r="D10" s="30"/>
      <c r="E10" s="12"/>
      <c r="F10" s="30"/>
      <c r="G10" s="13"/>
      <c r="BA10" s="31"/>
      <c r="BB10" s="31"/>
      <c r="BC10" s="31"/>
      <c r="BD10" s="31"/>
      <c r="BE10" s="31"/>
    </row>
    <row r="11" spans="1:7" ht="12.75">
      <c r="A11" s="29"/>
      <c r="B11" s="30"/>
      <c r="C11" s="30"/>
      <c r="D11" s="30"/>
      <c r="E11" s="231"/>
      <c r="F11" s="232"/>
      <c r="G11" s="233"/>
    </row>
    <row r="12" spans="1:7" ht="28.5" customHeight="1" thickBot="1">
      <c r="A12" s="32"/>
      <c r="B12" s="33"/>
      <c r="C12" s="33"/>
      <c r="D12" s="33"/>
      <c r="E12" s="34"/>
      <c r="F12" s="34"/>
      <c r="G12" s="35"/>
    </row>
    <row r="13" spans="1:7" ht="17.25" customHeight="1" thickBot="1">
      <c r="A13" s="36"/>
      <c r="B13" s="37"/>
      <c r="C13" s="38"/>
      <c r="D13" s="39"/>
      <c r="E13" s="40"/>
      <c r="F13" s="40"/>
      <c r="G13" s="38"/>
    </row>
    <row r="14" spans="1:7" ht="15.75" customHeight="1">
      <c r="A14" s="41"/>
      <c r="B14" s="42"/>
      <c r="C14" s="43"/>
      <c r="D14" s="44"/>
      <c r="E14" s="45"/>
      <c r="F14" s="46"/>
      <c r="G14" s="43"/>
    </row>
    <row r="15" spans="1:7" ht="15.75" customHeight="1">
      <c r="A15" s="41"/>
      <c r="B15" s="42"/>
      <c r="C15" s="43"/>
      <c r="D15" s="25"/>
      <c r="E15" s="47"/>
      <c r="F15" s="48"/>
      <c r="G15" s="43"/>
    </row>
    <row r="16" spans="1:7" ht="15.75" customHeight="1">
      <c r="A16" s="41"/>
      <c r="B16" s="42"/>
      <c r="C16" s="43"/>
      <c r="D16" s="25"/>
      <c r="E16" s="47"/>
      <c r="F16" s="48"/>
      <c r="G16" s="43"/>
    </row>
    <row r="17" spans="1:7" ht="15.75" customHeight="1">
      <c r="A17" s="49"/>
      <c r="B17" s="42"/>
      <c r="C17" s="43"/>
      <c r="D17" s="25"/>
      <c r="E17" s="47"/>
      <c r="F17" s="48"/>
      <c r="G17" s="43"/>
    </row>
    <row r="18" spans="1:7" ht="15.75" customHeight="1">
      <c r="A18" s="50"/>
      <c r="B18" s="42"/>
      <c r="C18" s="43"/>
      <c r="D18" s="51"/>
      <c r="E18" s="47"/>
      <c r="F18" s="48"/>
      <c r="G18" s="43"/>
    </row>
    <row r="19" spans="1:7" ht="15.75" customHeight="1">
      <c r="A19" s="50"/>
      <c r="B19" s="42"/>
      <c r="C19" s="43"/>
      <c r="D19" s="25"/>
      <c r="E19" s="47"/>
      <c r="F19" s="48"/>
      <c r="G19" s="43"/>
    </row>
    <row r="20" spans="1:7" ht="15.75" customHeight="1">
      <c r="A20" s="50"/>
      <c r="B20" s="42"/>
      <c r="C20" s="43"/>
      <c r="D20" s="25"/>
      <c r="E20" s="47"/>
      <c r="F20" s="48"/>
      <c r="G20" s="43"/>
    </row>
    <row r="21" spans="1:7" ht="15.75" customHeight="1">
      <c r="A21" s="29"/>
      <c r="B21" s="30"/>
      <c r="C21" s="43"/>
      <c r="D21" s="25"/>
      <c r="E21" s="47"/>
      <c r="F21" s="48"/>
      <c r="G21" s="43"/>
    </row>
    <row r="22" spans="1:7" ht="15.75" customHeight="1" thickBot="1">
      <c r="A22" s="25"/>
      <c r="B22" s="26"/>
      <c r="C22" s="52"/>
      <c r="D22" s="53"/>
      <c r="E22" s="54"/>
      <c r="F22" s="55"/>
      <c r="G22" s="43"/>
    </row>
    <row r="23" spans="1:7" ht="12.75">
      <c r="A23" s="3"/>
      <c r="B23" s="5"/>
      <c r="C23" s="6"/>
      <c r="D23" s="5"/>
      <c r="E23" s="6"/>
      <c r="F23" s="5"/>
      <c r="G23" s="7"/>
    </row>
    <row r="24" spans="1:7" ht="12.75">
      <c r="A24" s="14"/>
      <c r="B24" s="16"/>
      <c r="C24" s="17"/>
      <c r="D24" s="16"/>
      <c r="E24" s="17"/>
      <c r="F24" s="16"/>
      <c r="G24" s="18"/>
    </row>
    <row r="25" spans="1:7" ht="12.75">
      <c r="A25" s="29"/>
      <c r="B25" s="56"/>
      <c r="C25" s="12"/>
      <c r="D25" s="30"/>
      <c r="E25" s="12"/>
      <c r="F25" s="30"/>
      <c r="G25" s="13"/>
    </row>
    <row r="26" spans="1:7" ht="12.75">
      <c r="A26" s="29"/>
      <c r="B26" s="57"/>
      <c r="C26" s="12"/>
      <c r="D26" s="30"/>
      <c r="E26" s="12"/>
      <c r="F26" s="30"/>
      <c r="G26" s="13"/>
    </row>
    <row r="27" spans="1:7" ht="12.75">
      <c r="A27" s="29"/>
      <c r="B27" s="30"/>
      <c r="C27" s="12"/>
      <c r="D27" s="30"/>
      <c r="E27" s="12"/>
      <c r="F27" s="30"/>
      <c r="G27" s="13"/>
    </row>
    <row r="28" spans="1:7" ht="97.5" customHeight="1">
      <c r="A28" s="29"/>
      <c r="B28" s="30"/>
      <c r="C28" s="12"/>
      <c r="D28" s="30"/>
      <c r="E28" s="12"/>
      <c r="F28" s="30"/>
      <c r="G28" s="13"/>
    </row>
    <row r="29" spans="1:7" ht="12.75">
      <c r="A29" s="14"/>
      <c r="B29" s="16"/>
      <c r="C29" s="58"/>
      <c r="D29" s="16"/>
      <c r="E29" s="17"/>
      <c r="F29" s="59"/>
      <c r="G29" s="18"/>
    </row>
    <row r="30" spans="1:7" ht="12.75">
      <c r="A30" s="14"/>
      <c r="B30" s="16"/>
      <c r="C30" s="58"/>
      <c r="D30" s="16"/>
      <c r="E30" s="17"/>
      <c r="F30" s="59"/>
      <c r="G30" s="18"/>
    </row>
    <row r="31" spans="1:7" ht="12.75">
      <c r="A31" s="14"/>
      <c r="B31" s="16"/>
      <c r="C31" s="58"/>
      <c r="D31" s="16"/>
      <c r="E31" s="17"/>
      <c r="F31" s="60"/>
      <c r="G31" s="28"/>
    </row>
    <row r="32" spans="1:7" ht="12.75">
      <c r="A32" s="14"/>
      <c r="B32" s="16"/>
      <c r="C32" s="58"/>
      <c r="D32" s="16"/>
      <c r="E32" s="17"/>
      <c r="F32" s="59"/>
      <c r="G32" s="18"/>
    </row>
    <row r="33" spans="1:7" ht="12.75">
      <c r="A33" s="14"/>
      <c r="B33" s="16"/>
      <c r="C33" s="58"/>
      <c r="D33" s="16"/>
      <c r="E33" s="17"/>
      <c r="F33" s="60"/>
      <c r="G33" s="28"/>
    </row>
    <row r="34" spans="1:7" s="66" customFormat="1" ht="19.5" customHeight="1" thickBot="1">
      <c r="A34" s="61"/>
      <c r="B34" s="62"/>
      <c r="C34" s="62"/>
      <c r="D34" s="62"/>
      <c r="E34" s="63"/>
      <c r="F34" s="64"/>
      <c r="G34" s="65"/>
    </row>
    <row r="36" spans="1:8" ht="12.75">
      <c r="A36" s="67"/>
      <c r="B36" s="67"/>
      <c r="C36" s="67"/>
      <c r="D36" s="67"/>
      <c r="E36" s="67"/>
      <c r="F36" s="67"/>
      <c r="G36" s="67"/>
      <c r="H36" t="s">
        <v>1</v>
      </c>
    </row>
    <row r="37" spans="1:8" ht="14.25" customHeight="1">
      <c r="A37" s="67"/>
      <c r="B37" s="235"/>
      <c r="C37" s="235"/>
      <c r="D37" s="235"/>
      <c r="E37" s="235"/>
      <c r="F37" s="235"/>
      <c r="G37" s="235"/>
      <c r="H37" t="s">
        <v>1</v>
      </c>
    </row>
    <row r="38" spans="1:8" ht="12.75" customHeight="1">
      <c r="A38" s="68"/>
      <c r="B38" s="235"/>
      <c r="C38" s="235"/>
      <c r="D38" s="235"/>
      <c r="E38" s="235"/>
      <c r="F38" s="235"/>
      <c r="G38" s="235"/>
      <c r="H38" t="s">
        <v>1</v>
      </c>
    </row>
    <row r="39" spans="1:8" ht="12.75">
      <c r="A39" s="68"/>
      <c r="B39" s="235"/>
      <c r="C39" s="235"/>
      <c r="D39" s="235"/>
      <c r="E39" s="235"/>
      <c r="F39" s="235"/>
      <c r="G39" s="235"/>
      <c r="H39" t="s">
        <v>1</v>
      </c>
    </row>
    <row r="40" spans="1:8" ht="12.75">
      <c r="A40" s="68"/>
      <c r="B40" s="235"/>
      <c r="C40" s="235"/>
      <c r="D40" s="235"/>
      <c r="E40" s="235"/>
      <c r="F40" s="235"/>
      <c r="G40" s="235"/>
      <c r="H40" t="s">
        <v>1</v>
      </c>
    </row>
    <row r="41" spans="1:8" ht="12.75">
      <c r="A41" s="68"/>
      <c r="B41" s="235"/>
      <c r="C41" s="235"/>
      <c r="D41" s="235"/>
      <c r="E41" s="235"/>
      <c r="F41" s="235"/>
      <c r="G41" s="235"/>
      <c r="H41" t="s">
        <v>1</v>
      </c>
    </row>
    <row r="42" spans="1:8" ht="12.75">
      <c r="A42" s="68"/>
      <c r="B42" s="235"/>
      <c r="C42" s="235"/>
      <c r="D42" s="235"/>
      <c r="E42" s="235"/>
      <c r="F42" s="235"/>
      <c r="G42" s="235"/>
      <c r="H42" t="s">
        <v>1</v>
      </c>
    </row>
    <row r="43" spans="1:8" ht="12.75">
      <c r="A43" s="68"/>
      <c r="B43" s="235"/>
      <c r="C43" s="235"/>
      <c r="D43" s="235"/>
      <c r="E43" s="235"/>
      <c r="F43" s="235"/>
      <c r="G43" s="235"/>
      <c r="H43" t="s">
        <v>1</v>
      </c>
    </row>
    <row r="44" spans="1:8" ht="12.75">
      <c r="A44" s="68"/>
      <c r="B44" s="235"/>
      <c r="C44" s="235"/>
      <c r="D44" s="235"/>
      <c r="E44" s="235"/>
      <c r="F44" s="235"/>
      <c r="G44" s="235"/>
      <c r="H44" t="s">
        <v>1</v>
      </c>
    </row>
    <row r="45" spans="1:8" ht="12.75">
      <c r="A45" s="68"/>
      <c r="B45" s="235"/>
      <c r="C45" s="235"/>
      <c r="D45" s="235"/>
      <c r="E45" s="235"/>
      <c r="F45" s="235"/>
      <c r="G45" s="235"/>
      <c r="H45" t="s">
        <v>1</v>
      </c>
    </row>
    <row r="46" spans="2:7" ht="12.75">
      <c r="B46" s="234"/>
      <c r="C46" s="234"/>
      <c r="D46" s="234"/>
      <c r="E46" s="234"/>
      <c r="F46" s="234"/>
      <c r="G46" s="234"/>
    </row>
    <row r="47" spans="2:7" ht="12.75">
      <c r="B47" s="234"/>
      <c r="C47" s="234"/>
      <c r="D47" s="234"/>
      <c r="E47" s="234"/>
      <c r="F47" s="234"/>
      <c r="G47" s="234"/>
    </row>
    <row r="48" spans="2:7" ht="12.75">
      <c r="B48" s="234"/>
      <c r="C48" s="234"/>
      <c r="D48" s="234"/>
      <c r="E48" s="234"/>
      <c r="F48" s="234"/>
      <c r="G48" s="234"/>
    </row>
    <row r="49" spans="2:7" ht="12.75">
      <c r="B49" s="234"/>
      <c r="C49" s="234"/>
      <c r="D49" s="234"/>
      <c r="E49" s="234"/>
      <c r="F49" s="234"/>
      <c r="G49" s="234"/>
    </row>
    <row r="50" spans="2:7" ht="12.75">
      <c r="B50" s="234"/>
      <c r="C50" s="234"/>
      <c r="D50" s="234"/>
      <c r="E50" s="234"/>
      <c r="F50" s="234"/>
      <c r="G50" s="234"/>
    </row>
    <row r="51" spans="2:7" ht="12.75">
      <c r="B51" s="234"/>
      <c r="C51" s="234"/>
      <c r="D51" s="234"/>
      <c r="E51" s="234"/>
      <c r="F51" s="234"/>
      <c r="G51" s="234"/>
    </row>
    <row r="52" spans="2:7" ht="12.75">
      <c r="B52" s="234"/>
      <c r="C52" s="234"/>
      <c r="D52" s="234"/>
      <c r="E52" s="234"/>
      <c r="F52" s="234"/>
      <c r="G52" s="234"/>
    </row>
    <row r="53" spans="2:7" ht="12.75">
      <c r="B53" s="234"/>
      <c r="C53" s="234"/>
      <c r="D53" s="234"/>
      <c r="E53" s="234"/>
      <c r="F53" s="234"/>
      <c r="G53" s="234"/>
    </row>
    <row r="54" spans="2:7" ht="12.75">
      <c r="B54" s="234"/>
      <c r="C54" s="234"/>
      <c r="D54" s="234"/>
      <c r="E54" s="234"/>
      <c r="F54" s="234"/>
      <c r="G54" s="234"/>
    </row>
    <row r="55" spans="2:7" ht="12.75">
      <c r="B55" s="234"/>
      <c r="C55" s="234"/>
      <c r="D55" s="234"/>
      <c r="E55" s="234"/>
      <c r="F55" s="234"/>
      <c r="G55" s="234"/>
    </row>
  </sheetData>
  <sheetProtection/>
  <mergeCells count="14">
    <mergeCell ref="B53:G53"/>
    <mergeCell ref="B54:G54"/>
    <mergeCell ref="B55:G55"/>
    <mergeCell ref="B49:G49"/>
    <mergeCell ref="B50:G50"/>
    <mergeCell ref="B51:G51"/>
    <mergeCell ref="B52:G52"/>
    <mergeCell ref="C7:D7"/>
    <mergeCell ref="C8:D8"/>
    <mergeCell ref="E11:G11"/>
    <mergeCell ref="B46:G46"/>
    <mergeCell ref="B47:G47"/>
    <mergeCell ref="B48:G48"/>
    <mergeCell ref="B37:G45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0"/>
  <sheetViews>
    <sheetView zoomScalePageLayoutView="0" workbookViewId="0" topLeftCell="A1">
      <selection activeCell="A1" sqref="A1:J20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38"/>
      <c r="B1" s="239"/>
      <c r="C1" s="69"/>
      <c r="D1" s="70"/>
      <c r="E1" s="71"/>
      <c r="F1" s="70"/>
      <c r="G1" s="72"/>
      <c r="H1" s="73"/>
      <c r="I1" s="74"/>
    </row>
    <row r="2" spans="1:9" ht="13.5" thickBot="1">
      <c r="A2" s="240"/>
      <c r="B2" s="241"/>
      <c r="C2" s="75"/>
      <c r="D2" s="76"/>
      <c r="E2" s="77"/>
      <c r="F2" s="76"/>
      <c r="G2" s="242"/>
      <c r="H2" s="242"/>
      <c r="I2" s="243"/>
    </row>
    <row r="3" ht="13.5" thickTop="1"/>
    <row r="4" spans="1:9" ht="19.5" customHeight="1">
      <c r="A4" s="78"/>
      <c r="B4" s="1"/>
      <c r="C4" s="1"/>
      <c r="D4" s="1"/>
      <c r="E4" s="1"/>
      <c r="F4" s="1"/>
      <c r="G4" s="1"/>
      <c r="H4" s="1"/>
      <c r="I4" s="1"/>
    </row>
    <row r="5" ht="13.5" thickBot="1"/>
    <row r="6" spans="1:9" s="30" customFormat="1" ht="13.5" thickBot="1">
      <c r="A6" s="79"/>
      <c r="B6" s="80"/>
      <c r="C6" s="80"/>
      <c r="D6" s="81"/>
      <c r="E6" s="82"/>
      <c r="F6" s="83"/>
      <c r="G6" s="83"/>
      <c r="H6" s="83"/>
      <c r="I6" s="84"/>
    </row>
    <row r="7" spans="1:9" s="30" customFormat="1" ht="12.75">
      <c r="A7" s="145"/>
      <c r="B7" s="85"/>
      <c r="C7" s="86"/>
      <c r="D7" s="87"/>
      <c r="E7" s="146"/>
      <c r="F7" s="147"/>
      <c r="G7" s="147"/>
      <c r="H7" s="147"/>
      <c r="I7" s="148"/>
    </row>
    <row r="8" spans="1:9" s="30" customFormat="1" ht="12.75">
      <c r="A8" s="145"/>
      <c r="B8" s="85"/>
      <c r="C8" s="86"/>
      <c r="D8" s="87"/>
      <c r="E8" s="146"/>
      <c r="F8" s="147"/>
      <c r="G8" s="147"/>
      <c r="H8" s="147"/>
      <c r="I8" s="148"/>
    </row>
    <row r="9" spans="1:9" s="30" customFormat="1" ht="12.75">
      <c r="A9" s="145"/>
      <c r="B9" s="85"/>
      <c r="C9" s="86"/>
      <c r="D9" s="87"/>
      <c r="E9" s="146"/>
      <c r="F9" s="147"/>
      <c r="G9" s="147"/>
      <c r="H9" s="147"/>
      <c r="I9" s="148"/>
    </row>
    <row r="10" spans="1:9" s="30" customFormat="1" ht="12.75">
      <c r="A10" s="145"/>
      <c r="B10" s="85"/>
      <c r="C10" s="86"/>
      <c r="D10" s="87"/>
      <c r="E10" s="146"/>
      <c r="F10" s="147"/>
      <c r="G10" s="147"/>
      <c r="H10" s="147"/>
      <c r="I10" s="148"/>
    </row>
    <row r="11" spans="1:9" s="30" customFormat="1" ht="12.75">
      <c r="A11" s="145"/>
      <c r="B11" s="85"/>
      <c r="C11" s="86"/>
      <c r="D11" s="87"/>
      <c r="E11" s="146"/>
      <c r="F11" s="147"/>
      <c r="G11" s="147"/>
      <c r="H11" s="147"/>
      <c r="I11" s="148"/>
    </row>
    <row r="12" spans="1:9" s="30" customFormat="1" ht="13.5" thickBot="1">
      <c r="A12" s="145"/>
      <c r="B12" s="85"/>
      <c r="C12" s="86"/>
      <c r="D12" s="87"/>
      <c r="E12" s="146"/>
      <c r="F12" s="147"/>
      <c r="G12" s="147"/>
      <c r="H12" s="147"/>
      <c r="I12" s="148"/>
    </row>
    <row r="13" spans="1:9" s="93" customFormat="1" ht="13.5" thickBot="1">
      <c r="A13" s="88"/>
      <c r="B13" s="80"/>
      <c r="C13" s="80"/>
      <c r="D13" s="89"/>
      <c r="E13" s="90"/>
      <c r="F13" s="91"/>
      <c r="G13" s="91"/>
      <c r="H13" s="91"/>
      <c r="I13" s="92"/>
    </row>
    <row r="14" spans="1:9" ht="12.75">
      <c r="A14" s="86"/>
      <c r="B14" s="86"/>
      <c r="C14" s="86"/>
      <c r="D14" s="86"/>
      <c r="E14" s="86"/>
      <c r="F14" s="86"/>
      <c r="G14" s="86"/>
      <c r="H14" s="86"/>
      <c r="I14" s="86"/>
    </row>
    <row r="15" spans="1:57" ht="19.5" customHeight="1">
      <c r="A15" s="94"/>
      <c r="B15" s="94"/>
      <c r="C15" s="94"/>
      <c r="D15" s="94"/>
      <c r="E15" s="94"/>
      <c r="F15" s="94"/>
      <c r="G15" s="95"/>
      <c r="H15" s="94"/>
      <c r="I15" s="94"/>
      <c r="BA15" s="31"/>
      <c r="BB15" s="31"/>
      <c r="BC15" s="31"/>
      <c r="BD15" s="31"/>
      <c r="BE15" s="31"/>
    </row>
    <row r="16" spans="1:9" ht="13.5" thickBot="1">
      <c r="A16" s="96"/>
      <c r="B16" s="96"/>
      <c r="C16" s="96"/>
      <c r="D16" s="96"/>
      <c r="E16" s="96"/>
      <c r="F16" s="96"/>
      <c r="G16" s="96"/>
      <c r="H16" s="96"/>
      <c r="I16" s="96"/>
    </row>
    <row r="17" spans="1:9" ht="12.75">
      <c r="A17" s="97"/>
      <c r="B17" s="98"/>
      <c r="C17" s="98"/>
      <c r="D17" s="99"/>
      <c r="E17" s="100"/>
      <c r="F17" s="101"/>
      <c r="G17" s="102"/>
      <c r="H17" s="103"/>
      <c r="I17" s="104"/>
    </row>
    <row r="18" spans="1:53" ht="12.75">
      <c r="A18" s="105"/>
      <c r="B18" s="106"/>
      <c r="C18" s="106"/>
      <c r="D18" s="107"/>
      <c r="E18" s="108"/>
      <c r="F18" s="109"/>
      <c r="G18" s="110"/>
      <c r="H18" s="111"/>
      <c r="I18" s="112"/>
      <c r="BA18">
        <v>8</v>
      </c>
    </row>
    <row r="19" spans="1:9" ht="13.5" thickBot="1">
      <c r="A19" s="113"/>
      <c r="B19" s="114"/>
      <c r="C19" s="115"/>
      <c r="D19" s="116"/>
      <c r="E19" s="117"/>
      <c r="F19" s="118"/>
      <c r="G19" s="118"/>
      <c r="H19" s="236"/>
      <c r="I19" s="237"/>
    </row>
    <row r="21" spans="2:9" ht="12.75">
      <c r="B21" s="93"/>
      <c r="F21" s="119"/>
      <c r="G21" s="120"/>
      <c r="H21" s="120"/>
      <c r="I21" s="121"/>
    </row>
    <row r="22" spans="6:9" ht="12.75">
      <c r="F22" s="119"/>
      <c r="G22" s="120"/>
      <c r="H22" s="120"/>
      <c r="I22" s="121"/>
    </row>
    <row r="23" spans="6:9" ht="12.75">
      <c r="F23" s="119"/>
      <c r="G23" s="120"/>
      <c r="H23" s="120"/>
      <c r="I23" s="121"/>
    </row>
    <row r="24" spans="6:9" ht="12.75">
      <c r="F24" s="119"/>
      <c r="G24" s="120"/>
      <c r="H24" s="120"/>
      <c r="I24" s="121"/>
    </row>
    <row r="25" spans="6:9" ht="12.75">
      <c r="F25" s="119"/>
      <c r="G25" s="120"/>
      <c r="H25" s="120"/>
      <c r="I25" s="121"/>
    </row>
    <row r="26" spans="6:9" ht="12.75">
      <c r="F26" s="119"/>
      <c r="G26" s="120"/>
      <c r="H26" s="120"/>
      <c r="I26" s="121"/>
    </row>
    <row r="27" spans="6:9" ht="12.75">
      <c r="F27" s="119"/>
      <c r="G27" s="120"/>
      <c r="H27" s="120"/>
      <c r="I27" s="121"/>
    </row>
    <row r="28" spans="6:9" ht="12.75">
      <c r="F28" s="119"/>
      <c r="G28" s="120"/>
      <c r="H28" s="120"/>
      <c r="I28" s="121"/>
    </row>
    <row r="29" spans="6:9" ht="12.75">
      <c r="F29" s="119"/>
      <c r="G29" s="120"/>
      <c r="H29" s="120"/>
      <c r="I29" s="121"/>
    </row>
    <row r="30" spans="6:9" ht="12.75">
      <c r="F30" s="119"/>
      <c r="G30" s="120"/>
      <c r="H30" s="120"/>
      <c r="I30" s="121"/>
    </row>
    <row r="31" spans="6:9" ht="12.75">
      <c r="F31" s="119"/>
      <c r="G31" s="120"/>
      <c r="H31" s="120"/>
      <c r="I31" s="121"/>
    </row>
    <row r="32" spans="6:9" ht="12.75">
      <c r="F32" s="119"/>
      <c r="G32" s="120"/>
      <c r="H32" s="120"/>
      <c r="I32" s="121"/>
    </row>
    <row r="33" spans="6:9" ht="12.75">
      <c r="F33" s="119"/>
      <c r="G33" s="120"/>
      <c r="H33" s="120"/>
      <c r="I33" s="121"/>
    </row>
    <row r="34" spans="6:9" ht="12.75">
      <c r="F34" s="119"/>
      <c r="G34" s="120"/>
      <c r="H34" s="120"/>
      <c r="I34" s="121"/>
    </row>
    <row r="35" spans="6:9" ht="12.75">
      <c r="F35" s="119"/>
      <c r="G35" s="120"/>
      <c r="H35" s="120"/>
      <c r="I35" s="121"/>
    </row>
    <row r="36" spans="6:9" ht="12.75">
      <c r="F36" s="119"/>
      <c r="G36" s="120"/>
      <c r="H36" s="120"/>
      <c r="I36" s="121"/>
    </row>
    <row r="37" spans="6:9" ht="12.75">
      <c r="F37" s="119"/>
      <c r="G37" s="120"/>
      <c r="H37" s="120"/>
      <c r="I37" s="121"/>
    </row>
    <row r="38" spans="6:9" ht="12.75">
      <c r="F38" s="119"/>
      <c r="G38" s="120"/>
      <c r="H38" s="120"/>
      <c r="I38" s="121"/>
    </row>
    <row r="39" spans="6:9" ht="12.75">
      <c r="F39" s="119"/>
      <c r="G39" s="120"/>
      <c r="H39" s="120"/>
      <c r="I39" s="121"/>
    </row>
    <row r="40" spans="6:9" ht="12.75">
      <c r="F40" s="119"/>
      <c r="G40" s="120"/>
      <c r="H40" s="120"/>
      <c r="I40" s="121"/>
    </row>
    <row r="41" spans="6:9" ht="12.75">
      <c r="F41" s="119"/>
      <c r="G41" s="120"/>
      <c r="H41" s="120"/>
      <c r="I41" s="121"/>
    </row>
    <row r="42" spans="6:9" ht="12.75">
      <c r="F42" s="119"/>
      <c r="G42" s="120"/>
      <c r="H42" s="120"/>
      <c r="I42" s="121"/>
    </row>
    <row r="43" spans="6:9" ht="12.75">
      <c r="F43" s="119"/>
      <c r="G43" s="120"/>
      <c r="H43" s="120"/>
      <c r="I43" s="121"/>
    </row>
    <row r="44" spans="6:9" ht="12.75">
      <c r="F44" s="119"/>
      <c r="G44" s="120"/>
      <c r="H44" s="120"/>
      <c r="I44" s="121"/>
    </row>
    <row r="45" spans="6:9" ht="12.75">
      <c r="F45" s="119"/>
      <c r="G45" s="120"/>
      <c r="H45" s="120"/>
      <c r="I45" s="121"/>
    </row>
    <row r="46" spans="6:9" ht="12.75">
      <c r="F46" s="119"/>
      <c r="G46" s="120"/>
      <c r="H46" s="120"/>
      <c r="I46" s="121"/>
    </row>
    <row r="47" spans="6:9" ht="12.75">
      <c r="F47" s="119"/>
      <c r="G47" s="120"/>
      <c r="H47" s="120"/>
      <c r="I47" s="121"/>
    </row>
    <row r="48" spans="6:9" ht="12.75">
      <c r="F48" s="119"/>
      <c r="G48" s="120"/>
      <c r="H48" s="120"/>
      <c r="I48" s="121"/>
    </row>
    <row r="49" spans="6:9" ht="12.75">
      <c r="F49" s="119"/>
      <c r="G49" s="120"/>
      <c r="H49" s="120"/>
      <c r="I49" s="121"/>
    </row>
    <row r="50" spans="6:9" ht="12.75">
      <c r="F50" s="119"/>
      <c r="G50" s="120"/>
      <c r="H50" s="120"/>
      <c r="I50" s="121"/>
    </row>
    <row r="51" spans="6:9" ht="12.75">
      <c r="F51" s="119"/>
      <c r="G51" s="120"/>
      <c r="H51" s="120"/>
      <c r="I51" s="121"/>
    </row>
    <row r="52" spans="6:9" ht="12.75">
      <c r="F52" s="119"/>
      <c r="G52" s="120"/>
      <c r="H52" s="120"/>
      <c r="I52" s="121"/>
    </row>
    <row r="53" spans="6:9" ht="12.75">
      <c r="F53" s="119"/>
      <c r="G53" s="120"/>
      <c r="H53" s="120"/>
      <c r="I53" s="121"/>
    </row>
    <row r="54" spans="6:9" ht="12.75">
      <c r="F54" s="119"/>
      <c r="G54" s="120"/>
      <c r="H54" s="120"/>
      <c r="I54" s="121"/>
    </row>
    <row r="55" spans="6:9" ht="12.75">
      <c r="F55" s="119"/>
      <c r="G55" s="120"/>
      <c r="H55" s="120"/>
      <c r="I55" s="121"/>
    </row>
    <row r="56" spans="6:9" ht="12.75">
      <c r="F56" s="119"/>
      <c r="G56" s="120"/>
      <c r="H56" s="120"/>
      <c r="I56" s="121"/>
    </row>
    <row r="57" spans="6:9" ht="12.75">
      <c r="F57" s="119"/>
      <c r="G57" s="120"/>
      <c r="H57" s="120"/>
      <c r="I57" s="121"/>
    </row>
    <row r="58" spans="6:9" ht="12.75">
      <c r="F58" s="119"/>
      <c r="G58" s="120"/>
      <c r="H58" s="120"/>
      <c r="I58" s="121"/>
    </row>
    <row r="59" spans="6:9" ht="12.75">
      <c r="F59" s="119"/>
      <c r="G59" s="120"/>
      <c r="H59" s="120"/>
      <c r="I59" s="121"/>
    </row>
    <row r="60" spans="6:9" ht="12.75">
      <c r="F60" s="119"/>
      <c r="G60" s="120"/>
      <c r="H60" s="120"/>
      <c r="I60" s="121"/>
    </row>
    <row r="61" spans="6:9" ht="12.75">
      <c r="F61" s="119"/>
      <c r="G61" s="120"/>
      <c r="H61" s="120"/>
      <c r="I61" s="121"/>
    </row>
    <row r="62" spans="6:9" ht="12.75">
      <c r="F62" s="119"/>
      <c r="G62" s="120"/>
      <c r="H62" s="120"/>
      <c r="I62" s="121"/>
    </row>
    <row r="63" spans="6:9" ht="12.75">
      <c r="F63" s="119"/>
      <c r="G63" s="120"/>
      <c r="H63" s="120"/>
      <c r="I63" s="121"/>
    </row>
    <row r="64" spans="6:9" ht="12.75">
      <c r="F64" s="119"/>
      <c r="G64" s="120"/>
      <c r="H64" s="120"/>
      <c r="I64" s="121"/>
    </row>
    <row r="65" spans="6:9" ht="12.75">
      <c r="F65" s="119"/>
      <c r="G65" s="120"/>
      <c r="H65" s="120"/>
      <c r="I65" s="121"/>
    </row>
    <row r="66" spans="6:9" ht="12.75">
      <c r="F66" s="119"/>
      <c r="G66" s="120"/>
      <c r="H66" s="120"/>
      <c r="I66" s="121"/>
    </row>
    <row r="67" spans="6:9" ht="12.75">
      <c r="F67" s="119"/>
      <c r="G67" s="120"/>
      <c r="H67" s="120"/>
      <c r="I67" s="121"/>
    </row>
    <row r="68" spans="6:9" ht="12.75">
      <c r="F68" s="119"/>
      <c r="G68" s="120"/>
      <c r="H68" s="120"/>
      <c r="I68" s="121"/>
    </row>
    <row r="69" spans="6:9" ht="12.75">
      <c r="F69" s="119"/>
      <c r="G69" s="120"/>
      <c r="H69" s="120"/>
      <c r="I69" s="121"/>
    </row>
    <row r="70" spans="6:9" ht="12.75">
      <c r="F70" s="119"/>
      <c r="G70" s="120"/>
      <c r="H70" s="120"/>
      <c r="I70" s="121"/>
    </row>
  </sheetData>
  <sheetProtection/>
  <mergeCells count="4">
    <mergeCell ref="H19:I19"/>
    <mergeCell ref="A1:B1"/>
    <mergeCell ref="A2:B2"/>
    <mergeCell ref="G2:I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159"/>
  <sheetViews>
    <sheetView showGridLines="0" showZeros="0" tabSelected="1" zoomScale="80" zoomScaleNormal="80" zoomScalePageLayoutView="0" workbookViewId="0" topLeftCell="A57">
      <selection activeCell="A1" sqref="A1:I95"/>
    </sheetView>
  </sheetViews>
  <sheetFormatPr defaultColWidth="9.00390625" defaultRowHeight="12.75"/>
  <cols>
    <col min="1" max="1" width="4.375" style="122" customWidth="1"/>
    <col min="2" max="2" width="14.125" style="122" customWidth="1"/>
    <col min="3" max="3" width="47.625" style="122" customWidth="1"/>
    <col min="4" max="4" width="5.625" style="122" customWidth="1"/>
    <col min="5" max="5" width="10.00390625" style="139" customWidth="1"/>
    <col min="6" max="6" width="11.25390625" style="122" customWidth="1"/>
    <col min="7" max="7" width="16.125" style="122" customWidth="1"/>
    <col min="8" max="8" width="13.125" style="122" customWidth="1"/>
    <col min="9" max="9" width="14.625" style="122" customWidth="1"/>
    <col min="10" max="16384" width="9.125" style="122" customWidth="1"/>
  </cols>
  <sheetData>
    <row r="1" spans="1:9" ht="15.75">
      <c r="A1" s="246" t="s">
        <v>3</v>
      </c>
      <c r="B1" s="246"/>
      <c r="C1" s="246"/>
      <c r="D1" s="246"/>
      <c r="E1" s="246"/>
      <c r="F1" s="246"/>
      <c r="G1" s="246"/>
      <c r="H1" s="246"/>
      <c r="I1" s="246"/>
    </row>
    <row r="2" spans="2:7" ht="13.5" thickBot="1">
      <c r="B2" s="123"/>
      <c r="C2" s="124"/>
      <c r="D2" s="124"/>
      <c r="E2" s="125"/>
      <c r="F2" s="124"/>
      <c r="G2" s="124"/>
    </row>
    <row r="3" spans="1:9" ht="13.5" thickTop="1">
      <c r="A3" s="238" t="s">
        <v>2</v>
      </c>
      <c r="B3" s="239"/>
      <c r="C3" s="69" t="s">
        <v>140</v>
      </c>
      <c r="D3" s="70"/>
      <c r="E3" s="71"/>
      <c r="F3" s="70"/>
      <c r="G3" s="126"/>
      <c r="H3" s="127">
        <f>Rekapitulace!H1</f>
        <v>0</v>
      </c>
      <c r="I3" s="128" t="s">
        <v>142</v>
      </c>
    </row>
    <row r="4" spans="1:9" ht="13.5" thickBot="1">
      <c r="A4" s="247" t="s">
        <v>0</v>
      </c>
      <c r="B4" s="241"/>
      <c r="C4" s="75" t="s">
        <v>141</v>
      </c>
      <c r="D4" s="76"/>
      <c r="E4" s="77"/>
      <c r="F4" s="76"/>
      <c r="G4" s="248"/>
      <c r="H4" s="248"/>
      <c r="I4" s="249"/>
    </row>
    <row r="5" spans="1:9" ht="13.5" thickTop="1">
      <c r="A5" s="129"/>
      <c r="B5" s="130"/>
      <c r="C5" s="130"/>
      <c r="D5" s="131"/>
      <c r="E5" s="132"/>
      <c r="F5" s="131"/>
      <c r="G5" s="133"/>
      <c r="H5" s="131"/>
      <c r="I5" s="131"/>
    </row>
    <row r="6" spans="1:9" ht="13.5" thickBot="1">
      <c r="A6" s="167" t="s">
        <v>4</v>
      </c>
      <c r="B6" s="168" t="s">
        <v>5</v>
      </c>
      <c r="C6" s="168" t="s">
        <v>6</v>
      </c>
      <c r="D6" s="168" t="s">
        <v>7</v>
      </c>
      <c r="E6" s="169" t="s">
        <v>8</v>
      </c>
      <c r="F6" s="168" t="s">
        <v>9</v>
      </c>
      <c r="G6" s="168" t="s">
        <v>10</v>
      </c>
      <c r="H6" s="170" t="s">
        <v>11</v>
      </c>
      <c r="I6" s="170" t="s">
        <v>12</v>
      </c>
    </row>
    <row r="7" spans="1:15" ht="12.75">
      <c r="A7" s="171" t="s">
        <v>13</v>
      </c>
      <c r="B7" s="172" t="s">
        <v>14</v>
      </c>
      <c r="C7" s="173" t="s">
        <v>15</v>
      </c>
      <c r="D7" s="174"/>
      <c r="E7" s="175"/>
      <c r="F7" s="175"/>
      <c r="G7" s="176"/>
      <c r="H7" s="177"/>
      <c r="I7" s="178"/>
      <c r="O7" s="134"/>
    </row>
    <row r="8" spans="1:57" ht="25.5">
      <c r="A8" s="179">
        <v>1</v>
      </c>
      <c r="B8" s="155" t="s">
        <v>17</v>
      </c>
      <c r="C8" s="156" t="s">
        <v>18</v>
      </c>
      <c r="D8" s="157" t="s">
        <v>19</v>
      </c>
      <c r="E8" s="158">
        <v>7.2824</v>
      </c>
      <c r="F8" s="158">
        <v>0</v>
      </c>
      <c r="G8" s="159">
        <f>E8*F8</f>
        <v>0</v>
      </c>
      <c r="H8" s="160">
        <v>0</v>
      </c>
      <c r="I8" s="180">
        <f>E8*H8</f>
        <v>0</v>
      </c>
      <c r="O8" s="134"/>
      <c r="AZ8" s="122">
        <v>1</v>
      </c>
      <c r="BA8" s="122">
        <f>IF(AZ8=1,G8,0)</f>
        <v>0</v>
      </c>
      <c r="BB8" s="122">
        <f>IF(AZ8=2,G8,0)</f>
        <v>0</v>
      </c>
      <c r="BC8" s="122">
        <f>IF(AZ8=3,G8,0)</f>
        <v>0</v>
      </c>
      <c r="BD8" s="122">
        <f>IF(AZ8=4,G8,0)</f>
        <v>0</v>
      </c>
      <c r="BE8" s="122">
        <f>IF(AZ8=5,G8,0)</f>
        <v>0</v>
      </c>
    </row>
    <row r="9" spans="1:15" ht="12.75">
      <c r="A9" s="181"/>
      <c r="B9" s="161"/>
      <c r="C9" s="244" t="s">
        <v>20</v>
      </c>
      <c r="D9" s="245"/>
      <c r="E9" s="163">
        <v>7.2824</v>
      </c>
      <c r="F9" s="162"/>
      <c r="G9" s="164"/>
      <c r="H9" s="165"/>
      <c r="I9" s="182"/>
      <c r="M9" s="135"/>
      <c r="O9" s="134"/>
    </row>
    <row r="10" spans="1:15" ht="12.75">
      <c r="A10" s="181"/>
      <c r="B10" s="161"/>
      <c r="C10" s="244"/>
      <c r="D10" s="245"/>
      <c r="E10" s="163">
        <v>0</v>
      </c>
      <c r="F10" s="162"/>
      <c r="G10" s="164"/>
      <c r="H10" s="165"/>
      <c r="I10" s="182"/>
      <c r="M10" s="135"/>
      <c r="O10" s="134"/>
    </row>
    <row r="11" spans="1:57" ht="25.5">
      <c r="A11" s="179">
        <v>2</v>
      </c>
      <c r="B11" s="155" t="s">
        <v>21</v>
      </c>
      <c r="C11" s="156" t="s">
        <v>22</v>
      </c>
      <c r="D11" s="157" t="s">
        <v>19</v>
      </c>
      <c r="E11" s="158">
        <v>42</v>
      </c>
      <c r="F11" s="158">
        <v>0</v>
      </c>
      <c r="G11" s="159">
        <f>E11*F11</f>
        <v>0</v>
      </c>
      <c r="H11" s="160">
        <v>0</v>
      </c>
      <c r="I11" s="180">
        <f>E11*H11</f>
        <v>0</v>
      </c>
      <c r="O11" s="134"/>
      <c r="AZ11" s="122">
        <v>1</v>
      </c>
      <c r="BA11" s="122">
        <f>IF(AZ11=1,G11,0)</f>
        <v>0</v>
      </c>
      <c r="BB11" s="122">
        <f>IF(AZ11=2,G11,0)</f>
        <v>0</v>
      </c>
      <c r="BC11" s="122">
        <f>IF(AZ11=3,G11,0)</f>
        <v>0</v>
      </c>
      <c r="BD11" s="122">
        <f>IF(AZ11=4,G11,0)</f>
        <v>0</v>
      </c>
      <c r="BE11" s="122">
        <f>IF(AZ11=5,G11,0)</f>
        <v>0</v>
      </c>
    </row>
    <row r="12" spans="1:57" ht="25.5">
      <c r="A12" s="179">
        <v>3</v>
      </c>
      <c r="B12" s="155" t="s">
        <v>23</v>
      </c>
      <c r="C12" s="156" t="s">
        <v>24</v>
      </c>
      <c r="D12" s="157" t="s">
        <v>19</v>
      </c>
      <c r="E12" s="158">
        <v>1.77</v>
      </c>
      <c r="F12" s="158">
        <v>0</v>
      </c>
      <c r="G12" s="159">
        <f>E12*F12</f>
        <v>0</v>
      </c>
      <c r="H12" s="160">
        <v>0</v>
      </c>
      <c r="I12" s="180">
        <f>E12*H12</f>
        <v>0</v>
      </c>
      <c r="O12" s="134"/>
      <c r="AZ12" s="122">
        <v>1</v>
      </c>
      <c r="BA12" s="122">
        <f>IF(AZ12=1,G12,0)</f>
        <v>0</v>
      </c>
      <c r="BB12" s="122">
        <f>IF(AZ12=2,G12,0)</f>
        <v>0</v>
      </c>
      <c r="BC12" s="122">
        <f>IF(AZ12=3,G12,0)</f>
        <v>0</v>
      </c>
      <c r="BD12" s="122">
        <f>IF(AZ12=4,G12,0)</f>
        <v>0</v>
      </c>
      <c r="BE12" s="122">
        <f>IF(AZ12=5,G12,0)</f>
        <v>0</v>
      </c>
    </row>
    <row r="13" spans="1:15" ht="12.75">
      <c r="A13" s="181"/>
      <c r="B13" s="161"/>
      <c r="C13" s="244" t="s">
        <v>25</v>
      </c>
      <c r="D13" s="245"/>
      <c r="E13" s="163">
        <v>1.77</v>
      </c>
      <c r="F13" s="162"/>
      <c r="G13" s="164"/>
      <c r="H13" s="165"/>
      <c r="I13" s="182"/>
      <c r="M13" s="135"/>
      <c r="O13" s="134"/>
    </row>
    <row r="14" spans="1:57" ht="25.5">
      <c r="A14" s="179">
        <v>4</v>
      </c>
      <c r="B14" s="155" t="s">
        <v>23</v>
      </c>
      <c r="C14" s="156" t="s">
        <v>26</v>
      </c>
      <c r="D14" s="157" t="s">
        <v>19</v>
      </c>
      <c r="E14" s="158">
        <v>3</v>
      </c>
      <c r="F14" s="158">
        <v>0</v>
      </c>
      <c r="G14" s="159">
        <f>E14*F14</f>
        <v>0</v>
      </c>
      <c r="H14" s="160">
        <v>0</v>
      </c>
      <c r="I14" s="180">
        <f>E14*H14</f>
        <v>0</v>
      </c>
      <c r="O14" s="134"/>
      <c r="AZ14" s="122">
        <v>1</v>
      </c>
      <c r="BA14" s="122">
        <f>IF(AZ14=1,G14,0)</f>
        <v>0</v>
      </c>
      <c r="BB14" s="122">
        <f>IF(AZ14=2,G14,0)</f>
        <v>0</v>
      </c>
      <c r="BC14" s="122">
        <f>IF(AZ14=3,G14,0)</f>
        <v>0</v>
      </c>
      <c r="BD14" s="122">
        <f>IF(AZ14=4,G14,0)</f>
        <v>0</v>
      </c>
      <c r="BE14" s="122">
        <f>IF(AZ14=5,G14,0)</f>
        <v>0</v>
      </c>
    </row>
    <row r="15" spans="1:57" ht="12.75">
      <c r="A15" s="179">
        <v>5</v>
      </c>
      <c r="B15" s="155" t="s">
        <v>27</v>
      </c>
      <c r="C15" s="156" t="s">
        <v>28</v>
      </c>
      <c r="D15" s="157" t="s">
        <v>19</v>
      </c>
      <c r="E15" s="158">
        <v>3</v>
      </c>
      <c r="F15" s="158">
        <v>0</v>
      </c>
      <c r="G15" s="159">
        <f>E15*F15</f>
        <v>0</v>
      </c>
      <c r="H15" s="160">
        <v>0</v>
      </c>
      <c r="I15" s="180">
        <f>E15*H15</f>
        <v>0</v>
      </c>
      <c r="O15" s="134"/>
      <c r="AZ15" s="122">
        <v>1</v>
      </c>
      <c r="BA15" s="122">
        <f>IF(AZ15=1,G15,0)</f>
        <v>0</v>
      </c>
      <c r="BB15" s="122">
        <f>IF(AZ15=2,G15,0)</f>
        <v>0</v>
      </c>
      <c r="BC15" s="122">
        <f>IF(AZ15=3,G15,0)</f>
        <v>0</v>
      </c>
      <c r="BD15" s="122">
        <f>IF(AZ15=4,G15,0)</f>
        <v>0</v>
      </c>
      <c r="BE15" s="122">
        <f>IF(AZ15=5,G15,0)</f>
        <v>0</v>
      </c>
    </row>
    <row r="16" spans="1:57" ht="25.5">
      <c r="A16" s="179">
        <v>6</v>
      </c>
      <c r="B16" s="155" t="s">
        <v>29</v>
      </c>
      <c r="C16" s="156" t="s">
        <v>30</v>
      </c>
      <c r="D16" s="157" t="s">
        <v>19</v>
      </c>
      <c r="E16" s="158">
        <v>70.965</v>
      </c>
      <c r="F16" s="158">
        <v>0</v>
      </c>
      <c r="G16" s="159">
        <f>E16*F16</f>
        <v>0</v>
      </c>
      <c r="H16" s="160">
        <v>0</v>
      </c>
      <c r="I16" s="180">
        <f>E16*H16</f>
        <v>0</v>
      </c>
      <c r="O16" s="134"/>
      <c r="AZ16" s="122">
        <v>1</v>
      </c>
      <c r="BA16" s="122">
        <f>IF(AZ16=1,G16,0)</f>
        <v>0</v>
      </c>
      <c r="BB16" s="122">
        <f>IF(AZ16=2,G16,0)</f>
        <v>0</v>
      </c>
      <c r="BC16" s="122">
        <f>IF(AZ16=3,G16,0)</f>
        <v>0</v>
      </c>
      <c r="BD16" s="122">
        <f>IF(AZ16=4,G16,0)</f>
        <v>0</v>
      </c>
      <c r="BE16" s="122">
        <f>IF(AZ16=5,G16,0)</f>
        <v>0</v>
      </c>
    </row>
    <row r="17" spans="1:15" ht="12.75">
      <c r="A17" s="181"/>
      <c r="B17" s="161"/>
      <c r="C17" s="244" t="s">
        <v>31</v>
      </c>
      <c r="D17" s="245"/>
      <c r="E17" s="163">
        <v>33.8</v>
      </c>
      <c r="F17" s="162"/>
      <c r="G17" s="164"/>
      <c r="H17" s="165"/>
      <c r="I17" s="182"/>
      <c r="M17" s="135"/>
      <c r="O17" s="134"/>
    </row>
    <row r="18" spans="1:15" ht="12.75">
      <c r="A18" s="181"/>
      <c r="B18" s="161"/>
      <c r="C18" s="244" t="s">
        <v>32</v>
      </c>
      <c r="D18" s="245"/>
      <c r="E18" s="163">
        <v>1.14</v>
      </c>
      <c r="F18" s="162"/>
      <c r="G18" s="164"/>
      <c r="H18" s="165"/>
      <c r="I18" s="182"/>
      <c r="M18" s="135"/>
      <c r="O18" s="134"/>
    </row>
    <row r="19" spans="1:15" ht="12.75">
      <c r="A19" s="181"/>
      <c r="B19" s="161"/>
      <c r="C19" s="244" t="s">
        <v>33</v>
      </c>
      <c r="D19" s="245"/>
      <c r="E19" s="163">
        <v>36.025</v>
      </c>
      <c r="F19" s="162"/>
      <c r="G19" s="164"/>
      <c r="H19" s="165"/>
      <c r="I19" s="182"/>
      <c r="M19" s="135"/>
      <c r="O19" s="134"/>
    </row>
    <row r="20" spans="1:57" ht="12.75">
      <c r="A20" s="179">
        <v>7</v>
      </c>
      <c r="B20" s="155" t="s">
        <v>34</v>
      </c>
      <c r="C20" s="156" t="s">
        <v>35</v>
      </c>
      <c r="D20" s="157" t="s">
        <v>19</v>
      </c>
      <c r="E20" s="158">
        <v>21.2895</v>
      </c>
      <c r="F20" s="158">
        <v>0</v>
      </c>
      <c r="G20" s="159">
        <f>E20*F20</f>
        <v>0</v>
      </c>
      <c r="H20" s="160">
        <v>0</v>
      </c>
      <c r="I20" s="180">
        <f>E20*H20</f>
        <v>0</v>
      </c>
      <c r="O20" s="134"/>
      <c r="AZ20" s="122">
        <v>1</v>
      </c>
      <c r="BA20" s="122">
        <f>IF(AZ20=1,G20,0)</f>
        <v>0</v>
      </c>
      <c r="BB20" s="122">
        <f>IF(AZ20=2,G20,0)</f>
        <v>0</v>
      </c>
      <c r="BC20" s="122">
        <f>IF(AZ20=3,G20,0)</f>
        <v>0</v>
      </c>
      <c r="BD20" s="122">
        <f>IF(AZ20=4,G20,0)</f>
        <v>0</v>
      </c>
      <c r="BE20" s="122">
        <f>IF(AZ20=5,G20,0)</f>
        <v>0</v>
      </c>
    </row>
    <row r="21" spans="1:15" ht="12.75">
      <c r="A21" s="181"/>
      <c r="B21" s="161"/>
      <c r="C21" s="244" t="s">
        <v>36</v>
      </c>
      <c r="D21" s="245"/>
      <c r="E21" s="163">
        <v>21.2895</v>
      </c>
      <c r="F21" s="162"/>
      <c r="G21" s="164"/>
      <c r="H21" s="165"/>
      <c r="I21" s="182"/>
      <c r="M21" s="135"/>
      <c r="O21" s="134"/>
    </row>
    <row r="22" spans="1:57" ht="25.5">
      <c r="A22" s="179">
        <v>8</v>
      </c>
      <c r="B22" s="155" t="s">
        <v>37</v>
      </c>
      <c r="C22" s="156" t="s">
        <v>38</v>
      </c>
      <c r="D22" s="157" t="s">
        <v>19</v>
      </c>
      <c r="E22" s="158">
        <v>0.96</v>
      </c>
      <c r="F22" s="158">
        <v>0</v>
      </c>
      <c r="G22" s="159">
        <f>E22*F22</f>
        <v>0</v>
      </c>
      <c r="H22" s="160">
        <v>0</v>
      </c>
      <c r="I22" s="180">
        <f>E22*H22</f>
        <v>0</v>
      </c>
      <c r="O22" s="134"/>
      <c r="AZ22" s="122">
        <v>1</v>
      </c>
      <c r="BA22" s="122">
        <f>IF(AZ22=1,G22,0)</f>
        <v>0</v>
      </c>
      <c r="BB22" s="122">
        <f>IF(AZ22=2,G22,0)</f>
        <v>0</v>
      </c>
      <c r="BC22" s="122">
        <f>IF(AZ22=3,G22,0)</f>
        <v>0</v>
      </c>
      <c r="BD22" s="122">
        <f>IF(AZ22=4,G22,0)</f>
        <v>0</v>
      </c>
      <c r="BE22" s="122">
        <f>IF(AZ22=5,G22,0)</f>
        <v>0</v>
      </c>
    </row>
    <row r="23" spans="1:15" ht="12.75">
      <c r="A23" s="181"/>
      <c r="B23" s="161"/>
      <c r="C23" s="244" t="s">
        <v>39</v>
      </c>
      <c r="D23" s="245"/>
      <c r="E23" s="163">
        <v>0.96</v>
      </c>
      <c r="F23" s="162"/>
      <c r="G23" s="164"/>
      <c r="H23" s="165"/>
      <c r="I23" s="182"/>
      <c r="M23" s="135"/>
      <c r="O23" s="134"/>
    </row>
    <row r="24" spans="1:57" ht="12.75">
      <c r="A24" s="179">
        <v>9</v>
      </c>
      <c r="B24" s="155" t="s">
        <v>40</v>
      </c>
      <c r="C24" s="156" t="s">
        <v>41</v>
      </c>
      <c r="D24" s="157" t="s">
        <v>19</v>
      </c>
      <c r="E24" s="158">
        <v>0.288</v>
      </c>
      <c r="F24" s="158">
        <v>0</v>
      </c>
      <c r="G24" s="159">
        <f>E24*F24</f>
        <v>0</v>
      </c>
      <c r="H24" s="160">
        <v>0</v>
      </c>
      <c r="I24" s="180">
        <f>E24*H24</f>
        <v>0</v>
      </c>
      <c r="O24" s="134"/>
      <c r="AZ24" s="122">
        <v>1</v>
      </c>
      <c r="BA24" s="122">
        <f>IF(AZ24=1,G24,0)</f>
        <v>0</v>
      </c>
      <c r="BB24" s="122">
        <f>IF(AZ24=2,G24,0)</f>
        <v>0</v>
      </c>
      <c r="BC24" s="122">
        <f>IF(AZ24=3,G24,0)</f>
        <v>0</v>
      </c>
      <c r="BD24" s="122">
        <f>IF(AZ24=4,G24,0)</f>
        <v>0</v>
      </c>
      <c r="BE24" s="122">
        <f>IF(AZ24=5,G24,0)</f>
        <v>0</v>
      </c>
    </row>
    <row r="25" spans="1:15" ht="12.75">
      <c r="A25" s="181"/>
      <c r="B25" s="161"/>
      <c r="C25" s="244" t="s">
        <v>42</v>
      </c>
      <c r="D25" s="245"/>
      <c r="E25" s="163">
        <v>0.288</v>
      </c>
      <c r="F25" s="162"/>
      <c r="G25" s="164"/>
      <c r="H25" s="165"/>
      <c r="I25" s="182"/>
      <c r="M25" s="135"/>
      <c r="O25" s="134"/>
    </row>
    <row r="26" spans="1:57" ht="25.5">
      <c r="A26" s="179">
        <v>10</v>
      </c>
      <c r="B26" s="155" t="s">
        <v>43</v>
      </c>
      <c r="C26" s="156" t="s">
        <v>44</v>
      </c>
      <c r="D26" s="157" t="s">
        <v>19</v>
      </c>
      <c r="E26" s="158">
        <v>3.6465</v>
      </c>
      <c r="F26" s="158">
        <v>0</v>
      </c>
      <c r="G26" s="159">
        <f>E26*F26</f>
        <v>0</v>
      </c>
      <c r="H26" s="160">
        <v>0</v>
      </c>
      <c r="I26" s="180">
        <f>E26*H26</f>
        <v>0</v>
      </c>
      <c r="O26" s="134"/>
      <c r="AZ26" s="122">
        <v>1</v>
      </c>
      <c r="BA26" s="122">
        <f>IF(AZ26=1,G26,0)</f>
        <v>0</v>
      </c>
      <c r="BB26" s="122">
        <f>IF(AZ26=2,G26,0)</f>
        <v>0</v>
      </c>
      <c r="BC26" s="122">
        <f>IF(AZ26=3,G26,0)</f>
        <v>0</v>
      </c>
      <c r="BD26" s="122">
        <f>IF(AZ26=4,G26,0)</f>
        <v>0</v>
      </c>
      <c r="BE26" s="122">
        <f>IF(AZ26=5,G26,0)</f>
        <v>0</v>
      </c>
    </row>
    <row r="27" spans="1:15" ht="12.75">
      <c r="A27" s="181"/>
      <c r="B27" s="161"/>
      <c r="C27" s="244" t="s">
        <v>45</v>
      </c>
      <c r="D27" s="245"/>
      <c r="E27" s="163">
        <v>3.6465</v>
      </c>
      <c r="F27" s="162"/>
      <c r="G27" s="164"/>
      <c r="H27" s="165"/>
      <c r="I27" s="182"/>
      <c r="M27" s="135"/>
      <c r="O27" s="134"/>
    </row>
    <row r="28" spans="1:57" ht="12.75">
      <c r="A28" s="179">
        <v>11</v>
      </c>
      <c r="B28" s="155" t="s">
        <v>46</v>
      </c>
      <c r="C28" s="156" t="s">
        <v>47</v>
      </c>
      <c r="D28" s="157" t="s">
        <v>19</v>
      </c>
      <c r="E28" s="158">
        <v>1.094</v>
      </c>
      <c r="F28" s="158">
        <v>0</v>
      </c>
      <c r="G28" s="159">
        <f>E28*F28</f>
        <v>0</v>
      </c>
      <c r="H28" s="160">
        <v>0</v>
      </c>
      <c r="I28" s="180">
        <f>E28*H28</f>
        <v>0</v>
      </c>
      <c r="O28" s="134"/>
      <c r="AZ28" s="122">
        <v>1</v>
      </c>
      <c r="BA28" s="122">
        <f>IF(AZ28=1,G28,0)</f>
        <v>0</v>
      </c>
      <c r="BB28" s="122">
        <f>IF(AZ28=2,G28,0)</f>
        <v>0</v>
      </c>
      <c r="BC28" s="122">
        <f>IF(AZ28=3,G28,0)</f>
        <v>0</v>
      </c>
      <c r="BD28" s="122">
        <f>IF(AZ28=4,G28,0)</f>
        <v>0</v>
      </c>
      <c r="BE28" s="122">
        <f>IF(AZ28=5,G28,0)</f>
        <v>0</v>
      </c>
    </row>
    <row r="29" spans="1:15" ht="12.75">
      <c r="A29" s="181"/>
      <c r="B29" s="161"/>
      <c r="C29" s="244" t="s">
        <v>48</v>
      </c>
      <c r="D29" s="245"/>
      <c r="E29" s="163">
        <v>1.094</v>
      </c>
      <c r="F29" s="162"/>
      <c r="G29" s="164"/>
      <c r="H29" s="165"/>
      <c r="I29" s="182"/>
      <c r="M29" s="135"/>
      <c r="O29" s="134"/>
    </row>
    <row r="30" spans="1:57" ht="25.5">
      <c r="A30" s="179">
        <v>12</v>
      </c>
      <c r="B30" s="155" t="s">
        <v>49</v>
      </c>
      <c r="C30" s="156" t="s">
        <v>50</v>
      </c>
      <c r="D30" s="157" t="s">
        <v>19</v>
      </c>
      <c r="E30" s="158">
        <v>3.54</v>
      </c>
      <c r="F30" s="158">
        <v>0</v>
      </c>
      <c r="G30" s="159">
        <f>E30*F30</f>
        <v>0</v>
      </c>
      <c r="H30" s="160">
        <v>0</v>
      </c>
      <c r="I30" s="180">
        <f>E30*H30</f>
        <v>0</v>
      </c>
      <c r="O30" s="134"/>
      <c r="AZ30" s="122">
        <v>1</v>
      </c>
      <c r="BA30" s="122">
        <f>IF(AZ30=1,G30,0)</f>
        <v>0</v>
      </c>
      <c r="BB30" s="122">
        <f>IF(AZ30=2,G30,0)</f>
        <v>0</v>
      </c>
      <c r="BC30" s="122">
        <f>IF(AZ30=3,G30,0)</f>
        <v>0</v>
      </c>
      <c r="BD30" s="122">
        <f>IF(AZ30=4,G30,0)</f>
        <v>0</v>
      </c>
      <c r="BE30" s="122">
        <f>IF(AZ30=5,G30,0)</f>
        <v>0</v>
      </c>
    </row>
    <row r="31" spans="1:15" ht="12.75">
      <c r="A31" s="181"/>
      <c r="B31" s="161"/>
      <c r="C31" s="244" t="s">
        <v>51</v>
      </c>
      <c r="D31" s="245"/>
      <c r="E31" s="163">
        <v>3.54</v>
      </c>
      <c r="F31" s="162"/>
      <c r="G31" s="164"/>
      <c r="H31" s="165"/>
      <c r="I31" s="182"/>
      <c r="M31" s="135"/>
      <c r="O31" s="134"/>
    </row>
    <row r="32" spans="1:57" ht="25.5">
      <c r="A32" s="179">
        <v>13</v>
      </c>
      <c r="B32" s="155" t="s">
        <v>49</v>
      </c>
      <c r="C32" s="156" t="s">
        <v>52</v>
      </c>
      <c r="D32" s="157" t="s">
        <v>19</v>
      </c>
      <c r="E32" s="158">
        <v>6</v>
      </c>
      <c r="F32" s="158">
        <v>0</v>
      </c>
      <c r="G32" s="159">
        <f>E32*F32</f>
        <v>0</v>
      </c>
      <c r="H32" s="160">
        <v>0</v>
      </c>
      <c r="I32" s="180">
        <f>E32*H32</f>
        <v>0</v>
      </c>
      <c r="O32" s="134"/>
      <c r="AZ32" s="122">
        <v>1</v>
      </c>
      <c r="BA32" s="122">
        <f>IF(AZ32=1,G32,0)</f>
        <v>0</v>
      </c>
      <c r="BB32" s="122">
        <f>IF(AZ32=2,G32,0)</f>
        <v>0</v>
      </c>
      <c r="BC32" s="122">
        <f>IF(AZ32=3,G32,0)</f>
        <v>0</v>
      </c>
      <c r="BD32" s="122">
        <f>IF(AZ32=4,G32,0)</f>
        <v>0</v>
      </c>
      <c r="BE32" s="122">
        <f>IF(AZ32=5,G32,0)</f>
        <v>0</v>
      </c>
    </row>
    <row r="33" spans="1:15" ht="12.75">
      <c r="A33" s="181"/>
      <c r="B33" s="161"/>
      <c r="C33" s="244" t="s">
        <v>53</v>
      </c>
      <c r="D33" s="245"/>
      <c r="E33" s="163">
        <v>6</v>
      </c>
      <c r="F33" s="162"/>
      <c r="G33" s="164"/>
      <c r="H33" s="165"/>
      <c r="I33" s="182"/>
      <c r="M33" s="135"/>
      <c r="O33" s="134"/>
    </row>
    <row r="34" spans="1:57" ht="25.5">
      <c r="A34" s="179">
        <v>14</v>
      </c>
      <c r="B34" s="155" t="s">
        <v>54</v>
      </c>
      <c r="C34" s="156" t="s">
        <v>55</v>
      </c>
      <c r="D34" s="157" t="s">
        <v>19</v>
      </c>
      <c r="E34" s="158">
        <v>40.23</v>
      </c>
      <c r="F34" s="158">
        <v>0</v>
      </c>
      <c r="G34" s="159">
        <f>E34*F34</f>
        <v>0</v>
      </c>
      <c r="H34" s="160">
        <v>0</v>
      </c>
      <c r="I34" s="180">
        <f>E34*H34</f>
        <v>0</v>
      </c>
      <c r="O34" s="134"/>
      <c r="AZ34" s="122">
        <v>1</v>
      </c>
      <c r="BA34" s="122">
        <f>IF(AZ34=1,G34,0)</f>
        <v>0</v>
      </c>
      <c r="BB34" s="122">
        <f>IF(AZ34=2,G34,0)</f>
        <v>0</v>
      </c>
      <c r="BC34" s="122">
        <f>IF(AZ34=3,G34,0)</f>
        <v>0</v>
      </c>
      <c r="BD34" s="122">
        <f>IF(AZ34=4,G34,0)</f>
        <v>0</v>
      </c>
      <c r="BE34" s="122">
        <f>IF(AZ34=5,G34,0)</f>
        <v>0</v>
      </c>
    </row>
    <row r="35" spans="1:15" ht="12.75">
      <c r="A35" s="181"/>
      <c r="B35" s="161"/>
      <c r="C35" s="244" t="s">
        <v>56</v>
      </c>
      <c r="D35" s="245"/>
      <c r="E35" s="163">
        <v>40.23</v>
      </c>
      <c r="F35" s="162"/>
      <c r="G35" s="164"/>
      <c r="H35" s="165"/>
      <c r="I35" s="182"/>
      <c r="M35" s="135"/>
      <c r="O35" s="134"/>
    </row>
    <row r="36" spans="1:57" ht="25.5">
      <c r="A36" s="179">
        <v>15</v>
      </c>
      <c r="B36" s="155" t="s">
        <v>57</v>
      </c>
      <c r="C36" s="156" t="s">
        <v>58</v>
      </c>
      <c r="D36" s="157" t="s">
        <v>19</v>
      </c>
      <c r="E36" s="158">
        <v>70.965</v>
      </c>
      <c r="F36" s="158">
        <v>0</v>
      </c>
      <c r="G36" s="159">
        <f>E36*F36</f>
        <v>0</v>
      </c>
      <c r="H36" s="160">
        <v>0</v>
      </c>
      <c r="I36" s="180">
        <f>E36*H36</f>
        <v>0</v>
      </c>
      <c r="O36" s="134"/>
      <c r="AZ36" s="122">
        <v>1</v>
      </c>
      <c r="BA36" s="122">
        <f>IF(AZ36=1,G36,0)</f>
        <v>0</v>
      </c>
      <c r="BB36" s="122">
        <f>IF(AZ36=2,G36,0)</f>
        <v>0</v>
      </c>
      <c r="BC36" s="122">
        <f>IF(AZ36=3,G36,0)</f>
        <v>0</v>
      </c>
      <c r="BD36" s="122">
        <f>IF(AZ36=4,G36,0)</f>
        <v>0</v>
      </c>
      <c r="BE36" s="122">
        <f>IF(AZ36=5,G36,0)</f>
        <v>0</v>
      </c>
    </row>
    <row r="37" spans="1:57" ht="25.5">
      <c r="A37" s="179">
        <v>16</v>
      </c>
      <c r="B37" s="155" t="s">
        <v>57</v>
      </c>
      <c r="C37" s="156" t="s">
        <v>59</v>
      </c>
      <c r="D37" s="157" t="s">
        <v>19</v>
      </c>
      <c r="E37" s="158">
        <v>4.6065</v>
      </c>
      <c r="F37" s="158">
        <v>0</v>
      </c>
      <c r="G37" s="159">
        <f>E37*F37</f>
        <v>0</v>
      </c>
      <c r="H37" s="160">
        <v>0</v>
      </c>
      <c r="I37" s="180">
        <f>E37*H37</f>
        <v>0</v>
      </c>
      <c r="O37" s="134"/>
      <c r="AZ37" s="122">
        <v>1</v>
      </c>
      <c r="BA37" s="122">
        <f>IF(AZ37=1,G37,0)</f>
        <v>0</v>
      </c>
      <c r="BB37" s="122">
        <f>IF(AZ37=2,G37,0)</f>
        <v>0</v>
      </c>
      <c r="BC37" s="122">
        <f>IF(AZ37=3,G37,0)</f>
        <v>0</v>
      </c>
      <c r="BD37" s="122">
        <f>IF(AZ37=4,G37,0)</f>
        <v>0</v>
      </c>
      <c r="BE37" s="122">
        <f>IF(AZ37=5,G37,0)</f>
        <v>0</v>
      </c>
    </row>
    <row r="38" spans="1:15" ht="12.75">
      <c r="A38" s="181"/>
      <c r="B38" s="161"/>
      <c r="C38" s="244" t="s">
        <v>60</v>
      </c>
      <c r="D38" s="245"/>
      <c r="E38" s="163">
        <v>4.6065</v>
      </c>
      <c r="F38" s="162"/>
      <c r="G38" s="164"/>
      <c r="H38" s="165"/>
      <c r="I38" s="182"/>
      <c r="M38" s="135"/>
      <c r="O38" s="134"/>
    </row>
    <row r="39" spans="1:57" ht="25.5">
      <c r="A39" s="179">
        <v>17</v>
      </c>
      <c r="B39" s="155" t="s">
        <v>61</v>
      </c>
      <c r="C39" s="156" t="s">
        <v>62</v>
      </c>
      <c r="D39" s="157" t="s">
        <v>19</v>
      </c>
      <c r="E39" s="158">
        <v>354.825</v>
      </c>
      <c r="F39" s="158">
        <v>0</v>
      </c>
      <c r="G39" s="159">
        <f>E39*F39</f>
        <v>0</v>
      </c>
      <c r="H39" s="160">
        <v>0</v>
      </c>
      <c r="I39" s="180">
        <f>E39*H39</f>
        <v>0</v>
      </c>
      <c r="O39" s="134"/>
      <c r="AZ39" s="122">
        <v>1</v>
      </c>
      <c r="BA39" s="122">
        <f>IF(AZ39=1,G39,0)</f>
        <v>0</v>
      </c>
      <c r="BB39" s="122">
        <f>IF(AZ39=2,G39,0)</f>
        <v>0</v>
      </c>
      <c r="BC39" s="122">
        <f>IF(AZ39=3,G39,0)</f>
        <v>0</v>
      </c>
      <c r="BD39" s="122">
        <f>IF(AZ39=4,G39,0)</f>
        <v>0</v>
      </c>
      <c r="BE39" s="122">
        <f>IF(AZ39=5,G39,0)</f>
        <v>0</v>
      </c>
    </row>
    <row r="40" spans="1:15" ht="12.75">
      <c r="A40" s="181"/>
      <c r="B40" s="161"/>
      <c r="C40" s="244" t="s">
        <v>63</v>
      </c>
      <c r="D40" s="245"/>
      <c r="E40" s="163">
        <v>354.825</v>
      </c>
      <c r="F40" s="162"/>
      <c r="G40" s="164"/>
      <c r="H40" s="165"/>
      <c r="I40" s="182"/>
      <c r="M40" s="135"/>
      <c r="O40" s="134"/>
    </row>
    <row r="41" spans="1:57" ht="25.5">
      <c r="A41" s="179">
        <v>18</v>
      </c>
      <c r="B41" s="155" t="s">
        <v>61</v>
      </c>
      <c r="C41" s="156" t="s">
        <v>64</v>
      </c>
      <c r="D41" s="157" t="s">
        <v>19</v>
      </c>
      <c r="E41" s="158">
        <v>23.0325</v>
      </c>
      <c r="F41" s="158">
        <v>0</v>
      </c>
      <c r="G41" s="159">
        <f>E41*F41</f>
        <v>0</v>
      </c>
      <c r="H41" s="160">
        <v>0</v>
      </c>
      <c r="I41" s="180">
        <f>E41*H41</f>
        <v>0</v>
      </c>
      <c r="O41" s="134"/>
      <c r="AZ41" s="122">
        <v>1</v>
      </c>
      <c r="BA41" s="122">
        <f>IF(AZ41=1,G41,0)</f>
        <v>0</v>
      </c>
      <c r="BB41" s="122">
        <f>IF(AZ41=2,G41,0)</f>
        <v>0</v>
      </c>
      <c r="BC41" s="122">
        <f>IF(AZ41=3,G41,0)</f>
        <v>0</v>
      </c>
      <c r="BD41" s="122">
        <f>IF(AZ41=4,G41,0)</f>
        <v>0</v>
      </c>
      <c r="BE41" s="122">
        <f>IF(AZ41=5,G41,0)</f>
        <v>0</v>
      </c>
    </row>
    <row r="42" spans="1:15" ht="12.75">
      <c r="A42" s="181"/>
      <c r="B42" s="161"/>
      <c r="C42" s="244" t="s">
        <v>65</v>
      </c>
      <c r="D42" s="245"/>
      <c r="E42" s="163">
        <v>23.0325</v>
      </c>
      <c r="F42" s="162"/>
      <c r="G42" s="164"/>
      <c r="H42" s="165"/>
      <c r="I42" s="182"/>
      <c r="M42" s="135"/>
      <c r="O42" s="134"/>
    </row>
    <row r="43" spans="1:57" ht="25.5">
      <c r="A43" s="179">
        <v>19</v>
      </c>
      <c r="B43" s="155" t="s">
        <v>66</v>
      </c>
      <c r="C43" s="156" t="s">
        <v>67</v>
      </c>
      <c r="D43" s="157" t="s">
        <v>19</v>
      </c>
      <c r="E43" s="158">
        <v>42</v>
      </c>
      <c r="F43" s="158">
        <v>0</v>
      </c>
      <c r="G43" s="159">
        <f aca="true" t="shared" si="0" ref="G43:G52">E43*F43</f>
        <v>0</v>
      </c>
      <c r="H43" s="160">
        <v>0</v>
      </c>
      <c r="I43" s="180">
        <f aca="true" t="shared" si="1" ref="I43:I52">E43*H43</f>
        <v>0</v>
      </c>
      <c r="O43" s="134"/>
      <c r="AZ43" s="122">
        <v>1</v>
      </c>
      <c r="BA43" s="122">
        <f aca="true" t="shared" si="2" ref="BA43:BA52">IF(AZ43=1,G43,0)</f>
        <v>0</v>
      </c>
      <c r="BB43" s="122">
        <f aca="true" t="shared" si="3" ref="BB43:BB52">IF(AZ43=2,G43,0)</f>
        <v>0</v>
      </c>
      <c r="BC43" s="122">
        <f aca="true" t="shared" si="4" ref="BC43:BC52">IF(AZ43=3,G43,0)</f>
        <v>0</v>
      </c>
      <c r="BD43" s="122">
        <f aca="true" t="shared" si="5" ref="BD43:BD52">IF(AZ43=4,G43,0)</f>
        <v>0</v>
      </c>
      <c r="BE43" s="122">
        <f aca="true" t="shared" si="6" ref="BE43:BE52">IF(AZ43=5,G43,0)</f>
        <v>0</v>
      </c>
    </row>
    <row r="44" spans="1:57" ht="12.75">
      <c r="A44" s="179">
        <v>20</v>
      </c>
      <c r="B44" s="155" t="s">
        <v>68</v>
      </c>
      <c r="C44" s="156" t="s">
        <v>69</v>
      </c>
      <c r="D44" s="157" t="s">
        <v>19</v>
      </c>
      <c r="E44" s="158">
        <v>36.8</v>
      </c>
      <c r="F44" s="158">
        <v>0</v>
      </c>
      <c r="G44" s="159">
        <f t="shared" si="0"/>
        <v>0</v>
      </c>
      <c r="H44" s="160">
        <v>0</v>
      </c>
      <c r="I44" s="180">
        <f t="shared" si="1"/>
        <v>0</v>
      </c>
      <c r="O44" s="134"/>
      <c r="AZ44" s="122">
        <v>1</v>
      </c>
      <c r="BA44" s="122">
        <f t="shared" si="2"/>
        <v>0</v>
      </c>
      <c r="BB44" s="122">
        <f t="shared" si="3"/>
        <v>0</v>
      </c>
      <c r="BC44" s="122">
        <f t="shared" si="4"/>
        <v>0</v>
      </c>
      <c r="BD44" s="122">
        <f t="shared" si="5"/>
        <v>0</v>
      </c>
      <c r="BE44" s="122">
        <f t="shared" si="6"/>
        <v>0</v>
      </c>
    </row>
    <row r="45" spans="1:57" ht="25.5">
      <c r="A45" s="179">
        <v>21</v>
      </c>
      <c r="B45" s="155" t="s">
        <v>70</v>
      </c>
      <c r="C45" s="156" t="s">
        <v>71</v>
      </c>
      <c r="D45" s="157" t="s">
        <v>19</v>
      </c>
      <c r="E45" s="158">
        <v>1.77</v>
      </c>
      <c r="F45" s="158">
        <v>0</v>
      </c>
      <c r="G45" s="159">
        <f t="shared" si="0"/>
        <v>0</v>
      </c>
      <c r="H45" s="160">
        <v>0</v>
      </c>
      <c r="I45" s="180">
        <f t="shared" si="1"/>
        <v>0</v>
      </c>
      <c r="O45" s="134"/>
      <c r="AZ45" s="122">
        <v>1</v>
      </c>
      <c r="BA45" s="122">
        <f t="shared" si="2"/>
        <v>0</v>
      </c>
      <c r="BB45" s="122">
        <f t="shared" si="3"/>
        <v>0</v>
      </c>
      <c r="BC45" s="122">
        <f t="shared" si="4"/>
        <v>0</v>
      </c>
      <c r="BD45" s="122">
        <f t="shared" si="5"/>
        <v>0</v>
      </c>
      <c r="BE45" s="122">
        <f t="shared" si="6"/>
        <v>0</v>
      </c>
    </row>
    <row r="46" spans="1:57" ht="25.5">
      <c r="A46" s="179">
        <v>22</v>
      </c>
      <c r="B46" s="155" t="s">
        <v>70</v>
      </c>
      <c r="C46" s="156" t="s">
        <v>72</v>
      </c>
      <c r="D46" s="157" t="s">
        <v>19</v>
      </c>
      <c r="E46" s="158">
        <v>3</v>
      </c>
      <c r="F46" s="158">
        <v>0</v>
      </c>
      <c r="G46" s="159">
        <f t="shared" si="0"/>
        <v>0</v>
      </c>
      <c r="H46" s="160">
        <v>0</v>
      </c>
      <c r="I46" s="180">
        <f t="shared" si="1"/>
        <v>0</v>
      </c>
      <c r="O46" s="134"/>
      <c r="AZ46" s="122">
        <v>1</v>
      </c>
      <c r="BA46" s="122">
        <f t="shared" si="2"/>
        <v>0</v>
      </c>
      <c r="BB46" s="122">
        <f t="shared" si="3"/>
        <v>0</v>
      </c>
      <c r="BC46" s="122">
        <f t="shared" si="4"/>
        <v>0</v>
      </c>
      <c r="BD46" s="122">
        <f t="shared" si="5"/>
        <v>0</v>
      </c>
      <c r="BE46" s="122">
        <f t="shared" si="6"/>
        <v>0</v>
      </c>
    </row>
    <row r="47" spans="1:57" ht="12.75">
      <c r="A47" s="179">
        <v>23</v>
      </c>
      <c r="B47" s="155" t="s">
        <v>73</v>
      </c>
      <c r="C47" s="156" t="s">
        <v>74</v>
      </c>
      <c r="D47" s="157" t="s">
        <v>19</v>
      </c>
      <c r="E47" s="158">
        <v>4.6065</v>
      </c>
      <c r="F47" s="158">
        <v>0</v>
      </c>
      <c r="G47" s="159">
        <f t="shared" si="0"/>
        <v>0</v>
      </c>
      <c r="H47" s="160">
        <v>0</v>
      </c>
      <c r="I47" s="180">
        <f t="shared" si="1"/>
        <v>0</v>
      </c>
      <c r="O47" s="134"/>
      <c r="AZ47" s="122">
        <v>1</v>
      </c>
      <c r="BA47" s="122">
        <f t="shared" si="2"/>
        <v>0</v>
      </c>
      <c r="BB47" s="122">
        <f t="shared" si="3"/>
        <v>0</v>
      </c>
      <c r="BC47" s="122">
        <f t="shared" si="4"/>
        <v>0</v>
      </c>
      <c r="BD47" s="122">
        <f t="shared" si="5"/>
        <v>0</v>
      </c>
      <c r="BE47" s="122">
        <f t="shared" si="6"/>
        <v>0</v>
      </c>
    </row>
    <row r="48" spans="1:57" ht="25.5">
      <c r="A48" s="179">
        <v>24</v>
      </c>
      <c r="B48" s="155" t="s">
        <v>75</v>
      </c>
      <c r="C48" s="156" t="s">
        <v>76</v>
      </c>
      <c r="D48" s="157" t="s">
        <v>19</v>
      </c>
      <c r="E48" s="158">
        <v>4.6065</v>
      </c>
      <c r="F48" s="158">
        <v>0</v>
      </c>
      <c r="G48" s="159">
        <f t="shared" si="0"/>
        <v>0</v>
      </c>
      <c r="H48" s="160">
        <v>0</v>
      </c>
      <c r="I48" s="180">
        <f t="shared" si="1"/>
        <v>0</v>
      </c>
      <c r="O48" s="134"/>
      <c r="AZ48" s="122">
        <v>1</v>
      </c>
      <c r="BA48" s="122">
        <f t="shared" si="2"/>
        <v>0</v>
      </c>
      <c r="BB48" s="122">
        <f t="shared" si="3"/>
        <v>0</v>
      </c>
      <c r="BC48" s="122">
        <f t="shared" si="4"/>
        <v>0</v>
      </c>
      <c r="BD48" s="122">
        <f t="shared" si="5"/>
        <v>0</v>
      </c>
      <c r="BE48" s="122">
        <f t="shared" si="6"/>
        <v>0</v>
      </c>
    </row>
    <row r="49" spans="1:57" ht="25.5">
      <c r="A49" s="179">
        <v>25</v>
      </c>
      <c r="B49" s="155" t="s">
        <v>77</v>
      </c>
      <c r="C49" s="156" t="s">
        <v>78</v>
      </c>
      <c r="D49" s="157" t="s">
        <v>19</v>
      </c>
      <c r="E49" s="158">
        <v>36.025</v>
      </c>
      <c r="F49" s="158">
        <v>0</v>
      </c>
      <c r="G49" s="159">
        <f t="shared" si="0"/>
        <v>0</v>
      </c>
      <c r="H49" s="160">
        <v>0</v>
      </c>
      <c r="I49" s="180">
        <f t="shared" si="1"/>
        <v>0</v>
      </c>
      <c r="O49" s="134"/>
      <c r="AZ49" s="122">
        <v>1</v>
      </c>
      <c r="BA49" s="122">
        <f t="shared" si="2"/>
        <v>0</v>
      </c>
      <c r="BB49" s="122">
        <f t="shared" si="3"/>
        <v>0</v>
      </c>
      <c r="BC49" s="122">
        <f t="shared" si="4"/>
        <v>0</v>
      </c>
      <c r="BD49" s="122">
        <f t="shared" si="5"/>
        <v>0</v>
      </c>
      <c r="BE49" s="122">
        <f t="shared" si="6"/>
        <v>0</v>
      </c>
    </row>
    <row r="50" spans="1:57" ht="12.75">
      <c r="A50" s="179">
        <v>26</v>
      </c>
      <c r="B50" s="155" t="s">
        <v>79</v>
      </c>
      <c r="C50" s="156" t="s">
        <v>80</v>
      </c>
      <c r="D50" s="157" t="s">
        <v>19</v>
      </c>
      <c r="E50" s="158">
        <v>36.025</v>
      </c>
      <c r="F50" s="158">
        <v>0</v>
      </c>
      <c r="G50" s="159">
        <f t="shared" si="0"/>
        <v>0</v>
      </c>
      <c r="H50" s="160">
        <v>0</v>
      </c>
      <c r="I50" s="180">
        <f t="shared" si="1"/>
        <v>0</v>
      </c>
      <c r="O50" s="134"/>
      <c r="AZ50" s="122">
        <v>1</v>
      </c>
      <c r="BA50" s="122">
        <f t="shared" si="2"/>
        <v>0</v>
      </c>
      <c r="BB50" s="122">
        <f t="shared" si="3"/>
        <v>0</v>
      </c>
      <c r="BC50" s="122">
        <f t="shared" si="4"/>
        <v>0</v>
      </c>
      <c r="BD50" s="122">
        <f t="shared" si="5"/>
        <v>0</v>
      </c>
      <c r="BE50" s="122">
        <f t="shared" si="6"/>
        <v>0</v>
      </c>
    </row>
    <row r="51" spans="1:57" ht="25.5">
      <c r="A51" s="179">
        <v>27</v>
      </c>
      <c r="B51" s="155" t="s">
        <v>81</v>
      </c>
      <c r="C51" s="156" t="s">
        <v>82</v>
      </c>
      <c r="D51" s="157" t="s">
        <v>83</v>
      </c>
      <c r="E51" s="158">
        <v>92.1</v>
      </c>
      <c r="F51" s="158">
        <v>0</v>
      </c>
      <c r="G51" s="159">
        <f t="shared" si="0"/>
        <v>0</v>
      </c>
      <c r="H51" s="160">
        <v>0</v>
      </c>
      <c r="I51" s="180">
        <f t="shared" si="1"/>
        <v>0</v>
      </c>
      <c r="O51" s="134"/>
      <c r="AZ51" s="122">
        <v>1</v>
      </c>
      <c r="BA51" s="122">
        <f t="shared" si="2"/>
        <v>0</v>
      </c>
      <c r="BB51" s="122">
        <f t="shared" si="3"/>
        <v>0</v>
      </c>
      <c r="BC51" s="122">
        <f t="shared" si="4"/>
        <v>0</v>
      </c>
      <c r="BD51" s="122">
        <f t="shared" si="5"/>
        <v>0</v>
      </c>
      <c r="BE51" s="122">
        <f t="shared" si="6"/>
        <v>0</v>
      </c>
    </row>
    <row r="52" spans="1:57" ht="25.5">
      <c r="A52" s="179">
        <v>28</v>
      </c>
      <c r="B52" s="155" t="s">
        <v>84</v>
      </c>
      <c r="C52" s="156" t="s">
        <v>85</v>
      </c>
      <c r="D52" s="157" t="s">
        <v>83</v>
      </c>
      <c r="E52" s="158">
        <v>8.405</v>
      </c>
      <c r="F52" s="158">
        <v>0</v>
      </c>
      <c r="G52" s="159">
        <f t="shared" si="0"/>
        <v>0</v>
      </c>
      <c r="H52" s="160">
        <v>0</v>
      </c>
      <c r="I52" s="180">
        <f t="shared" si="1"/>
        <v>0</v>
      </c>
      <c r="O52" s="134"/>
      <c r="AZ52" s="122">
        <v>1</v>
      </c>
      <c r="BA52" s="122">
        <f t="shared" si="2"/>
        <v>0</v>
      </c>
      <c r="BB52" s="122">
        <f t="shared" si="3"/>
        <v>0</v>
      </c>
      <c r="BC52" s="122">
        <f t="shared" si="4"/>
        <v>0</v>
      </c>
      <c r="BD52" s="122">
        <f t="shared" si="5"/>
        <v>0</v>
      </c>
      <c r="BE52" s="122">
        <f t="shared" si="6"/>
        <v>0</v>
      </c>
    </row>
    <row r="53" spans="1:15" ht="12.75">
      <c r="A53" s="181"/>
      <c r="B53" s="161"/>
      <c r="C53" s="244" t="s">
        <v>86</v>
      </c>
      <c r="D53" s="245"/>
      <c r="E53" s="163">
        <v>8.405</v>
      </c>
      <c r="F53" s="162"/>
      <c r="G53" s="164"/>
      <c r="H53" s="165"/>
      <c r="I53" s="182"/>
      <c r="M53" s="135"/>
      <c r="O53" s="134"/>
    </row>
    <row r="54" spans="1:15" ht="12.75">
      <c r="A54" s="179">
        <v>29</v>
      </c>
      <c r="B54" s="155" t="s">
        <v>87</v>
      </c>
      <c r="C54" s="156" t="s">
        <v>88</v>
      </c>
      <c r="D54" s="157" t="s">
        <v>83</v>
      </c>
      <c r="E54" s="158">
        <v>17.7</v>
      </c>
      <c r="F54" s="158">
        <v>0</v>
      </c>
      <c r="G54" s="159">
        <f>E54*F54</f>
        <v>0</v>
      </c>
      <c r="H54" s="160">
        <v>0</v>
      </c>
      <c r="I54" s="180">
        <f>E54*H54</f>
        <v>0</v>
      </c>
      <c r="M54" s="135"/>
      <c r="O54" s="134"/>
    </row>
    <row r="55" spans="1:15" ht="13.5" thickBot="1">
      <c r="A55" s="183">
        <v>30</v>
      </c>
      <c r="B55" s="184" t="s">
        <v>89</v>
      </c>
      <c r="C55" s="185" t="s">
        <v>90</v>
      </c>
      <c r="D55" s="186" t="s">
        <v>83</v>
      </c>
      <c r="E55" s="187">
        <v>17.7</v>
      </c>
      <c r="F55" s="187">
        <v>0</v>
      </c>
      <c r="G55" s="188">
        <f>E55*F55</f>
        <v>0</v>
      </c>
      <c r="H55" s="189">
        <v>0</v>
      </c>
      <c r="I55" s="190">
        <f>E55*H55</f>
        <v>0</v>
      </c>
      <c r="M55" s="135"/>
      <c r="O55" s="134"/>
    </row>
    <row r="56" spans="1:15" ht="25.5">
      <c r="A56" s="224">
        <v>31</v>
      </c>
      <c r="B56" s="155" t="s">
        <v>136</v>
      </c>
      <c r="C56" s="156" t="s">
        <v>137</v>
      </c>
      <c r="D56" s="157" t="s">
        <v>83</v>
      </c>
      <c r="E56" s="158">
        <v>93</v>
      </c>
      <c r="F56" s="225"/>
      <c r="G56" s="226"/>
      <c r="H56" s="227"/>
      <c r="I56" s="228"/>
      <c r="M56" s="135"/>
      <c r="O56" s="134"/>
    </row>
    <row r="57" spans="1:15" ht="25.5">
      <c r="A57" s="181">
        <v>32</v>
      </c>
      <c r="B57" s="155" t="s">
        <v>138</v>
      </c>
      <c r="C57" s="156" t="s">
        <v>139</v>
      </c>
      <c r="D57" s="157" t="s">
        <v>83</v>
      </c>
      <c r="E57" s="158">
        <v>186</v>
      </c>
      <c r="F57" s="162"/>
      <c r="G57" s="164"/>
      <c r="H57" s="165"/>
      <c r="I57" s="182"/>
      <c r="M57" s="135"/>
      <c r="O57" s="134"/>
    </row>
    <row r="58" spans="5:57" ht="12.75">
      <c r="E58" s="122"/>
      <c r="O58" s="134"/>
      <c r="AZ58" s="122">
        <v>1</v>
      </c>
      <c r="BA58" s="122">
        <f>IF(AZ58=1,G54,0)</f>
        <v>0</v>
      </c>
      <c r="BB58" s="122">
        <f>IF(AZ58=2,G54,0)</f>
        <v>0</v>
      </c>
      <c r="BC58" s="122">
        <f>IF(AZ58=3,G54,0)</f>
        <v>0</v>
      </c>
      <c r="BD58" s="122">
        <f>IF(AZ58=4,G54,0)</f>
        <v>0</v>
      </c>
      <c r="BE58" s="122">
        <f>IF(AZ58=5,G54,0)</f>
        <v>0</v>
      </c>
    </row>
    <row r="59" spans="5:57" ht="12.75">
      <c r="E59" s="122"/>
      <c r="O59" s="134"/>
      <c r="AZ59" s="122">
        <v>1</v>
      </c>
      <c r="BA59" s="122">
        <f>IF(AZ59=1,G55,0)</f>
        <v>0</v>
      </c>
      <c r="BB59" s="122">
        <f>IF(AZ59=2,G55,0)</f>
        <v>0</v>
      </c>
      <c r="BC59" s="122">
        <f>IF(AZ59=3,G55,0)</f>
        <v>0</v>
      </c>
      <c r="BD59" s="122">
        <f>IF(AZ59=4,G55,0)</f>
        <v>0</v>
      </c>
      <c r="BE59" s="122">
        <f>IF(AZ59=5,G55,0)</f>
        <v>0</v>
      </c>
    </row>
    <row r="60" spans="5:57" ht="12.75">
      <c r="E60" s="122"/>
      <c r="O60" s="134"/>
      <c r="BA60" s="136">
        <f>SUM(BA7:BA59)</f>
        <v>0</v>
      </c>
      <c r="BB60" s="136">
        <f>SUM(BB7:BB59)</f>
        <v>0</v>
      </c>
      <c r="BC60" s="136">
        <f>SUM(BC7:BC59)</f>
        <v>0</v>
      </c>
      <c r="BD60" s="136">
        <f>SUM(BD7:BD59)</f>
        <v>0</v>
      </c>
      <c r="BE60" s="136">
        <f>SUM(BE7:BE59)</f>
        <v>0</v>
      </c>
    </row>
    <row r="61" spans="5:15" ht="13.5" thickBot="1">
      <c r="E61" s="122"/>
      <c r="O61" s="134"/>
    </row>
    <row r="62" spans="1:57" ht="12.75">
      <c r="A62" s="191"/>
      <c r="B62" s="192" t="s">
        <v>16</v>
      </c>
      <c r="C62" s="193" t="str">
        <f>CONCATENATE(B7," ",C7)</f>
        <v>1 Zemní práce</v>
      </c>
      <c r="D62" s="174"/>
      <c r="E62" s="194"/>
      <c r="F62" s="194"/>
      <c r="G62" s="195">
        <f>SUM(G7:G58)</f>
        <v>0</v>
      </c>
      <c r="H62" s="173"/>
      <c r="I62" s="196">
        <f>SUM(I7:I58)</f>
        <v>0</v>
      </c>
      <c r="O62" s="134"/>
      <c r="AZ62" s="122">
        <v>1</v>
      </c>
      <c r="BA62" s="122">
        <f>IF(AZ62=1,G64,0)</f>
        <v>0</v>
      </c>
      <c r="BB62" s="122">
        <f>IF(AZ62=2,G64,0)</f>
        <v>0</v>
      </c>
      <c r="BC62" s="122">
        <f>IF(AZ62=3,G64,0)</f>
        <v>0</v>
      </c>
      <c r="BD62" s="122">
        <f>IF(AZ62=4,G64,0)</f>
        <v>0</v>
      </c>
      <c r="BE62" s="122">
        <f>IF(AZ62=5,G64,0)</f>
        <v>0</v>
      </c>
    </row>
    <row r="63" spans="1:57" ht="12.75">
      <c r="A63" s="197" t="s">
        <v>13</v>
      </c>
      <c r="B63" s="149" t="s">
        <v>91</v>
      </c>
      <c r="C63" s="150" t="s">
        <v>92</v>
      </c>
      <c r="D63" s="151"/>
      <c r="E63" s="152"/>
      <c r="F63" s="152"/>
      <c r="G63" s="153"/>
      <c r="H63" s="154"/>
      <c r="I63" s="198"/>
      <c r="O63" s="134"/>
      <c r="BA63" s="136">
        <f>SUM(BA61:BA62)</f>
        <v>0</v>
      </c>
      <c r="BB63" s="136">
        <f>SUM(BB61:BB62)</f>
        <v>0</v>
      </c>
      <c r="BC63" s="136">
        <f>SUM(BC61:BC62)</f>
        <v>0</v>
      </c>
      <c r="BD63" s="136">
        <f>SUM(BD61:BD62)</f>
        <v>0</v>
      </c>
      <c r="BE63" s="136">
        <f>SUM(BE61:BE62)</f>
        <v>0</v>
      </c>
    </row>
    <row r="64" spans="1:15" ht="25.5">
      <c r="A64" s="179">
        <v>33</v>
      </c>
      <c r="B64" s="155" t="s">
        <v>93</v>
      </c>
      <c r="C64" s="156" t="s">
        <v>94</v>
      </c>
      <c r="D64" s="157" t="s">
        <v>83</v>
      </c>
      <c r="E64" s="158">
        <v>75.5</v>
      </c>
      <c r="F64" s="158">
        <v>0</v>
      </c>
      <c r="G64" s="159">
        <f>E64*F64</f>
        <v>0</v>
      </c>
      <c r="H64" s="160">
        <v>0</v>
      </c>
      <c r="I64" s="180">
        <f>E64*H64</f>
        <v>0</v>
      </c>
      <c r="O64" s="134"/>
    </row>
    <row r="65" spans="1:57" ht="13.5" thickBot="1">
      <c r="A65" s="199"/>
      <c r="B65" s="200" t="s">
        <v>16</v>
      </c>
      <c r="C65" s="201" t="str">
        <f>CONCATENATE(B63," ",C63)</f>
        <v>2 Základy,zvláštní zakládání</v>
      </c>
      <c r="D65" s="202"/>
      <c r="E65" s="203"/>
      <c r="F65" s="203"/>
      <c r="G65" s="204">
        <f>SUM(G63:G64)</f>
        <v>0</v>
      </c>
      <c r="H65" s="205"/>
      <c r="I65" s="206">
        <f>SUM(I63:I64)</f>
        <v>0</v>
      </c>
      <c r="O65" s="134"/>
      <c r="AZ65" s="122">
        <v>1</v>
      </c>
      <c r="BA65" s="122">
        <f>IF(AZ65=1,G67,0)</f>
        <v>0</v>
      </c>
      <c r="BB65" s="122">
        <f>IF(AZ65=2,G67,0)</f>
        <v>0</v>
      </c>
      <c r="BC65" s="122">
        <f>IF(AZ65=3,G67,0)</f>
        <v>0</v>
      </c>
      <c r="BD65" s="122">
        <f>IF(AZ65=4,G67,0)</f>
        <v>0</v>
      </c>
      <c r="BE65" s="122">
        <f>IF(AZ65=5,G67,0)</f>
        <v>0</v>
      </c>
    </row>
    <row r="66" spans="1:15" ht="12.75">
      <c r="A66" s="171" t="s">
        <v>13</v>
      </c>
      <c r="B66" s="172" t="s">
        <v>95</v>
      </c>
      <c r="C66" s="173" t="s">
        <v>96</v>
      </c>
      <c r="D66" s="174"/>
      <c r="E66" s="175"/>
      <c r="F66" s="175"/>
      <c r="G66" s="176"/>
      <c r="H66" s="177"/>
      <c r="I66" s="178"/>
      <c r="M66" s="135"/>
      <c r="O66" s="134"/>
    </row>
    <row r="67" spans="1:57" ht="25.5">
      <c r="A67" s="179">
        <v>34</v>
      </c>
      <c r="B67" s="155" t="s">
        <v>97</v>
      </c>
      <c r="C67" s="156" t="s">
        <v>98</v>
      </c>
      <c r="D67" s="157" t="s">
        <v>19</v>
      </c>
      <c r="E67" s="158">
        <v>0.96</v>
      </c>
      <c r="F67" s="158">
        <v>0</v>
      </c>
      <c r="G67" s="159">
        <f>E67*F67</f>
        <v>0</v>
      </c>
      <c r="H67" s="160">
        <v>2.50071</v>
      </c>
      <c r="I67" s="180">
        <f>E67*H67</f>
        <v>2.4006816</v>
      </c>
      <c r="O67" s="134"/>
      <c r="BA67" s="136">
        <f>SUM(BA64:BA66)</f>
        <v>0</v>
      </c>
      <c r="BB67" s="136">
        <f>SUM(BB64:BB66)</f>
        <v>0</v>
      </c>
      <c r="BC67" s="136">
        <f>SUM(BC64:BC66)</f>
        <v>0</v>
      </c>
      <c r="BD67" s="136">
        <f>SUM(BD64:BD66)</f>
        <v>0</v>
      </c>
      <c r="BE67" s="136">
        <f>SUM(BE64:BE66)</f>
        <v>0</v>
      </c>
    </row>
    <row r="68" spans="1:15" ht="12.75">
      <c r="A68" s="181"/>
      <c r="B68" s="161"/>
      <c r="C68" s="244" t="s">
        <v>39</v>
      </c>
      <c r="D68" s="245"/>
      <c r="E68" s="163">
        <v>0.96</v>
      </c>
      <c r="F68" s="162"/>
      <c r="G68" s="164"/>
      <c r="H68" s="165"/>
      <c r="I68" s="182"/>
      <c r="O68" s="134"/>
    </row>
    <row r="69" spans="1:57" ht="13.5" thickBot="1">
      <c r="A69" s="199"/>
      <c r="B69" s="200" t="s">
        <v>16</v>
      </c>
      <c r="C69" s="201" t="str">
        <f>CONCATENATE(B66," ",C66)</f>
        <v>4 Vodorovné konstrukce</v>
      </c>
      <c r="D69" s="202"/>
      <c r="E69" s="203"/>
      <c r="F69" s="203"/>
      <c r="G69" s="204">
        <f>SUM(G66:G68)</f>
        <v>0</v>
      </c>
      <c r="H69" s="205"/>
      <c r="I69" s="206">
        <f>SUM(I66:I68)</f>
        <v>2.4006816</v>
      </c>
      <c r="O69" s="134"/>
      <c r="AZ69" s="122">
        <v>1</v>
      </c>
      <c r="BA69" s="122">
        <f>IF(AZ69=1,G71,0)</f>
        <v>0</v>
      </c>
      <c r="BB69" s="122">
        <f>IF(AZ69=2,G71,0)</f>
        <v>0</v>
      </c>
      <c r="BC69" s="122">
        <f>IF(AZ69=3,G71,0)</f>
        <v>0</v>
      </c>
      <c r="BD69" s="122">
        <f>IF(AZ69=4,G71,0)</f>
        <v>0</v>
      </c>
      <c r="BE69" s="122">
        <f>IF(AZ69=5,G71,0)</f>
        <v>0</v>
      </c>
    </row>
    <row r="70" spans="1:57" ht="12.75">
      <c r="A70" s="171" t="s">
        <v>13</v>
      </c>
      <c r="B70" s="172" t="s">
        <v>99</v>
      </c>
      <c r="C70" s="173" t="s">
        <v>100</v>
      </c>
      <c r="D70" s="174"/>
      <c r="E70" s="175"/>
      <c r="F70" s="175"/>
      <c r="G70" s="176"/>
      <c r="H70" s="177"/>
      <c r="I70" s="178"/>
      <c r="O70" s="134"/>
      <c r="AZ70" s="122">
        <v>1</v>
      </c>
      <c r="BA70" s="122">
        <f>IF(AZ70=1,G72,0)</f>
        <v>0</v>
      </c>
      <c r="BB70" s="122">
        <f>IF(AZ70=2,G72,0)</f>
        <v>0</v>
      </c>
      <c r="BC70" s="122">
        <f>IF(AZ70=3,G72,0)</f>
        <v>0</v>
      </c>
      <c r="BD70" s="122">
        <f>IF(AZ70=4,G72,0)</f>
        <v>0</v>
      </c>
      <c r="BE70" s="122">
        <f>IF(AZ70=5,G72,0)</f>
        <v>0</v>
      </c>
    </row>
    <row r="71" spans="1:15" ht="25.5">
      <c r="A71" s="179">
        <v>35</v>
      </c>
      <c r="B71" s="155" t="s">
        <v>101</v>
      </c>
      <c r="C71" s="156" t="s">
        <v>102</v>
      </c>
      <c r="D71" s="157" t="s">
        <v>83</v>
      </c>
      <c r="E71" s="158">
        <v>87.24</v>
      </c>
      <c r="F71" s="158">
        <v>0</v>
      </c>
      <c r="G71" s="159">
        <f>E71*F71</f>
        <v>0</v>
      </c>
      <c r="H71" s="160">
        <v>0.35263</v>
      </c>
      <c r="I71" s="180">
        <f>E71*H71</f>
        <v>30.7634412</v>
      </c>
      <c r="M71" s="135"/>
      <c r="O71" s="134"/>
    </row>
    <row r="72" spans="1:15" ht="25.5">
      <c r="A72" s="179">
        <v>36</v>
      </c>
      <c r="B72" s="155" t="s">
        <v>103</v>
      </c>
      <c r="C72" s="156" t="s">
        <v>104</v>
      </c>
      <c r="D72" s="157" t="s">
        <v>83</v>
      </c>
      <c r="E72" s="158">
        <v>91.15</v>
      </c>
      <c r="F72" s="158">
        <v>0</v>
      </c>
      <c r="G72" s="159">
        <f>E72*F72</f>
        <v>0</v>
      </c>
      <c r="H72" s="160">
        <v>0.3708</v>
      </c>
      <c r="I72" s="180">
        <f>E72*H72</f>
        <v>33.79842000000001</v>
      </c>
      <c r="M72" s="135"/>
      <c r="O72" s="134"/>
    </row>
    <row r="73" spans="1:57" ht="12.75">
      <c r="A73" s="181"/>
      <c r="B73" s="161"/>
      <c r="C73" s="244" t="s">
        <v>105</v>
      </c>
      <c r="D73" s="245"/>
      <c r="E73" s="163">
        <v>91.15</v>
      </c>
      <c r="F73" s="162"/>
      <c r="G73" s="164"/>
      <c r="H73" s="165"/>
      <c r="I73" s="182"/>
      <c r="O73" s="134"/>
      <c r="AZ73" s="122">
        <v>1</v>
      </c>
      <c r="BA73" s="122">
        <f>IF(AZ73=1,G75,0)</f>
        <v>0</v>
      </c>
      <c r="BB73" s="122">
        <f>IF(AZ73=2,G75,0)</f>
        <v>0</v>
      </c>
      <c r="BC73" s="122">
        <f>IF(AZ73=3,G75,0)</f>
        <v>0</v>
      </c>
      <c r="BD73" s="122">
        <f>IF(AZ73=4,G75,0)</f>
        <v>0</v>
      </c>
      <c r="BE73" s="122">
        <f>IF(AZ73=5,G75,0)</f>
        <v>0</v>
      </c>
    </row>
    <row r="74" spans="1:15" ht="12.75">
      <c r="A74" s="181"/>
      <c r="B74" s="161"/>
      <c r="C74" s="244"/>
      <c r="D74" s="245"/>
      <c r="E74" s="163">
        <v>0</v>
      </c>
      <c r="F74" s="162"/>
      <c r="G74" s="164"/>
      <c r="H74" s="165"/>
      <c r="I74" s="182"/>
      <c r="M74" s="135"/>
      <c r="O74" s="134"/>
    </row>
    <row r="75" spans="1:57" ht="12.75">
      <c r="A75" s="179">
        <v>37</v>
      </c>
      <c r="B75" s="155" t="s">
        <v>106</v>
      </c>
      <c r="C75" s="156" t="s">
        <v>107</v>
      </c>
      <c r="D75" s="157" t="s">
        <v>83</v>
      </c>
      <c r="E75" s="158">
        <v>8.405</v>
      </c>
      <c r="F75" s="158">
        <v>0</v>
      </c>
      <c r="G75" s="159">
        <f>E75*F75</f>
        <v>0</v>
      </c>
      <c r="H75" s="160">
        <v>0.18776</v>
      </c>
      <c r="I75" s="180">
        <f>E75*H75</f>
        <v>1.5781228</v>
      </c>
      <c r="O75" s="134"/>
      <c r="AZ75" s="122">
        <v>1</v>
      </c>
      <c r="BA75" s="122">
        <f>IF(AZ75=1,G77,0)</f>
        <v>0</v>
      </c>
      <c r="BB75" s="122">
        <f>IF(AZ75=2,G77,0)</f>
        <v>0</v>
      </c>
      <c r="BC75" s="122">
        <f>IF(AZ75=3,G77,0)</f>
        <v>0</v>
      </c>
      <c r="BD75" s="122">
        <f>IF(AZ75=4,G77,0)</f>
        <v>0</v>
      </c>
      <c r="BE75" s="122">
        <f>IF(AZ75=5,G77,0)</f>
        <v>0</v>
      </c>
    </row>
    <row r="76" spans="1:57" ht="12.75">
      <c r="A76" s="181"/>
      <c r="B76" s="161"/>
      <c r="C76" s="244" t="s">
        <v>86</v>
      </c>
      <c r="D76" s="245"/>
      <c r="E76" s="163">
        <v>8.405</v>
      </c>
      <c r="F76" s="162"/>
      <c r="G76" s="164"/>
      <c r="H76" s="165"/>
      <c r="I76" s="182"/>
      <c r="O76" s="134"/>
      <c r="AZ76" s="122">
        <v>1</v>
      </c>
      <c r="BA76" s="122">
        <f>IF(AZ76=1,G78,0)</f>
        <v>0</v>
      </c>
      <c r="BB76" s="122">
        <f>IF(AZ76=2,G78,0)</f>
        <v>0</v>
      </c>
      <c r="BC76" s="122">
        <f>IF(AZ76=3,G78,0)</f>
        <v>0</v>
      </c>
      <c r="BD76" s="122">
        <f>IF(AZ76=4,G78,0)</f>
        <v>0</v>
      </c>
      <c r="BE76" s="122">
        <f>IF(AZ76=5,G78,0)</f>
        <v>0</v>
      </c>
    </row>
    <row r="77" spans="1:15" ht="12.75">
      <c r="A77" s="179">
        <v>38</v>
      </c>
      <c r="B77" s="155" t="s">
        <v>108</v>
      </c>
      <c r="C77" s="156" t="s">
        <v>109</v>
      </c>
      <c r="D77" s="157" t="s">
        <v>19</v>
      </c>
      <c r="E77" s="158">
        <v>1.14</v>
      </c>
      <c r="F77" s="158">
        <v>0</v>
      </c>
      <c r="G77" s="159">
        <f>E77*F77</f>
        <v>0</v>
      </c>
      <c r="H77" s="160">
        <v>0</v>
      </c>
      <c r="I77" s="180">
        <f>E77*H77</f>
        <v>0</v>
      </c>
      <c r="M77" s="135"/>
      <c r="O77" s="134"/>
    </row>
    <row r="78" spans="1:57" ht="25.5">
      <c r="A78" s="179">
        <v>39</v>
      </c>
      <c r="B78" s="155" t="s">
        <v>110</v>
      </c>
      <c r="C78" s="156" t="s">
        <v>111</v>
      </c>
      <c r="D78" s="157" t="s">
        <v>83</v>
      </c>
      <c r="E78" s="158">
        <v>182.06</v>
      </c>
      <c r="F78" s="158">
        <v>0</v>
      </c>
      <c r="G78" s="159">
        <f>E78*F78</f>
        <v>0</v>
      </c>
      <c r="H78" s="160">
        <v>0.03694</v>
      </c>
      <c r="I78" s="180">
        <f>E78*H78</f>
        <v>6.7252964</v>
      </c>
      <c r="O78" s="134"/>
      <c r="BA78" s="136">
        <f>SUM(BA68:BA77)</f>
        <v>0</v>
      </c>
      <c r="BB78" s="136">
        <f>SUM(BB68:BB77)</f>
        <v>0</v>
      </c>
      <c r="BC78" s="136">
        <f>SUM(BC68:BC77)</f>
        <v>0</v>
      </c>
      <c r="BD78" s="136">
        <f>SUM(BD68:BD77)</f>
        <v>0</v>
      </c>
      <c r="BE78" s="136">
        <f>SUM(BE68:BE77)</f>
        <v>0</v>
      </c>
    </row>
    <row r="79" spans="1:15" ht="12.75">
      <c r="A79" s="181"/>
      <c r="B79" s="161"/>
      <c r="C79" s="244" t="s">
        <v>112</v>
      </c>
      <c r="D79" s="245"/>
      <c r="E79" s="163">
        <v>182.06</v>
      </c>
      <c r="F79" s="162"/>
      <c r="G79" s="164"/>
      <c r="H79" s="165"/>
      <c r="I79" s="182"/>
      <c r="O79" s="134"/>
    </row>
    <row r="80" spans="1:57" ht="13.5" thickBot="1">
      <c r="A80" s="199"/>
      <c r="B80" s="200" t="s">
        <v>16</v>
      </c>
      <c r="C80" s="201" t="str">
        <f>CONCATENATE(B70," ",C70)</f>
        <v>5 Komunikace</v>
      </c>
      <c r="D80" s="202"/>
      <c r="E80" s="203"/>
      <c r="F80" s="203"/>
      <c r="G80" s="204">
        <f>SUM(G70:G79)</f>
        <v>0</v>
      </c>
      <c r="H80" s="205"/>
      <c r="I80" s="206">
        <f>SUM(I70:I79)</f>
        <v>72.86528040000002</v>
      </c>
      <c r="O80" s="134"/>
      <c r="AZ80" s="122">
        <v>1</v>
      </c>
      <c r="BA80" s="122">
        <f>IF(AZ80=1,G82,0)</f>
        <v>0</v>
      </c>
      <c r="BB80" s="122">
        <f>IF(AZ80=2,G82,0)</f>
        <v>0</v>
      </c>
      <c r="BC80" s="122">
        <f>IF(AZ80=3,G82,0)</f>
        <v>0</v>
      </c>
      <c r="BD80" s="122">
        <f>IF(AZ80=4,G82,0)</f>
        <v>0</v>
      </c>
      <c r="BE80" s="122">
        <f>IF(AZ80=5,G82,0)</f>
        <v>0</v>
      </c>
    </row>
    <row r="81" spans="1:15" ht="12.75">
      <c r="A81" s="171" t="s">
        <v>13</v>
      </c>
      <c r="B81" s="172" t="s">
        <v>113</v>
      </c>
      <c r="C81" s="173" t="s">
        <v>114</v>
      </c>
      <c r="D81" s="174"/>
      <c r="E81" s="175"/>
      <c r="F81" s="175"/>
      <c r="G81" s="176"/>
      <c r="H81" s="177"/>
      <c r="I81" s="178"/>
      <c r="O81" s="134"/>
    </row>
    <row r="82" spans="1:15" ht="25.5">
      <c r="A82" s="179">
        <v>40</v>
      </c>
      <c r="B82" s="155" t="s">
        <v>115</v>
      </c>
      <c r="C82" s="156" t="s">
        <v>116</v>
      </c>
      <c r="D82" s="157" t="s">
        <v>117</v>
      </c>
      <c r="E82" s="158">
        <v>2</v>
      </c>
      <c r="F82" s="158">
        <v>0</v>
      </c>
      <c r="G82" s="159">
        <f>E82*F82</f>
        <v>0</v>
      </c>
      <c r="H82" s="160">
        <v>7.01674</v>
      </c>
      <c r="I82" s="180">
        <f>E82*H82</f>
        <v>14.03348</v>
      </c>
      <c r="M82" s="135"/>
      <c r="O82" s="134"/>
    </row>
    <row r="83" spans="1:57" ht="12.75">
      <c r="A83" s="181"/>
      <c r="B83" s="161"/>
      <c r="C83" s="250" t="s">
        <v>118</v>
      </c>
      <c r="D83" s="250"/>
      <c r="E83" s="250"/>
      <c r="F83" s="250"/>
      <c r="G83" s="250"/>
      <c r="H83" s="166"/>
      <c r="I83" s="207"/>
      <c r="O83" s="134"/>
      <c r="AZ83" s="122">
        <v>1</v>
      </c>
      <c r="BA83" s="122">
        <f>IF(AZ83=1,G85,0)</f>
        <v>0</v>
      </c>
      <c r="BB83" s="122">
        <f>IF(AZ83=2,G85,0)</f>
        <v>0</v>
      </c>
      <c r="BC83" s="122">
        <f>IF(AZ83=3,G85,0)</f>
        <v>0</v>
      </c>
      <c r="BD83" s="122">
        <f>IF(AZ83=4,G85,0)</f>
        <v>0</v>
      </c>
      <c r="BE83" s="122">
        <f>IF(AZ83=5,G85,0)</f>
        <v>0</v>
      </c>
    </row>
    <row r="84" spans="1:57" ht="12.75">
      <c r="A84" s="181"/>
      <c r="B84" s="161"/>
      <c r="C84" s="244" t="s">
        <v>119</v>
      </c>
      <c r="D84" s="245"/>
      <c r="E84" s="163">
        <v>2</v>
      </c>
      <c r="F84" s="162"/>
      <c r="G84" s="164"/>
      <c r="H84" s="165"/>
      <c r="I84" s="182"/>
      <c r="O84" s="134"/>
      <c r="AZ84" s="122">
        <v>1</v>
      </c>
      <c r="BA84" s="122">
        <f>IF(AZ84=1,G86,0)</f>
        <v>0</v>
      </c>
      <c r="BB84" s="122">
        <f>IF(AZ84=2,G86,0)</f>
        <v>0</v>
      </c>
      <c r="BC84" s="122">
        <f>IF(AZ84=3,G86,0)</f>
        <v>0</v>
      </c>
      <c r="BD84" s="122">
        <f>IF(AZ84=4,G86,0)</f>
        <v>0</v>
      </c>
      <c r="BE84" s="122">
        <f>IF(AZ84=5,G86,0)</f>
        <v>0</v>
      </c>
    </row>
    <row r="85" spans="1:57" ht="25.5">
      <c r="A85" s="179">
        <v>41</v>
      </c>
      <c r="B85" s="155" t="s">
        <v>120</v>
      </c>
      <c r="C85" s="156" t="s">
        <v>121</v>
      </c>
      <c r="D85" s="157" t="s">
        <v>122</v>
      </c>
      <c r="E85" s="158">
        <v>7.8</v>
      </c>
      <c r="F85" s="158">
        <v>0</v>
      </c>
      <c r="G85" s="159">
        <f>E85*F85</f>
        <v>0</v>
      </c>
      <c r="H85" s="160">
        <v>0.80092</v>
      </c>
      <c r="I85" s="180">
        <f>E85*H85</f>
        <v>6.247176</v>
      </c>
      <c r="O85" s="134"/>
      <c r="AZ85" s="122">
        <v>1</v>
      </c>
      <c r="BA85" s="122">
        <f>IF(AZ85=1,G87,0)</f>
        <v>0</v>
      </c>
      <c r="BB85" s="122">
        <f>IF(AZ85=2,G87,0)</f>
        <v>0</v>
      </c>
      <c r="BC85" s="122">
        <f>IF(AZ85=3,G87,0)</f>
        <v>0</v>
      </c>
      <c r="BD85" s="122">
        <f>IF(AZ85=4,G87,0)</f>
        <v>0</v>
      </c>
      <c r="BE85" s="122">
        <f>IF(AZ85=5,G87,0)</f>
        <v>0</v>
      </c>
    </row>
    <row r="86" spans="1:57" ht="12.75">
      <c r="A86" s="179">
        <v>42</v>
      </c>
      <c r="B86" s="155" t="s">
        <v>123</v>
      </c>
      <c r="C86" s="156" t="s">
        <v>124</v>
      </c>
      <c r="D86" s="157" t="s">
        <v>117</v>
      </c>
      <c r="E86" s="158">
        <v>4</v>
      </c>
      <c r="F86" s="158">
        <v>0</v>
      </c>
      <c r="G86" s="159">
        <f>E86*F86</f>
        <v>0</v>
      </c>
      <c r="H86" s="160">
        <v>1.03</v>
      </c>
      <c r="I86" s="180">
        <f>E86*H86</f>
        <v>4.12</v>
      </c>
      <c r="O86" s="134"/>
      <c r="BA86" s="136">
        <f>SUM(BA79:BA85)</f>
        <v>0</v>
      </c>
      <c r="BB86" s="136">
        <f>SUM(BB79:BB85)</f>
        <v>0</v>
      </c>
      <c r="BC86" s="136">
        <f>SUM(BC79:BC85)</f>
        <v>0</v>
      </c>
      <c r="BD86" s="136">
        <f>SUM(BD79:BD85)</f>
        <v>0</v>
      </c>
      <c r="BE86" s="136">
        <f>SUM(BE79:BE85)</f>
        <v>0</v>
      </c>
    </row>
    <row r="87" spans="1:15" ht="25.5">
      <c r="A87" s="179">
        <v>43</v>
      </c>
      <c r="B87" s="155" t="s">
        <v>125</v>
      </c>
      <c r="C87" s="156" t="s">
        <v>126</v>
      </c>
      <c r="D87" s="157" t="s">
        <v>19</v>
      </c>
      <c r="E87" s="158">
        <v>7.845</v>
      </c>
      <c r="F87" s="158">
        <v>0</v>
      </c>
      <c r="G87" s="159">
        <f>E87*F87</f>
        <v>0</v>
      </c>
      <c r="H87" s="160">
        <v>2.5273</v>
      </c>
      <c r="I87" s="180">
        <f>E87*H87</f>
        <v>19.826668499999997</v>
      </c>
      <c r="O87" s="134"/>
    </row>
    <row r="88" spans="1:57" ht="13.5" thickBot="1">
      <c r="A88" s="199"/>
      <c r="B88" s="200" t="s">
        <v>16</v>
      </c>
      <c r="C88" s="201" t="str">
        <f>CONCATENATE(B81," ",C81)</f>
        <v>91 Doplňující práce na komunikaci</v>
      </c>
      <c r="D88" s="202"/>
      <c r="E88" s="203"/>
      <c r="F88" s="203"/>
      <c r="G88" s="204">
        <f>SUM(G81:G87)</f>
        <v>0</v>
      </c>
      <c r="H88" s="205"/>
      <c r="I88" s="206">
        <f>SUM(I81:I87)</f>
        <v>44.227324499999995</v>
      </c>
      <c r="O88" s="134"/>
      <c r="AZ88" s="122">
        <v>1</v>
      </c>
      <c r="BA88" s="122">
        <f>IF(AZ88=1,G90,0)</f>
        <v>0</v>
      </c>
      <c r="BB88" s="122">
        <f>IF(AZ88=2,G90,0)</f>
        <v>0</v>
      </c>
      <c r="BC88" s="122">
        <f>IF(AZ88=3,G90,0)</f>
        <v>0</v>
      </c>
      <c r="BD88" s="122">
        <f>IF(AZ88=4,G90,0)</f>
        <v>0</v>
      </c>
      <c r="BE88" s="122">
        <f>IF(AZ88=5,G90,0)</f>
        <v>0</v>
      </c>
    </row>
    <row r="89" spans="1:15" ht="12.75">
      <c r="A89" s="171" t="s">
        <v>13</v>
      </c>
      <c r="B89" s="172" t="s">
        <v>127</v>
      </c>
      <c r="C89" s="173" t="s">
        <v>128</v>
      </c>
      <c r="D89" s="174"/>
      <c r="E89" s="175"/>
      <c r="F89" s="175"/>
      <c r="G89" s="176"/>
      <c r="H89" s="177"/>
      <c r="I89" s="178"/>
      <c r="M89" s="135"/>
      <c r="O89" s="134"/>
    </row>
    <row r="90" spans="1:57" ht="12.75">
      <c r="A90" s="179">
        <v>44</v>
      </c>
      <c r="B90" s="155" t="s">
        <v>129</v>
      </c>
      <c r="C90" s="156" t="s">
        <v>130</v>
      </c>
      <c r="D90" s="157" t="s">
        <v>131</v>
      </c>
      <c r="E90" s="158">
        <v>119.4933</v>
      </c>
      <c r="F90" s="158">
        <v>0</v>
      </c>
      <c r="G90" s="159">
        <f>E90*F90</f>
        <v>0</v>
      </c>
      <c r="H90" s="160">
        <v>0</v>
      </c>
      <c r="I90" s="180">
        <f>E90*H90</f>
        <v>0</v>
      </c>
      <c r="O90" s="134"/>
      <c r="BA90" s="136">
        <f>SUM(BA87:BA89)</f>
        <v>0</v>
      </c>
      <c r="BB90" s="136">
        <f>SUM(BB87:BB89)</f>
        <v>0</v>
      </c>
      <c r="BC90" s="136">
        <f>SUM(BC87:BC89)</f>
        <v>0</v>
      </c>
      <c r="BD90" s="136">
        <f>SUM(BD87:BD89)</f>
        <v>0</v>
      </c>
      <c r="BE90" s="136">
        <f>SUM(BE87:BE89)</f>
        <v>0</v>
      </c>
    </row>
    <row r="91" spans="1:9" ht="12.75">
      <c r="A91" s="181"/>
      <c r="B91" s="161"/>
      <c r="C91" s="244" t="s">
        <v>132</v>
      </c>
      <c r="D91" s="245"/>
      <c r="E91" s="163">
        <v>119.4933</v>
      </c>
      <c r="F91" s="162"/>
      <c r="G91" s="164"/>
      <c r="H91" s="165"/>
      <c r="I91" s="182"/>
    </row>
    <row r="92" spans="1:9" ht="13.5" thickBot="1">
      <c r="A92" s="199"/>
      <c r="B92" s="200" t="s">
        <v>16</v>
      </c>
      <c r="C92" s="201" t="str">
        <f>CONCATENATE(B89," ",C89)</f>
        <v>99 Staveništní přesun hmot</v>
      </c>
      <c r="D92" s="202"/>
      <c r="E92" s="203"/>
      <c r="F92" s="203"/>
      <c r="G92" s="204">
        <f>SUM(G89:G91)</f>
        <v>0</v>
      </c>
      <c r="H92" s="205"/>
      <c r="I92" s="206">
        <f>SUM(I89:I91)</f>
        <v>0</v>
      </c>
    </row>
    <row r="93" spans="1:9" ht="26.25" thickBot="1">
      <c r="A93" s="208">
        <v>45</v>
      </c>
      <c r="B93" s="209"/>
      <c r="C93" s="210" t="s">
        <v>133</v>
      </c>
      <c r="D93" s="211" t="s">
        <v>134</v>
      </c>
      <c r="E93" s="212">
        <v>1</v>
      </c>
      <c r="F93" s="212"/>
      <c r="G93" s="213"/>
      <c r="H93" s="214"/>
      <c r="I93" s="215"/>
    </row>
    <row r="94" spans="1:9" ht="13.5" thickBot="1">
      <c r="A94" s="216"/>
      <c r="B94" s="217" t="s">
        <v>135</v>
      </c>
      <c r="C94" s="218"/>
      <c r="D94" s="219"/>
      <c r="E94" s="220"/>
      <c r="F94" s="220"/>
      <c r="G94" s="221">
        <f>SUM(G83:G91)</f>
        <v>0</v>
      </c>
      <c r="H94" s="222"/>
      <c r="I94" s="223"/>
    </row>
    <row r="95" ht="12.75">
      <c r="E95" s="122"/>
    </row>
    <row r="96" ht="12.75">
      <c r="E96" s="122"/>
    </row>
    <row r="97" ht="12.75">
      <c r="E97" s="122"/>
    </row>
    <row r="98" ht="12.75">
      <c r="E98" s="122"/>
    </row>
    <row r="99" ht="12.75">
      <c r="E99" s="122"/>
    </row>
    <row r="100" ht="12.75">
      <c r="E100" s="122"/>
    </row>
    <row r="101" ht="12.75">
      <c r="E101" s="122"/>
    </row>
    <row r="102" ht="12.75">
      <c r="E102" s="122"/>
    </row>
    <row r="103" ht="12.75">
      <c r="E103" s="122"/>
    </row>
    <row r="104" ht="12.75">
      <c r="E104" s="122"/>
    </row>
    <row r="105" ht="12.75">
      <c r="E105" s="122"/>
    </row>
    <row r="106" ht="12.75">
      <c r="E106" s="122"/>
    </row>
    <row r="107" ht="12.75">
      <c r="E107" s="122"/>
    </row>
    <row r="108" ht="12.75">
      <c r="E108" s="122"/>
    </row>
    <row r="109" ht="12.75">
      <c r="E109" s="122"/>
    </row>
    <row r="110" ht="12.75">
      <c r="E110" s="122"/>
    </row>
    <row r="111" ht="12.75">
      <c r="E111" s="122"/>
    </row>
    <row r="112" ht="12.75">
      <c r="E112" s="122"/>
    </row>
    <row r="113" ht="12.75">
      <c r="E113" s="122"/>
    </row>
    <row r="114" ht="12.75">
      <c r="E114" s="122"/>
    </row>
    <row r="115" ht="12.75">
      <c r="E115" s="122"/>
    </row>
    <row r="116" spans="1:7" ht="12.75">
      <c r="A116" s="137"/>
      <c r="B116" s="137"/>
      <c r="C116" s="137"/>
      <c r="D116" s="137"/>
      <c r="E116" s="137"/>
      <c r="F116" s="137"/>
      <c r="G116" s="137"/>
    </row>
    <row r="117" spans="1:7" ht="12.75">
      <c r="A117" s="137"/>
      <c r="B117" s="137"/>
      <c r="C117" s="137"/>
      <c r="D117" s="137"/>
      <c r="E117" s="137"/>
      <c r="F117" s="137"/>
      <c r="G117" s="137"/>
    </row>
    <row r="118" spans="1:7" ht="12.75">
      <c r="A118" s="137"/>
      <c r="B118" s="137"/>
      <c r="C118" s="137"/>
      <c r="D118" s="137"/>
      <c r="E118" s="137"/>
      <c r="F118" s="137"/>
      <c r="G118" s="137"/>
    </row>
    <row r="119" spans="1:7" ht="12.75">
      <c r="A119" s="137"/>
      <c r="B119" s="137"/>
      <c r="C119" s="137"/>
      <c r="D119" s="137"/>
      <c r="E119" s="137"/>
      <c r="F119" s="137"/>
      <c r="G119" s="137"/>
    </row>
    <row r="120" ht="12.75">
      <c r="E120" s="122"/>
    </row>
    <row r="121" ht="12.75">
      <c r="E121" s="122"/>
    </row>
    <row r="122" ht="12.75">
      <c r="E122" s="122"/>
    </row>
    <row r="123" ht="12.75">
      <c r="E123" s="122"/>
    </row>
    <row r="124" ht="12.75">
      <c r="E124" s="122"/>
    </row>
    <row r="125" ht="12.75">
      <c r="E125" s="122"/>
    </row>
    <row r="126" ht="12.75">
      <c r="E126" s="122"/>
    </row>
    <row r="127" ht="12.75">
      <c r="E127" s="122"/>
    </row>
    <row r="128" ht="12.75">
      <c r="E128" s="122"/>
    </row>
    <row r="129" ht="12.75">
      <c r="E129" s="122"/>
    </row>
    <row r="130" ht="12.75">
      <c r="E130" s="122"/>
    </row>
    <row r="131" ht="12.75">
      <c r="E131" s="122"/>
    </row>
    <row r="132" ht="12.75">
      <c r="E132" s="122"/>
    </row>
    <row r="133" ht="12.75">
      <c r="E133" s="122"/>
    </row>
    <row r="134" ht="12.75">
      <c r="E134" s="122"/>
    </row>
    <row r="135" ht="12.75">
      <c r="E135" s="122"/>
    </row>
    <row r="136" ht="12.75">
      <c r="E136" s="122"/>
    </row>
    <row r="137" ht="12.75">
      <c r="E137" s="122"/>
    </row>
    <row r="138" ht="12.75">
      <c r="E138" s="122"/>
    </row>
    <row r="139" ht="12.75">
      <c r="E139" s="122"/>
    </row>
    <row r="140" ht="12.75">
      <c r="E140" s="122"/>
    </row>
    <row r="141" ht="12.75">
      <c r="E141" s="122"/>
    </row>
    <row r="142" ht="12.75">
      <c r="E142" s="122"/>
    </row>
    <row r="143" ht="12.75">
      <c r="E143" s="122"/>
    </row>
    <row r="144" ht="12.75">
      <c r="E144" s="122"/>
    </row>
    <row r="145" spans="1:2" ht="12.75">
      <c r="A145" s="138"/>
      <c r="B145" s="138"/>
    </row>
    <row r="146" spans="1:7" ht="12.75">
      <c r="A146" s="137"/>
      <c r="B146" s="137"/>
      <c r="C146" s="140"/>
      <c r="D146" s="140"/>
      <c r="E146" s="141"/>
      <c r="F146" s="140"/>
      <c r="G146" s="142"/>
    </row>
    <row r="147" spans="1:7" ht="12.75">
      <c r="A147" s="143"/>
      <c r="B147" s="143"/>
      <c r="C147" s="137"/>
      <c r="D147" s="137"/>
      <c r="E147" s="144"/>
      <c r="F147" s="137"/>
      <c r="G147" s="137"/>
    </row>
    <row r="148" spans="1:7" ht="12.75">
      <c r="A148" s="137"/>
      <c r="B148" s="137"/>
      <c r="C148" s="137"/>
      <c r="D148" s="137"/>
      <c r="E148" s="144"/>
      <c r="F148" s="137"/>
      <c r="G148" s="137"/>
    </row>
    <row r="149" spans="1:7" ht="12.75">
      <c r="A149" s="137"/>
      <c r="B149" s="137"/>
      <c r="C149" s="137"/>
      <c r="D149" s="137"/>
      <c r="E149" s="144"/>
      <c r="F149" s="137"/>
      <c r="G149" s="137"/>
    </row>
    <row r="150" spans="1:7" ht="12.75">
      <c r="A150" s="137"/>
      <c r="B150" s="137"/>
      <c r="C150" s="137"/>
      <c r="D150" s="137"/>
      <c r="E150" s="144"/>
      <c r="F150" s="137"/>
      <c r="G150" s="137"/>
    </row>
    <row r="151" spans="1:7" ht="12.75">
      <c r="A151" s="137"/>
      <c r="B151" s="137"/>
      <c r="C151" s="137"/>
      <c r="D151" s="137"/>
      <c r="E151" s="144"/>
      <c r="F151" s="137"/>
      <c r="G151" s="137"/>
    </row>
    <row r="152" spans="1:7" ht="12.75">
      <c r="A152" s="137"/>
      <c r="B152" s="137"/>
      <c r="C152" s="137"/>
      <c r="D152" s="137"/>
      <c r="E152" s="144"/>
      <c r="F152" s="137"/>
      <c r="G152" s="137"/>
    </row>
    <row r="153" spans="1:7" ht="12.75">
      <c r="A153" s="137"/>
      <c r="B153" s="137"/>
      <c r="C153" s="137"/>
      <c r="D153" s="137"/>
      <c r="E153" s="144"/>
      <c r="F153" s="137"/>
      <c r="G153" s="137"/>
    </row>
    <row r="154" spans="1:7" ht="12.75">
      <c r="A154" s="137"/>
      <c r="B154" s="137"/>
      <c r="C154" s="137"/>
      <c r="D154" s="137"/>
      <c r="E154" s="144"/>
      <c r="F154" s="137"/>
      <c r="G154" s="137"/>
    </row>
    <row r="155" spans="1:7" ht="12.75">
      <c r="A155" s="137"/>
      <c r="B155" s="137"/>
      <c r="C155" s="137"/>
      <c r="D155" s="137"/>
      <c r="E155" s="144"/>
      <c r="F155" s="137"/>
      <c r="G155" s="137"/>
    </row>
    <row r="156" spans="1:7" ht="12.75">
      <c r="A156" s="137"/>
      <c r="B156" s="137"/>
      <c r="C156" s="137"/>
      <c r="D156" s="137"/>
      <c r="E156" s="144"/>
      <c r="F156" s="137"/>
      <c r="G156" s="137"/>
    </row>
    <row r="157" spans="1:7" ht="12.75">
      <c r="A157" s="137"/>
      <c r="B157" s="137"/>
      <c r="C157" s="137"/>
      <c r="D157" s="137"/>
      <c r="E157" s="144"/>
      <c r="F157" s="137"/>
      <c r="G157" s="137"/>
    </row>
    <row r="158" spans="1:7" ht="12.75">
      <c r="A158" s="137"/>
      <c r="B158" s="137"/>
      <c r="C158" s="137"/>
      <c r="D158" s="137"/>
      <c r="E158" s="144"/>
      <c r="F158" s="137"/>
      <c r="G158" s="137"/>
    </row>
    <row r="159" spans="1:7" ht="12.75">
      <c r="A159" s="137"/>
      <c r="B159" s="137"/>
      <c r="C159" s="137"/>
      <c r="D159" s="137"/>
      <c r="E159" s="144"/>
      <c r="F159" s="137"/>
      <c r="G159" s="137"/>
    </row>
  </sheetData>
  <sheetProtection/>
  <mergeCells count="30">
    <mergeCell ref="C91:D91"/>
    <mergeCell ref="C83:G83"/>
    <mergeCell ref="C84:D84"/>
    <mergeCell ref="C73:D73"/>
    <mergeCell ref="C74:D74"/>
    <mergeCell ref="C76:D76"/>
    <mergeCell ref="C79:D79"/>
    <mergeCell ref="C29:D29"/>
    <mergeCell ref="C31:D31"/>
    <mergeCell ref="C68:D68"/>
    <mergeCell ref="C42:D42"/>
    <mergeCell ref="C53:D53"/>
    <mergeCell ref="C33:D33"/>
    <mergeCell ref="C35:D35"/>
    <mergeCell ref="C38:D38"/>
    <mergeCell ref="C40:D40"/>
    <mergeCell ref="C18:D18"/>
    <mergeCell ref="C19:D19"/>
    <mergeCell ref="C21:D21"/>
    <mergeCell ref="C23:D23"/>
    <mergeCell ref="C25:D25"/>
    <mergeCell ref="C27:D27"/>
    <mergeCell ref="C9:D9"/>
    <mergeCell ref="C10:D10"/>
    <mergeCell ref="C13:D13"/>
    <mergeCell ref="C17:D17"/>
    <mergeCell ref="A1:I1"/>
    <mergeCell ref="A3:B3"/>
    <mergeCell ref="A4:B4"/>
    <mergeCell ref="G4:I4"/>
  </mergeCells>
  <printOptions/>
  <pageMargins left="0.5905511811023623" right="0.3937007874015748" top="0.7874015748031497" bottom="0.7874015748031497" header="0.31496062992125984" footer="0.31496062992125984"/>
  <pageSetup horizontalDpi="600" verticalDpi="600" orientation="landscape" paperSize="9" scale="85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VPÚ DECO PRAHA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Blanka Gruntorádová</dc:creator>
  <cp:keywords/>
  <dc:description/>
  <cp:lastModifiedBy>ph-podebradsky</cp:lastModifiedBy>
  <cp:lastPrinted>2012-05-17T08:59:48Z</cp:lastPrinted>
  <dcterms:created xsi:type="dcterms:W3CDTF">2010-11-22T18:38:38Z</dcterms:created>
  <dcterms:modified xsi:type="dcterms:W3CDTF">2012-05-17T08:59:52Z</dcterms:modified>
  <cp:category/>
  <cp:version/>
  <cp:contentType/>
  <cp:contentStatus/>
</cp:coreProperties>
</file>