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5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'Položky'!$A$1:$I$59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<sst xmlns="http://schemas.openxmlformats.org/spreadsheetml/2006/main" count="151" uniqueCount="104">
  <si>
    <t>Objekt :</t>
  </si>
  <si>
    <t xml:space="preserve"> </t>
  </si>
  <si>
    <t>Stavba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</si>
  <si>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</si>
  <si>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</si>
  <si>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</si>
  <si>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</si>
  <si>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</si>
  <si>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</si>
  <si>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</si>
  <si>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</si>
  <si>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</si>
  <si>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</si>
  <si>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</si>
  <si>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</si>
  <si>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</si>
  <si>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</si>
  <si>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119 00-1204</t>
  </si>
  <si>
    <t>Úprava zemin vápnem in situ, tl. vrstvy 50 cm - zlepšení nestab.podloží zafrézováním hydr.pojiva</t>
  </si>
  <si>
    <t>m3</t>
  </si>
  <si>
    <t>1213,2*0,5</t>
  </si>
  <si>
    <t>585-340000</t>
  </si>
  <si>
    <t>Vápno pro stav.účely (k pol.119 00-1204) 53,1 kg/m3 + 5% ztratné</t>
  </si>
  <si>
    <t>t</t>
  </si>
  <si>
    <t>(606,6*53,1*1,05)/1000</t>
  </si>
  <si>
    <t>121 10-1103.R00</t>
  </si>
  <si>
    <t>Sejmutí ornice s přemístěním přes 100 do 250 m - v tl. 0,4 m</t>
  </si>
  <si>
    <t>122 10-1401.R00</t>
  </si>
  <si>
    <t>Vykopávky v MZD v hor. 2 do 100 m3 - humus pro ohumusování s naložením</t>
  </si>
  <si>
    <t>Vykopávky v MZD v hor. 2 do 100 m3 - zemina pro násyp s naložením</t>
  </si>
  <si>
    <t>122 10-2201.R00</t>
  </si>
  <si>
    <t>Odkopávky pro silnice v hor. 2 do 100 m3 s naložením</t>
  </si>
  <si>
    <t>122 20-1402.R00</t>
  </si>
  <si>
    <t>Vykopávky v zemníku v hor. 3 do 1000 m3 natěžení nedostatku zeminy pro násyp a DK s nalož.</t>
  </si>
  <si>
    <t>;zemina pro násyp:       184,9-20,9</t>
  </si>
  <si>
    <t>;zemina pro dosyp.krajnic:     17,42</t>
  </si>
  <si>
    <t>122 20-1409.R00</t>
  </si>
  <si>
    <t>Příplatek za lepivost - výkop v zemníku v hor. 3 - 30%</t>
  </si>
  <si>
    <t>181,42*0,3</t>
  </si>
  <si>
    <t>162 30-1101.R00</t>
  </si>
  <si>
    <t>Vodorovné přemístění výkopku z hor.1-4 do 500 m - humus pro ohumusování na MZD a z MZD</t>
  </si>
  <si>
    <t>2*16,58</t>
  </si>
  <si>
    <t>Vodorovné přemístění výkopku z hor.1-4 do 500 m - zemina z výkopu pro násyp na MZD a z MZD</t>
  </si>
  <si>
    <t>20,9*2</t>
  </si>
  <si>
    <t>162 60-1102.R00</t>
  </si>
  <si>
    <t>Vodorovné přemístění výkopku z hor.1-4 do 5000 m - odvoz přebytku humusu (nabídnuto k zeměd.účelům)</t>
  </si>
  <si>
    <t>603,8-16,58</t>
  </si>
  <si>
    <t>162 70-1105.R00</t>
  </si>
  <si>
    <t>Vodorovné přemístění výkopku z hor.1-4 do 10000 m - nedostatek zeminy pro násyp a DK ze zemníku</t>
  </si>
  <si>
    <t>162 70-1109.R00</t>
  </si>
  <si>
    <t>Příplatek k vod. přemístění hor.1-4 za další 1 km - nedostatek zem.pro násyp a DK ze zemníku (15 km)</t>
  </si>
  <si>
    <t>181,42*5</t>
  </si>
  <si>
    <t>167 10-1102.R00</t>
  </si>
  <si>
    <t>Nakládání výkopku z hor.1-4 v množství nad 100 m3  - sejmutá ornice</t>
  </si>
  <si>
    <t>171 10-1102.R00</t>
  </si>
  <si>
    <t>Uložení sypaniny do násypů zhutněných na 96% PS</t>
  </si>
  <si>
    <t>171 20-1101.R00</t>
  </si>
  <si>
    <t>Uložení sypaniny do násypů nezhutněných - humus pro ohumusování na MZD</t>
  </si>
  <si>
    <t>165,8*0,1</t>
  </si>
  <si>
    <t>181 20-1102.R00</t>
  </si>
  <si>
    <t>Úprava pláně v násypech v hor. 1-4, se zhutněním - vozovka</t>
  </si>
  <si>
    <t>m2</t>
  </si>
  <si>
    <t>Úprava pláně v násypech v hor. 1-4, se zhutněním - krajnice</t>
  </si>
  <si>
    <t>288*0,25*2</t>
  </si>
  <si>
    <t>182 20-1101.R00</t>
  </si>
  <si>
    <t>Svahování násypů</t>
  </si>
  <si>
    <t>182 30-1121.R00</t>
  </si>
  <si>
    <t>Rozprostření ornice, svah, tl. do 10 cm, do 500 m2</t>
  </si>
  <si>
    <t>2</t>
  </si>
  <si>
    <t>Základy,zvláštní zakládání</t>
  </si>
  <si>
    <t>215 90-1101.R00</t>
  </si>
  <si>
    <t>Zhutnění podloží z hornin nesoudržných do 92% PS - pod násypem</t>
  </si>
  <si>
    <t>289 97-0111.R00</t>
  </si>
  <si>
    <t>Vrstva geotextilie Geofiltex 300g/m2 - separační vrstva pod podsypem ze ŠD</t>
  </si>
  <si>
    <t>5</t>
  </si>
  <si>
    <t>Komunikace</t>
  </si>
  <si>
    <t>564 85-1115.R00</t>
  </si>
  <si>
    <t>Podklad ze štěrkodrti po zhutnění tloušťky 19 cm - ložná vrstva ze ŠD 16/32 Ge</t>
  </si>
  <si>
    <t>564 86-1111.R00</t>
  </si>
  <si>
    <t>Podklad ze štěrkodrti po zhutnění min. tl. 20 cm - podsyp ze ŠD 0/63 Ge (celkem 264,2 m3)</t>
  </si>
  <si>
    <t>;celkem 264,2 m3 :     264,4/0,2</t>
  </si>
  <si>
    <t>569 83-1111.R00</t>
  </si>
  <si>
    <t>Zpevnění krajnic štěrkodrtí tloušťky  10 cm</t>
  </si>
  <si>
    <t>569 90-3311.R00</t>
  </si>
  <si>
    <t>Zřízení zemních krajnic se zhutněním</t>
  </si>
  <si>
    <t>573 19-1111.R00</t>
  </si>
  <si>
    <t>Nátěr spojovací kationaktivní emulzí do1kg/m2 spoj. nátěr z kationakt. emulze PS,EK - 0,3 kg/m2</t>
  </si>
  <si>
    <t>577 13-2111.R00</t>
  </si>
  <si>
    <t>Beton asfaltový ABS, ABH tř.1 nad 3 m, tl.4 cm - obrusná vrstva  ACO 11</t>
  </si>
  <si>
    <t>99</t>
  </si>
  <si>
    <t>Staveništní přesun hmot</t>
  </si>
  <si>
    <t>998 22-5111.R00</t>
  </si>
  <si>
    <t>Přesun hmot, pozemní komunikace, kryt živičný</t>
  </si>
  <si>
    <t>0,0338+0,6066+1092,2767</t>
  </si>
  <si>
    <t>komp.</t>
  </si>
  <si>
    <t>Celkem za polní cestu</t>
  </si>
  <si>
    <t>Výškopisné a polohopisné vytyčení stavby  včetně ověření inženýrských sítí</t>
  </si>
  <si>
    <t>111 20-1101.R00</t>
  </si>
  <si>
    <t>Odstranění křovin i s kořeny na ploše do 2000 m2 průměr do 20  cm stížené podmínky</t>
  </si>
  <si>
    <t>162 30-1501.R00</t>
  </si>
  <si>
    <t>Vodorovné přemístění křovin do 5000 m včetně likvidace</t>
  </si>
  <si>
    <t>Modletice, Herink, Dobřejovice - VCS 3</t>
  </si>
  <si>
    <t>VCS 3  - Polní cesta VCS3 Herink</t>
  </si>
  <si>
    <t>Příloha č.4 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</si>
</sst>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0" fontId="30" fillId="0" borderId="0" xfId="46" applyFont="1">
      <alignment/>
      <protection/>
    </xf>
    <xf numFmtId="0" fontId="30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49" fontId="1" fillId="0" borderId="58" xfId="46" applyNumberFormat="1" applyFont="1" applyFill="1" applyBorder="1" applyAlignment="1">
      <alignment horizontal="left"/>
      <protection/>
    </xf>
    <xf numFmtId="0" fontId="1" fillId="0" borderId="58" xfId="46" applyFont="1" applyFill="1" applyBorder="1">
      <alignment/>
      <protection/>
    </xf>
    <xf numFmtId="0" fontId="0" fillId="0" borderId="58" xfId="46" applyFill="1" applyBorder="1" applyAlignment="1">
      <alignment horizontal="center"/>
      <protection/>
    </xf>
    <xf numFmtId="0" fontId="0" fillId="0" borderId="58" xfId="46" applyNumberFormat="1" applyFill="1" applyBorder="1" applyAlignment="1">
      <alignment horizontal="right"/>
      <protection/>
    </xf>
    <xf numFmtId="0" fontId="0" fillId="0" borderId="58" xfId="46" applyNumberFormat="1" applyFill="1" applyBorder="1">
      <alignment/>
      <protection/>
    </xf>
    <xf numFmtId="0" fontId="24" fillId="0" borderId="58" xfId="46" applyNumberFormat="1" applyFont="1" applyFill="1" applyBorder="1">
      <alignment/>
      <protection/>
    </xf>
    <xf numFmtId="49" fontId="0" fillId="0" borderId="58" xfId="46" applyNumberFormat="1" applyFont="1" applyFill="1" applyBorder="1" applyAlignment="1">
      <alignment horizontal="left"/>
      <protection/>
    </xf>
    <xf numFmtId="0" fontId="0" fillId="0" borderId="58" xfId="46" applyFont="1" applyFill="1" applyBorder="1" applyAlignment="1">
      <alignment wrapText="1"/>
      <protection/>
    </xf>
    <xf numFmtId="49" fontId="0" fillId="0" borderId="58" xfId="46" applyNumberFormat="1" applyFont="1" applyFill="1" applyBorder="1" applyAlignment="1">
      <alignment horizontal="center" shrinkToFit="1"/>
      <protection/>
    </xf>
    <xf numFmtId="4" fontId="0" fillId="0" borderId="58" xfId="46" applyNumberFormat="1" applyFont="1" applyFill="1" applyBorder="1" applyAlignment="1">
      <alignment horizontal="right"/>
      <protection/>
    </xf>
    <xf numFmtId="4" fontId="0" fillId="0" borderId="58" xfId="46" applyNumberFormat="1" applyFont="1" applyFill="1" applyBorder="1">
      <alignment/>
      <protection/>
    </xf>
    <xf numFmtId="169" fontId="0" fillId="0" borderId="58" xfId="46" applyNumberFormat="1" applyFont="1" applyFill="1" applyBorder="1">
      <alignment/>
      <protection/>
    </xf>
    <xf numFmtId="49" fontId="25" fillId="0" borderId="58" xfId="46" applyNumberFormat="1" applyFont="1" applyFill="1" applyBorder="1" applyAlignment="1">
      <alignment horizontal="left"/>
      <protection/>
    </xf>
    <xf numFmtId="0" fontId="31" fillId="0" borderId="58" xfId="46" applyFont="1" applyFill="1" applyBorder="1" applyAlignment="1">
      <alignment horizontal="left" wrapText="1"/>
      <protection/>
    </xf>
    <xf numFmtId="4" fontId="31" fillId="0" borderId="58" xfId="46" applyNumberFormat="1" applyFont="1" applyFill="1" applyBorder="1" applyAlignment="1">
      <alignment horizontal="right" wrapText="1"/>
      <protection/>
    </xf>
    <xf numFmtId="0" fontId="31" fillId="0" borderId="58" xfId="0" applyFont="1" applyFill="1" applyBorder="1" applyAlignment="1">
      <alignment horizontal="right"/>
    </xf>
    <xf numFmtId="0" fontId="0" fillId="0" borderId="58" xfId="46" applyFill="1" applyBorder="1">
      <alignment/>
      <protection/>
    </xf>
    <xf numFmtId="49" fontId="22" fillId="0" borderId="63" xfId="46" applyNumberFormat="1" applyFont="1" applyFill="1" applyBorder="1">
      <alignment/>
      <protection/>
    </xf>
    <xf numFmtId="0" fontId="22" fillId="0" borderId="63" xfId="46" applyFont="1" applyFill="1" applyBorder="1" applyAlignment="1">
      <alignment horizontal="center"/>
      <protection/>
    </xf>
    <xf numFmtId="0" fontId="22" fillId="0" borderId="63" xfId="46" applyNumberFormat="1" applyFont="1" applyFill="1" applyBorder="1" applyAlignment="1">
      <alignment horizontal="center"/>
      <protection/>
    </xf>
    <xf numFmtId="0" fontId="29" fillId="0" borderId="63" xfId="46" applyFont="1" applyFill="1" applyBorder="1">
      <alignment/>
      <protection/>
    </xf>
    <xf numFmtId="0" fontId="1" fillId="0" borderId="56" xfId="46" applyFont="1" applyFill="1" applyBorder="1" applyAlignment="1">
      <alignment horizontal="center"/>
      <protection/>
    </xf>
    <xf numFmtId="49" fontId="1" fillId="0" borderId="64" xfId="46" applyNumberFormat="1" applyFont="1" applyFill="1" applyBorder="1" applyAlignment="1">
      <alignment horizontal="left"/>
      <protection/>
    </xf>
    <xf numFmtId="0" fontId="1" fillId="0" borderId="64" xfId="46" applyFont="1" applyFill="1" applyBorder="1">
      <alignment/>
      <protection/>
    </xf>
    <xf numFmtId="0" fontId="0" fillId="0" borderId="64" xfId="46" applyFill="1" applyBorder="1" applyAlignment="1">
      <alignment horizontal="center"/>
      <protection/>
    </xf>
    <xf numFmtId="0" fontId="0" fillId="0" borderId="64" xfId="46" applyNumberFormat="1" applyFill="1" applyBorder="1" applyAlignment="1">
      <alignment horizontal="right"/>
      <protection/>
    </xf>
    <xf numFmtId="0" fontId="0" fillId="0" borderId="64" xfId="46" applyNumberFormat="1" applyFill="1" applyBorder="1">
      <alignment/>
      <protection/>
    </xf>
    <xf numFmtId="0" fontId="24" fillId="0" borderId="64" xfId="46" applyNumberFormat="1" applyFont="1" applyFill="1" applyBorder="1">
      <alignment/>
      <protection/>
    </xf>
    <xf numFmtId="0" fontId="0" fillId="0" borderId="65" xfId="46" applyFont="1" applyFill="1" applyBorder="1" applyAlignment="1">
      <alignment horizontal="center"/>
      <protection/>
    </xf>
    <xf numFmtId="0" fontId="25" fillId="0" borderId="65" xfId="46" applyFont="1" applyFill="1" applyBorder="1" applyAlignment="1">
      <alignment horizontal="center"/>
      <protection/>
    </xf>
    <xf numFmtId="0" fontId="0" fillId="0" borderId="66" xfId="46" applyFill="1" applyBorder="1" applyAlignment="1">
      <alignment horizontal="center"/>
      <protection/>
    </xf>
    <xf numFmtId="49" fontId="3" fillId="0" borderId="67" xfId="46" applyNumberFormat="1" applyFont="1" applyFill="1" applyBorder="1" applyAlignment="1">
      <alignment horizontal="left"/>
      <protection/>
    </xf>
    <xf numFmtId="0" fontId="3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4" fontId="0" fillId="0" borderId="67" xfId="46" applyNumberFormat="1" applyFill="1" applyBorder="1" applyAlignment="1">
      <alignment horizontal="right"/>
      <protection/>
    </xf>
    <xf numFmtId="4" fontId="1" fillId="0" borderId="67" xfId="46" applyNumberFormat="1" applyFont="1" applyFill="1" applyBorder="1">
      <alignment/>
      <protection/>
    </xf>
    <xf numFmtId="0" fontId="1" fillId="0" borderId="67" xfId="46" applyFont="1" applyFill="1" applyBorder="1">
      <alignment/>
      <protection/>
    </xf>
    <xf numFmtId="169" fontId="1" fillId="0" borderId="67" xfId="46" applyNumberFormat="1" applyFont="1" applyFill="1" applyBorder="1">
      <alignment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9" fontId="0" fillId="0" borderId="67" xfId="46" applyNumberFormat="1" applyFont="1" applyFill="1" applyBorder="1">
      <alignment/>
      <protection/>
    </xf>
    <xf numFmtId="0" fontId="0" fillId="0" borderId="56" xfId="46" applyFill="1" applyBorder="1" applyAlignment="1">
      <alignment horizontal="center"/>
      <protection/>
    </xf>
    <xf numFmtId="49" fontId="3" fillId="0" borderId="64" xfId="46" applyNumberFormat="1" applyFont="1" applyFill="1" applyBorder="1" applyAlignment="1">
      <alignment horizontal="left"/>
      <protection/>
    </xf>
    <xf numFmtId="0" fontId="3" fillId="0" borderId="64" xfId="46" applyFont="1" applyFill="1" applyBorder="1">
      <alignment/>
      <protection/>
    </xf>
    <xf numFmtId="4" fontId="0" fillId="0" borderId="64" xfId="46" applyNumberFormat="1" applyFill="1" applyBorder="1" applyAlignment="1">
      <alignment horizontal="right"/>
      <protection/>
    </xf>
    <xf numFmtId="4" fontId="1" fillId="0" borderId="64" xfId="46" applyNumberFormat="1" applyFont="1" applyFill="1" applyBorder="1">
      <alignment/>
      <protection/>
    </xf>
    <xf numFmtId="169" fontId="1" fillId="0" borderId="64" xfId="46" applyNumberFormat="1" applyFont="1" applyFill="1" applyBorder="1">
      <alignment/>
      <protection/>
    </xf>
    <xf numFmtId="0" fontId="1" fillId="0" borderId="65" xfId="46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49" fontId="0" fillId="0" borderId="53" xfId="46" applyNumberFormat="1" applyFont="1" applyFill="1" applyBorder="1" applyAlignment="1">
      <alignment horizontal="left"/>
      <protection/>
    </xf>
    <xf numFmtId="0" fontId="0" fillId="0" borderId="53" xfId="46" applyFont="1" applyFill="1" applyBorder="1" applyAlignment="1">
      <alignment wrapText="1"/>
      <protection/>
    </xf>
    <xf numFmtId="49" fontId="0" fillId="0" borderId="53" xfId="46" applyNumberFormat="1" applyFont="1" applyFill="1" applyBorder="1" applyAlignment="1">
      <alignment horizontal="center" shrinkToFit="1"/>
      <protection/>
    </xf>
    <xf numFmtId="4" fontId="0" fillId="0" borderId="53" xfId="46" applyNumberFormat="1" applyFont="1" applyFill="1" applyBorder="1" applyAlignment="1">
      <alignment horizontal="right"/>
      <protection/>
    </xf>
    <xf numFmtId="4" fontId="0" fillId="0" borderId="53" xfId="46" applyNumberFormat="1" applyFont="1" applyFill="1" applyBorder="1">
      <alignment/>
      <protection/>
    </xf>
    <xf numFmtId="169" fontId="0" fillId="0" borderId="53" xfId="46" applyNumberFormat="1" applyFont="1" applyFill="1" applyBorder="1">
      <alignment/>
      <protection/>
    </xf>
    <xf numFmtId="169" fontId="0" fillId="0" borderId="54" xfId="46" applyNumberFormat="1" applyFont="1" applyFill="1" applyBorder="1">
      <alignment/>
      <protection/>
    </xf>
    <xf numFmtId="0" fontId="0" fillId="0" borderId="69" xfId="46" applyFill="1" applyBorder="1" applyAlignment="1">
      <alignment horizontal="center"/>
      <protection/>
    </xf>
    <xf numFmtId="49" fontId="3" fillId="0" borderId="70" xfId="46" applyNumberFormat="1" applyFont="1" applyFill="1" applyBorder="1" applyAlignment="1">
      <alignment horizontal="left"/>
      <protection/>
    </xf>
    <xf numFmtId="0" fontId="3" fillId="0" borderId="70" xfId="46" applyFont="1" applyFill="1" applyBorder="1">
      <alignment/>
      <protection/>
    </xf>
    <xf numFmtId="0" fontId="0" fillId="0" borderId="70" xfId="46" applyFill="1" applyBorder="1" applyAlignment="1">
      <alignment horizontal="center"/>
      <protection/>
    </xf>
    <xf numFmtId="4" fontId="0" fillId="0" borderId="70" xfId="46" applyNumberFormat="1" applyFill="1" applyBorder="1" applyAlignment="1">
      <alignment horizontal="right"/>
      <protection/>
    </xf>
    <xf numFmtId="4" fontId="1" fillId="0" borderId="70" xfId="46" applyNumberFormat="1" applyFont="1" applyFill="1" applyBorder="1">
      <alignment/>
      <protection/>
    </xf>
    <xf numFmtId="0" fontId="1" fillId="0" borderId="70" xfId="46" applyFont="1" applyFill="1" applyBorder="1">
      <alignment/>
      <protection/>
    </xf>
    <xf numFmtId="169" fontId="1" fillId="0" borderId="71" xfId="46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73" xfId="46" applyFont="1" applyBorder="1" applyAlignment="1">
      <alignment horizontal="center"/>
      <protection/>
    </xf>
    <xf numFmtId="0" fontId="0" fillId="0" borderId="74" xfId="46" applyFont="1" applyBorder="1" applyAlignment="1">
      <alignment horizontal="center"/>
      <protection/>
    </xf>
    <xf numFmtId="0" fontId="0" fillId="0" borderId="75" xfId="46" applyFont="1" applyBorder="1" applyAlignment="1">
      <alignment horizontal="center"/>
      <protection/>
    </xf>
    <xf numFmtId="0" fontId="0" fillId="0" borderId="76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7" xfId="46" applyFont="1" applyBorder="1" applyAlignment="1">
      <alignment horizontal="left" shrinkToFit="1"/>
      <protection/>
    </xf>
    <xf numFmtId="0" fontId="31" fillId="0" borderId="58" xfId="46" applyFont="1" applyFill="1" applyBorder="1" applyAlignment="1">
      <alignment horizontal="left" wrapText="1"/>
      <protection/>
    </xf>
    <xf numFmtId="0" fontId="26" fillId="0" borderId="0" xfId="46" applyFont="1" applyAlignment="1">
      <alignment horizontal="center"/>
      <protection/>
    </xf>
    <xf numFmtId="49" fontId="0" fillId="0" borderId="75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7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:G3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/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/>
      <c r="B3" s="4"/>
      <c r="C3" s="5"/>
      <c r="D3" s="5"/>
      <c r="E3" s="5"/>
      <c r="F3" s="6"/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/>
      <c r="B5" s="15"/>
      <c r="C5" s="16"/>
      <c r="D5" s="16"/>
      <c r="E5" s="16"/>
      <c r="F5" s="17"/>
      <c r="G5" s="18"/>
    </row>
    <row r="6" spans="1:7" ht="12.75" customHeight="1">
      <c r="A6" s="8"/>
      <c r="B6" s="9"/>
      <c r="C6" s="10"/>
      <c r="D6" s="11"/>
      <c r="E6" s="11"/>
      <c r="F6" s="19"/>
      <c r="G6" s="13"/>
    </row>
    <row r="7" spans="1:9" ht="12.75">
      <c r="A7" s="14"/>
      <c r="B7" s="16"/>
      <c r="C7" s="219"/>
      <c r="D7" s="220"/>
      <c r="E7" s="20"/>
      <c r="F7" s="21"/>
      <c r="G7" s="22"/>
      <c r="H7" s="23"/>
      <c r="I7" s="23"/>
    </row>
    <row r="8" spans="1:7" ht="12.75">
      <c r="A8" s="14"/>
      <c r="B8" s="16"/>
      <c r="C8" s="219"/>
      <c r="D8" s="220"/>
      <c r="E8" s="17"/>
      <c r="F8" s="16"/>
      <c r="G8" s="24"/>
    </row>
    <row r="9" spans="1:7" ht="12.75">
      <c r="A9" s="25"/>
      <c r="B9" s="26"/>
      <c r="C9" s="26"/>
      <c r="D9" s="26"/>
      <c r="E9" s="27"/>
      <c r="F9" s="26"/>
      <c r="G9" s="28"/>
    </row>
    <row r="10" spans="1:57" ht="12.75">
      <c r="A10" s="29"/>
      <c r="B10" s="30"/>
      <c r="C10" s="30"/>
      <c r="D10" s="30"/>
      <c r="E10" s="12"/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221"/>
      <c r="F11" s="222"/>
      <c r="G11" s="223"/>
    </row>
    <row r="12" spans="1:7" ht="28.5" customHeight="1" thickBot="1">
      <c r="A12" s="32"/>
      <c r="B12" s="33"/>
      <c r="C12" s="33"/>
      <c r="D12" s="33"/>
      <c r="E12" s="34"/>
      <c r="F12" s="34"/>
      <c r="G12" s="35"/>
    </row>
    <row r="13" spans="1:7" ht="17.25" customHeight="1" thickBot="1">
      <c r="A13" s="36"/>
      <c r="B13" s="37"/>
      <c r="C13" s="38"/>
      <c r="D13" s="39"/>
      <c r="E13" s="40"/>
      <c r="F13" s="40"/>
      <c r="G13" s="38"/>
    </row>
    <row r="14" spans="1:7" ht="15.75" customHeight="1">
      <c r="A14" s="41"/>
      <c r="B14" s="42"/>
      <c r="C14" s="43"/>
      <c r="D14" s="44"/>
      <c r="E14" s="45"/>
      <c r="F14" s="46"/>
      <c r="G14" s="43"/>
    </row>
    <row r="15" spans="1:7" ht="15.75" customHeight="1">
      <c r="A15" s="41"/>
      <c r="B15" s="42"/>
      <c r="C15" s="43"/>
      <c r="D15" s="25"/>
      <c r="E15" s="47"/>
      <c r="F15" s="48"/>
      <c r="G15" s="43"/>
    </row>
    <row r="16" spans="1:7" ht="15.75" customHeight="1">
      <c r="A16" s="41"/>
      <c r="B16" s="42"/>
      <c r="C16" s="43"/>
      <c r="D16" s="25"/>
      <c r="E16" s="47"/>
      <c r="F16" s="48"/>
      <c r="G16" s="43"/>
    </row>
    <row r="17" spans="1:7" ht="15.75" customHeight="1">
      <c r="A17" s="49"/>
      <c r="B17" s="42"/>
      <c r="C17" s="43"/>
      <c r="D17" s="25"/>
      <c r="E17" s="47"/>
      <c r="F17" s="48"/>
      <c r="G17" s="43"/>
    </row>
    <row r="18" spans="1:7" ht="15.75" customHeight="1">
      <c r="A18" s="50"/>
      <c r="B18" s="42"/>
      <c r="C18" s="43"/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/>
      <c r="B20" s="42"/>
      <c r="C20" s="43"/>
      <c r="D20" s="25"/>
      <c r="E20" s="47"/>
      <c r="F20" s="48"/>
      <c r="G20" s="43"/>
    </row>
    <row r="21" spans="1:7" ht="15.75" customHeight="1">
      <c r="A21" s="29"/>
      <c r="B21" s="30"/>
      <c r="C21" s="43"/>
      <c r="D21" s="25"/>
      <c r="E21" s="47"/>
      <c r="F21" s="48"/>
      <c r="G21" s="43"/>
    </row>
    <row r="22" spans="1:7" ht="15.75" customHeight="1" thickBot="1">
      <c r="A22" s="25"/>
      <c r="B22" s="26"/>
      <c r="C22" s="52"/>
      <c r="D22" s="53"/>
      <c r="E22" s="54"/>
      <c r="F22" s="55"/>
      <c r="G22" s="43"/>
    </row>
    <row r="23" spans="1:7" ht="12.75">
      <c r="A23" s="3"/>
      <c r="B23" s="5"/>
      <c r="C23" s="6"/>
      <c r="D23" s="5"/>
      <c r="E23" s="6"/>
      <c r="F23" s="5"/>
      <c r="G23" s="7"/>
    </row>
    <row r="24" spans="1:7" ht="12.75">
      <c r="A24" s="14"/>
      <c r="B24" s="16"/>
      <c r="C24" s="17"/>
      <c r="D24" s="16"/>
      <c r="E24" s="17"/>
      <c r="F24" s="16"/>
      <c r="G24" s="18"/>
    </row>
    <row r="25" spans="1:7" ht="12.75">
      <c r="A25" s="29"/>
      <c r="B25" s="56"/>
      <c r="C25" s="12"/>
      <c r="D25" s="30"/>
      <c r="E25" s="12"/>
      <c r="F25" s="30"/>
      <c r="G25" s="13"/>
    </row>
    <row r="26" spans="1:7" ht="12.75">
      <c r="A26" s="29"/>
      <c r="B26" s="57"/>
      <c r="C26" s="12"/>
      <c r="D26" s="30"/>
      <c r="E26" s="12"/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/>
      <c r="B29" s="16"/>
      <c r="C29" s="58"/>
      <c r="D29" s="16"/>
      <c r="E29" s="17"/>
      <c r="F29" s="59"/>
      <c r="G29" s="18"/>
    </row>
    <row r="30" spans="1:7" ht="12.75">
      <c r="A30" s="14"/>
      <c r="B30" s="16"/>
      <c r="C30" s="58"/>
      <c r="D30" s="16"/>
      <c r="E30" s="17"/>
      <c r="F30" s="59"/>
      <c r="G30" s="18"/>
    </row>
    <row r="31" spans="1:7" ht="12.75">
      <c r="A31" s="14"/>
      <c r="B31" s="16"/>
      <c r="C31" s="58"/>
      <c r="D31" s="16"/>
      <c r="E31" s="17"/>
      <c r="F31" s="60"/>
      <c r="G31" s="28"/>
    </row>
    <row r="32" spans="1:7" ht="12.75">
      <c r="A32" s="14"/>
      <c r="B32" s="16"/>
      <c r="C32" s="58"/>
      <c r="D32" s="16"/>
      <c r="E32" s="17"/>
      <c r="F32" s="59"/>
      <c r="G32" s="18"/>
    </row>
    <row r="33" spans="1:7" ht="12.75">
      <c r="A33" s="14"/>
      <c r="B33" s="16"/>
      <c r="C33" s="58"/>
      <c r="D33" s="16"/>
      <c r="E33" s="17"/>
      <c r="F33" s="60"/>
      <c r="G33" s="28"/>
    </row>
    <row r="34" spans="1:7" s="66" customFormat="1" ht="19.5" customHeight="1" thickBot="1">
      <c r="A34" s="61"/>
      <c r="B34" s="62"/>
      <c r="C34" s="62"/>
      <c r="D34" s="62"/>
      <c r="E34" s="63"/>
      <c r="F34" s="64"/>
      <c r="G34" s="65"/>
    </row>
    <row r="36" spans="1:8" ht="12.75">
      <c r="A36" s="67"/>
      <c r="B36" s="67"/>
      <c r="C36" s="67"/>
      <c r="D36" s="67"/>
      <c r="E36" s="67"/>
      <c r="F36" s="67"/>
      <c r="G36" s="67"/>
      <c r="H36" t="s">
        <v>1</v>
      </c>
    </row>
    <row r="37" spans="1:8" ht="14.25" customHeight="1">
      <c r="A37" s="67"/>
      <c r="B37" s="218"/>
      <c r="C37" s="218"/>
      <c r="D37" s="218"/>
      <c r="E37" s="218"/>
      <c r="F37" s="218"/>
      <c r="G37" s="218"/>
      <c r="H37" t="s">
        <v>1</v>
      </c>
    </row>
    <row r="38" spans="1:8" ht="12.75" customHeight="1">
      <c r="A38" s="68"/>
      <c r="B38" s="218"/>
      <c r="C38" s="218"/>
      <c r="D38" s="218"/>
      <c r="E38" s="218"/>
      <c r="F38" s="218"/>
      <c r="G38" s="218"/>
      <c r="H38" t="s">
        <v>1</v>
      </c>
    </row>
    <row r="39" spans="1:8" ht="12.75">
      <c r="A39" s="68"/>
      <c r="B39" s="218"/>
      <c r="C39" s="218"/>
      <c r="D39" s="218"/>
      <c r="E39" s="218"/>
      <c r="F39" s="218"/>
      <c r="G39" s="218"/>
      <c r="H39" t="s">
        <v>1</v>
      </c>
    </row>
    <row r="40" spans="1:8" ht="12.75">
      <c r="A40" s="68"/>
      <c r="B40" s="218"/>
      <c r="C40" s="218"/>
      <c r="D40" s="218"/>
      <c r="E40" s="218"/>
      <c r="F40" s="218"/>
      <c r="G40" s="218"/>
      <c r="H40" t="s">
        <v>1</v>
      </c>
    </row>
    <row r="41" spans="1:8" ht="12.75">
      <c r="A41" s="68"/>
      <c r="B41" s="218"/>
      <c r="C41" s="218"/>
      <c r="D41" s="218"/>
      <c r="E41" s="218"/>
      <c r="F41" s="218"/>
      <c r="G41" s="218"/>
      <c r="H41" t="s">
        <v>1</v>
      </c>
    </row>
    <row r="42" spans="1:8" ht="12.75">
      <c r="A42" s="68"/>
      <c r="B42" s="218"/>
      <c r="C42" s="218"/>
      <c r="D42" s="218"/>
      <c r="E42" s="218"/>
      <c r="F42" s="218"/>
      <c r="G42" s="218"/>
      <c r="H42" t="s">
        <v>1</v>
      </c>
    </row>
    <row r="43" spans="1:8" ht="12.75">
      <c r="A43" s="68"/>
      <c r="B43" s="218"/>
      <c r="C43" s="218"/>
      <c r="D43" s="218"/>
      <c r="E43" s="218"/>
      <c r="F43" s="218"/>
      <c r="G43" s="218"/>
      <c r="H43" t="s">
        <v>1</v>
      </c>
    </row>
    <row r="44" spans="1:8" ht="12.75">
      <c r="A44" s="68"/>
      <c r="B44" s="218"/>
      <c r="C44" s="218"/>
      <c r="D44" s="218"/>
      <c r="E44" s="218"/>
      <c r="F44" s="218"/>
      <c r="G44" s="218"/>
      <c r="H44" t="s">
        <v>1</v>
      </c>
    </row>
    <row r="45" spans="1:8" ht="12.75">
      <c r="A45" s="68"/>
      <c r="B45" s="218"/>
      <c r="C45" s="218"/>
      <c r="D45" s="218"/>
      <c r="E45" s="218"/>
      <c r="F45" s="218"/>
      <c r="G45" s="218"/>
      <c r="H45" t="s">
        <v>1</v>
      </c>
    </row>
    <row r="46" spans="2:7" ht="12.75">
      <c r="B46" s="217"/>
      <c r="C46" s="217"/>
      <c r="D46" s="217"/>
      <c r="E46" s="217"/>
      <c r="F46" s="217"/>
      <c r="G46" s="217"/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217"/>
      <c r="C51" s="217"/>
      <c r="D51" s="217"/>
      <c r="E51" s="217"/>
      <c r="F51" s="217"/>
      <c r="G51" s="217"/>
    </row>
    <row r="52" spans="2:7" ht="12.75">
      <c r="B52" s="217"/>
      <c r="C52" s="217"/>
      <c r="D52" s="217"/>
      <c r="E52" s="217"/>
      <c r="F52" s="217"/>
      <c r="G52" s="217"/>
    </row>
    <row r="53" spans="2:7" ht="12.75">
      <c r="B53" s="217"/>
      <c r="C53" s="217"/>
      <c r="D53" s="217"/>
      <c r="E53" s="217"/>
      <c r="F53" s="217"/>
      <c r="G53" s="217"/>
    </row>
    <row r="54" spans="2:7" ht="12.75">
      <c r="B54" s="217"/>
      <c r="C54" s="217"/>
      <c r="D54" s="217"/>
      <c r="E54" s="217"/>
      <c r="F54" s="217"/>
      <c r="G54" s="217"/>
    </row>
    <row r="55" spans="2:7" ht="12.75">
      <c r="B55" s="217"/>
      <c r="C55" s="217"/>
      <c r="D55" s="217"/>
      <c r="E55" s="217"/>
      <c r="F55" s="217"/>
      <c r="G55" s="217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8"/>
  <sheetViews>
    <sheetView zoomScalePageLayoutView="0" workbookViewId="0" topLeftCell="A1">
      <selection activeCell="A1" sqref="A1:I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6"/>
      <c r="B1" s="227"/>
      <c r="C1" s="69"/>
      <c r="D1" s="70"/>
      <c r="E1" s="71"/>
      <c r="F1" s="70"/>
      <c r="G1" s="72"/>
      <c r="H1" s="73"/>
      <c r="I1" s="74"/>
    </row>
    <row r="2" spans="1:9" ht="13.5" thickBot="1">
      <c r="A2" s="228"/>
      <c r="B2" s="229"/>
      <c r="C2" s="75"/>
      <c r="D2" s="76"/>
      <c r="E2" s="77"/>
      <c r="F2" s="76"/>
      <c r="G2" s="230"/>
      <c r="H2" s="230"/>
      <c r="I2" s="231"/>
    </row>
    <row r="3" ht="13.5" thickTop="1"/>
    <row r="4" spans="1:9" ht="19.5" customHeight="1">
      <c r="A4" s="78"/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/>
      <c r="C6" s="80"/>
      <c r="D6" s="81"/>
      <c r="E6" s="82"/>
      <c r="F6" s="83"/>
      <c r="G6" s="83"/>
      <c r="H6" s="83"/>
      <c r="I6" s="84"/>
    </row>
    <row r="7" spans="1:9" s="30" customFormat="1" ht="12.75">
      <c r="A7" s="145"/>
      <c r="B7" s="85"/>
      <c r="C7" s="86"/>
      <c r="D7" s="87"/>
      <c r="E7" s="146"/>
      <c r="F7" s="147"/>
      <c r="G7" s="147"/>
      <c r="H7" s="147"/>
      <c r="I7" s="148"/>
    </row>
    <row r="8" spans="1:9" s="30" customFormat="1" ht="12.75">
      <c r="A8" s="145"/>
      <c r="B8" s="85"/>
      <c r="C8" s="86"/>
      <c r="D8" s="87"/>
      <c r="E8" s="146"/>
      <c r="F8" s="147"/>
      <c r="G8" s="147"/>
      <c r="H8" s="147"/>
      <c r="I8" s="148"/>
    </row>
    <row r="9" spans="1:9" s="30" customFormat="1" ht="12.75">
      <c r="A9" s="145"/>
      <c r="B9" s="85"/>
      <c r="C9" s="86"/>
      <c r="D9" s="87"/>
      <c r="E9" s="146"/>
      <c r="F9" s="147"/>
      <c r="G9" s="147"/>
      <c r="H9" s="147"/>
      <c r="I9" s="148"/>
    </row>
    <row r="10" spans="1:9" s="30" customFormat="1" ht="13.5" thickBot="1">
      <c r="A10" s="145"/>
      <c r="B10" s="85"/>
      <c r="C10" s="86"/>
      <c r="D10" s="87"/>
      <c r="E10" s="146"/>
      <c r="F10" s="147"/>
      <c r="G10" s="147"/>
      <c r="H10" s="147"/>
      <c r="I10" s="148"/>
    </row>
    <row r="11" spans="1:9" s="93" customFormat="1" ht="13.5" thickBot="1">
      <c r="A11" s="88"/>
      <c r="B11" s="80"/>
      <c r="C11" s="80"/>
      <c r="D11" s="89"/>
      <c r="E11" s="90"/>
      <c r="F11" s="91"/>
      <c r="G11" s="91"/>
      <c r="H11" s="91"/>
      <c r="I11" s="92"/>
    </row>
    <row r="12" spans="1:9" ht="12.75">
      <c r="A12" s="86"/>
      <c r="B12" s="86"/>
      <c r="C12" s="86"/>
      <c r="D12" s="86"/>
      <c r="E12" s="86"/>
      <c r="F12" s="86"/>
      <c r="G12" s="86"/>
      <c r="H12" s="86"/>
      <c r="I12" s="86"/>
    </row>
    <row r="13" spans="1:57" ht="19.5" customHeight="1">
      <c r="A13" s="94"/>
      <c r="B13" s="94"/>
      <c r="C13" s="94"/>
      <c r="D13" s="94"/>
      <c r="E13" s="94"/>
      <c r="F13" s="94"/>
      <c r="G13" s="95"/>
      <c r="H13" s="94"/>
      <c r="I13" s="94"/>
      <c r="BA13" s="31"/>
      <c r="BB13" s="31"/>
      <c r="BC13" s="31"/>
      <c r="BD13" s="31"/>
      <c r="BE13" s="31"/>
    </row>
    <row r="14" spans="1:9" ht="13.5" thickBot="1">
      <c r="A14" s="96"/>
      <c r="B14" s="96"/>
      <c r="C14" s="96"/>
      <c r="D14" s="96"/>
      <c r="E14" s="96"/>
      <c r="F14" s="96"/>
      <c r="G14" s="96"/>
      <c r="H14" s="96"/>
      <c r="I14" s="96"/>
    </row>
    <row r="15" spans="1:9" ht="12.75">
      <c r="A15" s="97"/>
      <c r="B15" s="98"/>
      <c r="C15" s="98"/>
      <c r="D15" s="99"/>
      <c r="E15" s="100"/>
      <c r="F15" s="101"/>
      <c r="G15" s="102"/>
      <c r="H15" s="103"/>
      <c r="I15" s="104"/>
    </row>
    <row r="16" spans="1:53" ht="12.75">
      <c r="A16" s="105"/>
      <c r="B16" s="106"/>
      <c r="C16" s="106"/>
      <c r="D16" s="107"/>
      <c r="E16" s="108"/>
      <c r="F16" s="109"/>
      <c r="G16" s="110"/>
      <c r="H16" s="111"/>
      <c r="I16" s="112"/>
      <c r="BA16">
        <v>8</v>
      </c>
    </row>
    <row r="17" spans="1:9" ht="13.5" thickBot="1">
      <c r="A17" s="113"/>
      <c r="B17" s="114"/>
      <c r="C17" s="115"/>
      <c r="D17" s="116"/>
      <c r="E17" s="117"/>
      <c r="F17" s="118"/>
      <c r="G17" s="118"/>
      <c r="H17" s="224"/>
      <c r="I17" s="225"/>
    </row>
    <row r="19" spans="2:9" ht="12.75">
      <c r="B19" s="93"/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</sheetData>
  <sheetProtection/>
  <mergeCells count="4">
    <mergeCell ref="H17:I17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6"/>
  <sheetViews>
    <sheetView showGridLines="0" showZeros="0" tabSelected="1" zoomScale="80" zoomScaleNormal="80" zoomScalePageLayoutView="0" workbookViewId="0" topLeftCell="A31">
      <selection activeCell="L5" sqref="L5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39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233" t="s">
        <v>3</v>
      </c>
      <c r="B1" s="233"/>
      <c r="C1" s="233"/>
      <c r="D1" s="233"/>
      <c r="E1" s="233"/>
      <c r="F1" s="233"/>
      <c r="G1" s="233"/>
      <c r="H1" s="233"/>
      <c r="I1" s="233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226" t="s">
        <v>2</v>
      </c>
      <c r="B3" s="227"/>
      <c r="C3" s="69" t="s">
        <v>101</v>
      </c>
      <c r="D3" s="70"/>
      <c r="E3" s="71"/>
      <c r="F3" s="70"/>
      <c r="G3" s="126"/>
      <c r="H3" s="127">
        <f>Rekapitulace!H1</f>
        <v>0</v>
      </c>
      <c r="I3" s="128" t="s">
        <v>103</v>
      </c>
    </row>
    <row r="4" spans="1:9" ht="13.5" thickBot="1">
      <c r="A4" s="234" t="s">
        <v>0</v>
      </c>
      <c r="B4" s="229"/>
      <c r="C4" s="75" t="s">
        <v>102</v>
      </c>
      <c r="D4" s="76"/>
      <c r="E4" s="77"/>
      <c r="F4" s="76"/>
      <c r="G4" s="235"/>
      <c r="H4" s="235"/>
      <c r="I4" s="236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3.5" thickBot="1">
      <c r="A6" s="166" t="s">
        <v>4</v>
      </c>
      <c r="B6" s="167" t="s">
        <v>5</v>
      </c>
      <c r="C6" s="167" t="s">
        <v>6</v>
      </c>
      <c r="D6" s="167" t="s">
        <v>7</v>
      </c>
      <c r="E6" s="168" t="s">
        <v>8</v>
      </c>
      <c r="F6" s="167" t="s">
        <v>9</v>
      </c>
      <c r="G6" s="167" t="s">
        <v>10</v>
      </c>
      <c r="H6" s="169" t="s">
        <v>11</v>
      </c>
      <c r="I6" s="169" t="s">
        <v>12</v>
      </c>
    </row>
    <row r="7" spans="1:15" ht="12.75">
      <c r="A7" s="170" t="s">
        <v>13</v>
      </c>
      <c r="B7" s="171" t="s">
        <v>14</v>
      </c>
      <c r="C7" s="172" t="s">
        <v>15</v>
      </c>
      <c r="D7" s="173"/>
      <c r="E7" s="174"/>
      <c r="F7" s="174"/>
      <c r="G7" s="175"/>
      <c r="H7" s="176"/>
      <c r="I7" s="176"/>
      <c r="O7" s="134">
        <v>1</v>
      </c>
    </row>
    <row r="8" spans="1:57" ht="25.5">
      <c r="A8" s="177">
        <v>1</v>
      </c>
      <c r="B8" s="155" t="s">
        <v>17</v>
      </c>
      <c r="C8" s="156" t="s">
        <v>18</v>
      </c>
      <c r="D8" s="157" t="s">
        <v>19</v>
      </c>
      <c r="E8" s="158">
        <v>606.6</v>
      </c>
      <c r="F8" s="158">
        <v>0</v>
      </c>
      <c r="G8" s="159">
        <f>E8*F8</f>
        <v>0</v>
      </c>
      <c r="H8" s="160">
        <v>0</v>
      </c>
      <c r="I8" s="160">
        <f>E8*H8</f>
        <v>0</v>
      </c>
      <c r="O8" s="134"/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15" ht="12.75">
      <c r="A9" s="178"/>
      <c r="B9" s="161"/>
      <c r="C9" s="232" t="s">
        <v>20</v>
      </c>
      <c r="D9" s="232"/>
      <c r="E9" s="163">
        <v>606.6</v>
      </c>
      <c r="F9" s="162"/>
      <c r="G9" s="164"/>
      <c r="H9" s="165"/>
      <c r="I9" s="165"/>
      <c r="M9" s="135"/>
      <c r="O9" s="134"/>
    </row>
    <row r="10" spans="1:57" ht="25.5">
      <c r="A10" s="177">
        <v>2</v>
      </c>
      <c r="B10" s="155" t="s">
        <v>21</v>
      </c>
      <c r="C10" s="156" t="s">
        <v>22</v>
      </c>
      <c r="D10" s="157" t="s">
        <v>23</v>
      </c>
      <c r="E10" s="158">
        <v>33.821</v>
      </c>
      <c r="F10" s="158">
        <v>0</v>
      </c>
      <c r="G10" s="159">
        <f>E10*F10</f>
        <v>0</v>
      </c>
      <c r="H10" s="160">
        <v>0.001</v>
      </c>
      <c r="I10" s="160">
        <f>E10*H10</f>
        <v>0.033821</v>
      </c>
      <c r="O10" s="134"/>
      <c r="AZ10" s="122">
        <v>1</v>
      </c>
      <c r="BA10" s="122">
        <f>IF(AZ10=1,G10,0)</f>
        <v>0</v>
      </c>
      <c r="BB10" s="122">
        <f>IF(AZ10=2,G10,0)</f>
        <v>0</v>
      </c>
      <c r="BC10" s="122">
        <f>IF(AZ10=3,G10,0)</f>
        <v>0</v>
      </c>
      <c r="BD10" s="122">
        <f>IF(AZ10=4,G10,0)</f>
        <v>0</v>
      </c>
      <c r="BE10" s="122">
        <f>IF(AZ10=5,G10,0)</f>
        <v>0</v>
      </c>
    </row>
    <row r="11" spans="1:15" ht="12.75">
      <c r="A11" s="178"/>
      <c r="B11" s="161"/>
      <c r="C11" s="232" t="s">
        <v>24</v>
      </c>
      <c r="D11" s="232"/>
      <c r="E11" s="163">
        <v>33.821</v>
      </c>
      <c r="F11" s="162"/>
      <c r="G11" s="164"/>
      <c r="H11" s="165"/>
      <c r="I11" s="165"/>
      <c r="M11" s="135"/>
      <c r="O11" s="134"/>
    </row>
    <row r="12" spans="1:57" ht="25.5">
      <c r="A12" s="177">
        <v>3</v>
      </c>
      <c r="B12" s="155" t="s">
        <v>25</v>
      </c>
      <c r="C12" s="156" t="s">
        <v>26</v>
      </c>
      <c r="D12" s="157" t="s">
        <v>19</v>
      </c>
      <c r="E12" s="158">
        <v>603.8</v>
      </c>
      <c r="F12" s="158">
        <v>0</v>
      </c>
      <c r="G12" s="159">
        <f>E12*F12</f>
        <v>0</v>
      </c>
      <c r="H12" s="160">
        <v>0</v>
      </c>
      <c r="I12" s="160">
        <f>E12*H12</f>
        <v>0</v>
      </c>
      <c r="O12" s="134"/>
      <c r="AZ12" s="122">
        <v>1</v>
      </c>
      <c r="BA12" s="122">
        <f>IF(AZ12=1,G12,0)</f>
        <v>0</v>
      </c>
      <c r="BB12" s="122">
        <f>IF(AZ12=2,G12,0)</f>
        <v>0</v>
      </c>
      <c r="BC12" s="122">
        <f>IF(AZ12=3,G12,0)</f>
        <v>0</v>
      </c>
      <c r="BD12" s="122">
        <f>IF(AZ12=4,G12,0)</f>
        <v>0</v>
      </c>
      <c r="BE12" s="122">
        <f>IF(AZ12=5,G12,0)</f>
        <v>0</v>
      </c>
    </row>
    <row r="13" spans="1:57" ht="25.5">
      <c r="A13" s="177">
        <v>4</v>
      </c>
      <c r="B13" s="155" t="s">
        <v>27</v>
      </c>
      <c r="C13" s="156" t="s">
        <v>28</v>
      </c>
      <c r="D13" s="157" t="s">
        <v>19</v>
      </c>
      <c r="E13" s="158">
        <v>16.58</v>
      </c>
      <c r="F13" s="158">
        <v>0</v>
      </c>
      <c r="G13" s="159">
        <f>E13*F13</f>
        <v>0</v>
      </c>
      <c r="H13" s="160">
        <v>0</v>
      </c>
      <c r="I13" s="160">
        <f>E13*H13</f>
        <v>0</v>
      </c>
      <c r="O13" s="134"/>
      <c r="AZ13" s="122">
        <v>1</v>
      </c>
      <c r="BA13" s="122">
        <f>IF(AZ13=1,G13,0)</f>
        <v>0</v>
      </c>
      <c r="BB13" s="122">
        <f>IF(AZ13=2,G13,0)</f>
        <v>0</v>
      </c>
      <c r="BC13" s="122">
        <f>IF(AZ13=3,G13,0)</f>
        <v>0</v>
      </c>
      <c r="BD13" s="122">
        <f>IF(AZ13=4,G13,0)</f>
        <v>0</v>
      </c>
      <c r="BE13" s="122">
        <f>IF(AZ13=5,G13,0)</f>
        <v>0</v>
      </c>
    </row>
    <row r="14" spans="1:57" ht="25.5">
      <c r="A14" s="177">
        <v>5</v>
      </c>
      <c r="B14" s="155" t="s">
        <v>27</v>
      </c>
      <c r="C14" s="156" t="s">
        <v>29</v>
      </c>
      <c r="D14" s="157" t="s">
        <v>19</v>
      </c>
      <c r="E14" s="158">
        <v>20.9</v>
      </c>
      <c r="F14" s="158">
        <v>0</v>
      </c>
      <c r="G14" s="159">
        <f>E14*F14</f>
        <v>0</v>
      </c>
      <c r="H14" s="160">
        <v>0</v>
      </c>
      <c r="I14" s="160">
        <f>E14*H14</f>
        <v>0</v>
      </c>
      <c r="O14" s="134"/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</row>
    <row r="15" spans="1:57" ht="12.75">
      <c r="A15" s="177">
        <v>6</v>
      </c>
      <c r="B15" s="155" t="s">
        <v>30</v>
      </c>
      <c r="C15" s="156" t="s">
        <v>31</v>
      </c>
      <c r="D15" s="157" t="s">
        <v>19</v>
      </c>
      <c r="E15" s="158">
        <v>20.9</v>
      </c>
      <c r="F15" s="158">
        <v>0</v>
      </c>
      <c r="G15" s="159">
        <f>E15*F15</f>
        <v>0</v>
      </c>
      <c r="H15" s="160">
        <v>0</v>
      </c>
      <c r="I15" s="160">
        <f>E15*H15</f>
        <v>0</v>
      </c>
      <c r="O15" s="134"/>
      <c r="AZ15" s="122">
        <v>1</v>
      </c>
      <c r="BA15" s="122">
        <f>IF(AZ15=1,G15,0)</f>
        <v>0</v>
      </c>
      <c r="BB15" s="122">
        <f>IF(AZ15=2,G15,0)</f>
        <v>0</v>
      </c>
      <c r="BC15" s="122">
        <f>IF(AZ15=3,G15,0)</f>
        <v>0</v>
      </c>
      <c r="BD15" s="122">
        <f>IF(AZ15=4,G15,0)</f>
        <v>0</v>
      </c>
      <c r="BE15" s="122">
        <f>IF(AZ15=5,G15,0)</f>
        <v>0</v>
      </c>
    </row>
    <row r="16" spans="1:57" ht="25.5">
      <c r="A16" s="177">
        <v>7</v>
      </c>
      <c r="B16" s="155" t="s">
        <v>32</v>
      </c>
      <c r="C16" s="156" t="s">
        <v>33</v>
      </c>
      <c r="D16" s="157" t="s">
        <v>19</v>
      </c>
      <c r="E16" s="158">
        <v>181.42</v>
      </c>
      <c r="F16" s="158">
        <v>0</v>
      </c>
      <c r="G16" s="159">
        <f>E16*F16</f>
        <v>0</v>
      </c>
      <c r="H16" s="160">
        <v>0</v>
      </c>
      <c r="I16" s="160">
        <f>E16*H16</f>
        <v>0</v>
      </c>
      <c r="O16" s="134"/>
      <c r="AZ16" s="122">
        <v>1</v>
      </c>
      <c r="BA16" s="122">
        <f>IF(AZ16=1,G16,0)</f>
        <v>0</v>
      </c>
      <c r="BB16" s="122">
        <f>IF(AZ16=2,G16,0)</f>
        <v>0</v>
      </c>
      <c r="BC16" s="122">
        <f>IF(AZ16=3,G16,0)</f>
        <v>0</v>
      </c>
      <c r="BD16" s="122">
        <f>IF(AZ16=4,G16,0)</f>
        <v>0</v>
      </c>
      <c r="BE16" s="122">
        <f>IF(AZ16=5,G16,0)</f>
        <v>0</v>
      </c>
    </row>
    <row r="17" spans="1:15" ht="12.75">
      <c r="A17" s="178"/>
      <c r="B17" s="161"/>
      <c r="C17" s="232" t="s">
        <v>34</v>
      </c>
      <c r="D17" s="232"/>
      <c r="E17" s="163">
        <v>164</v>
      </c>
      <c r="F17" s="162"/>
      <c r="G17" s="164"/>
      <c r="H17" s="165"/>
      <c r="I17" s="165"/>
      <c r="M17" s="135"/>
      <c r="O17" s="134"/>
    </row>
    <row r="18" spans="1:15" ht="12.75">
      <c r="A18" s="178"/>
      <c r="B18" s="161"/>
      <c r="C18" s="232" t="s">
        <v>35</v>
      </c>
      <c r="D18" s="232"/>
      <c r="E18" s="163">
        <v>17.42</v>
      </c>
      <c r="F18" s="162"/>
      <c r="G18" s="164"/>
      <c r="H18" s="165"/>
      <c r="I18" s="165"/>
      <c r="M18" s="135"/>
      <c r="O18" s="134"/>
    </row>
    <row r="19" spans="1:57" ht="12.75">
      <c r="A19" s="177">
        <v>8</v>
      </c>
      <c r="B19" s="155" t="s">
        <v>36</v>
      </c>
      <c r="C19" s="156" t="s">
        <v>37</v>
      </c>
      <c r="D19" s="157" t="s">
        <v>19</v>
      </c>
      <c r="E19" s="158">
        <v>54.426</v>
      </c>
      <c r="F19" s="158">
        <v>0</v>
      </c>
      <c r="G19" s="159">
        <f>E19*F19</f>
        <v>0</v>
      </c>
      <c r="H19" s="160">
        <v>0</v>
      </c>
      <c r="I19" s="160">
        <f>E19*H19</f>
        <v>0</v>
      </c>
      <c r="O19" s="134"/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</row>
    <row r="20" spans="1:15" ht="12.75">
      <c r="A20" s="178"/>
      <c r="B20" s="161"/>
      <c r="C20" s="232" t="s">
        <v>38</v>
      </c>
      <c r="D20" s="232"/>
      <c r="E20" s="163">
        <v>54.426</v>
      </c>
      <c r="F20" s="162"/>
      <c r="G20" s="164"/>
      <c r="H20" s="165"/>
      <c r="I20" s="165"/>
      <c r="M20" s="135"/>
      <c r="O20" s="134"/>
    </row>
    <row r="21" spans="1:57" ht="25.5">
      <c r="A21" s="177">
        <v>9</v>
      </c>
      <c r="B21" s="155" t="s">
        <v>39</v>
      </c>
      <c r="C21" s="156" t="s">
        <v>40</v>
      </c>
      <c r="D21" s="157" t="s">
        <v>19</v>
      </c>
      <c r="E21" s="158">
        <v>33.16</v>
      </c>
      <c r="F21" s="158">
        <v>0</v>
      </c>
      <c r="G21" s="159">
        <f>E21*F21</f>
        <v>0</v>
      </c>
      <c r="H21" s="160">
        <v>0</v>
      </c>
      <c r="I21" s="160">
        <f>E21*H21</f>
        <v>0</v>
      </c>
      <c r="O21" s="134"/>
      <c r="AZ21" s="122">
        <v>1</v>
      </c>
      <c r="BA21" s="122">
        <f>IF(AZ21=1,G21,0)</f>
        <v>0</v>
      </c>
      <c r="BB21" s="122">
        <f>IF(AZ21=2,G21,0)</f>
        <v>0</v>
      </c>
      <c r="BC21" s="122">
        <f>IF(AZ21=3,G21,0)</f>
        <v>0</v>
      </c>
      <c r="BD21" s="122">
        <f>IF(AZ21=4,G21,0)</f>
        <v>0</v>
      </c>
      <c r="BE21" s="122">
        <f>IF(AZ21=5,G21,0)</f>
        <v>0</v>
      </c>
    </row>
    <row r="22" spans="1:15" ht="12.75">
      <c r="A22" s="178"/>
      <c r="B22" s="161"/>
      <c r="C22" s="232" t="s">
        <v>41</v>
      </c>
      <c r="D22" s="232"/>
      <c r="E22" s="163">
        <v>33.16</v>
      </c>
      <c r="F22" s="162"/>
      <c r="G22" s="164"/>
      <c r="H22" s="165"/>
      <c r="I22" s="165"/>
      <c r="M22" s="135"/>
      <c r="O22" s="134"/>
    </row>
    <row r="23" spans="1:57" ht="25.5">
      <c r="A23" s="177">
        <v>10</v>
      </c>
      <c r="B23" s="155" t="s">
        <v>39</v>
      </c>
      <c r="C23" s="156" t="s">
        <v>42</v>
      </c>
      <c r="D23" s="157" t="s">
        <v>19</v>
      </c>
      <c r="E23" s="158">
        <v>41.8</v>
      </c>
      <c r="F23" s="158">
        <v>0</v>
      </c>
      <c r="G23" s="159">
        <f>E23*F23</f>
        <v>0</v>
      </c>
      <c r="H23" s="160">
        <v>0</v>
      </c>
      <c r="I23" s="160">
        <f>E23*H23</f>
        <v>0</v>
      </c>
      <c r="O23" s="134"/>
      <c r="AZ23" s="122">
        <v>1</v>
      </c>
      <c r="BA23" s="122">
        <f>IF(AZ23=1,G23,0)</f>
        <v>0</v>
      </c>
      <c r="BB23" s="122">
        <f>IF(AZ23=2,G23,0)</f>
        <v>0</v>
      </c>
      <c r="BC23" s="122">
        <f>IF(AZ23=3,G23,0)</f>
        <v>0</v>
      </c>
      <c r="BD23" s="122">
        <f>IF(AZ23=4,G23,0)</f>
        <v>0</v>
      </c>
      <c r="BE23" s="122">
        <f>IF(AZ23=5,G23,0)</f>
        <v>0</v>
      </c>
    </row>
    <row r="24" spans="1:15" ht="12.75">
      <c r="A24" s="178"/>
      <c r="B24" s="161"/>
      <c r="C24" s="232" t="s">
        <v>43</v>
      </c>
      <c r="D24" s="232"/>
      <c r="E24" s="163">
        <v>41.8</v>
      </c>
      <c r="F24" s="162"/>
      <c r="G24" s="164"/>
      <c r="H24" s="165"/>
      <c r="I24" s="165"/>
      <c r="M24" s="135"/>
      <c r="O24" s="134"/>
    </row>
    <row r="25" spans="1:57" ht="25.5">
      <c r="A25" s="177">
        <v>11</v>
      </c>
      <c r="B25" s="155" t="s">
        <v>44</v>
      </c>
      <c r="C25" s="156" t="s">
        <v>45</v>
      </c>
      <c r="D25" s="157" t="s">
        <v>19</v>
      </c>
      <c r="E25" s="158">
        <v>587.22</v>
      </c>
      <c r="F25" s="158">
        <v>0</v>
      </c>
      <c r="G25" s="159">
        <f>E25*F25</f>
        <v>0</v>
      </c>
      <c r="H25" s="160">
        <v>0</v>
      </c>
      <c r="I25" s="160">
        <f>E25*H25</f>
        <v>0</v>
      </c>
      <c r="O25" s="134"/>
      <c r="AZ25" s="122">
        <v>1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</row>
    <row r="26" spans="1:15" ht="12.75">
      <c r="A26" s="178"/>
      <c r="B26" s="161"/>
      <c r="C26" s="232" t="s">
        <v>46</v>
      </c>
      <c r="D26" s="232"/>
      <c r="E26" s="163">
        <v>587.22</v>
      </c>
      <c r="F26" s="162"/>
      <c r="G26" s="164"/>
      <c r="H26" s="165"/>
      <c r="I26" s="165"/>
      <c r="M26" s="135"/>
      <c r="O26" s="134"/>
    </row>
    <row r="27" spans="1:57" ht="25.5">
      <c r="A27" s="177">
        <v>12</v>
      </c>
      <c r="B27" s="155" t="s">
        <v>47</v>
      </c>
      <c r="C27" s="156" t="s">
        <v>48</v>
      </c>
      <c r="D27" s="157" t="s">
        <v>19</v>
      </c>
      <c r="E27" s="158">
        <v>181.42</v>
      </c>
      <c r="F27" s="158">
        <v>0</v>
      </c>
      <c r="G27" s="159">
        <f>E27*F27</f>
        <v>0</v>
      </c>
      <c r="H27" s="160">
        <v>0</v>
      </c>
      <c r="I27" s="160">
        <f>E27*H27</f>
        <v>0</v>
      </c>
      <c r="O27" s="134"/>
      <c r="AZ27" s="122">
        <v>1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</row>
    <row r="28" spans="1:57" ht="25.5">
      <c r="A28" s="177">
        <v>13</v>
      </c>
      <c r="B28" s="155" t="s">
        <v>49</v>
      </c>
      <c r="C28" s="156" t="s">
        <v>50</v>
      </c>
      <c r="D28" s="157" t="s">
        <v>19</v>
      </c>
      <c r="E28" s="158">
        <v>907.1</v>
      </c>
      <c r="F28" s="158">
        <v>0</v>
      </c>
      <c r="G28" s="159">
        <f>E28*F28</f>
        <v>0</v>
      </c>
      <c r="H28" s="160">
        <v>0</v>
      </c>
      <c r="I28" s="160">
        <f>E28*H28</f>
        <v>0</v>
      </c>
      <c r="O28" s="134"/>
      <c r="AZ28" s="122">
        <v>1</v>
      </c>
      <c r="BA28" s="122">
        <f>IF(AZ28=1,G28,0)</f>
        <v>0</v>
      </c>
      <c r="BB28" s="122">
        <f>IF(AZ28=2,G28,0)</f>
        <v>0</v>
      </c>
      <c r="BC28" s="122">
        <f>IF(AZ28=3,G28,0)</f>
        <v>0</v>
      </c>
      <c r="BD28" s="122">
        <f>IF(AZ28=4,G28,0)</f>
        <v>0</v>
      </c>
      <c r="BE28" s="122">
        <f>IF(AZ28=5,G28,0)</f>
        <v>0</v>
      </c>
    </row>
    <row r="29" spans="1:15" ht="12.75">
      <c r="A29" s="178"/>
      <c r="B29" s="161"/>
      <c r="C29" s="232" t="s">
        <v>51</v>
      </c>
      <c r="D29" s="232"/>
      <c r="E29" s="163">
        <v>907.1</v>
      </c>
      <c r="F29" s="162"/>
      <c r="G29" s="164"/>
      <c r="H29" s="165"/>
      <c r="I29" s="165"/>
      <c r="M29" s="135"/>
      <c r="O29" s="134"/>
    </row>
    <row r="30" spans="1:57" ht="25.5">
      <c r="A30" s="177">
        <v>14</v>
      </c>
      <c r="B30" s="155" t="s">
        <v>52</v>
      </c>
      <c r="C30" s="156" t="s">
        <v>53</v>
      </c>
      <c r="D30" s="157" t="s">
        <v>19</v>
      </c>
      <c r="E30" s="158">
        <v>603.8</v>
      </c>
      <c r="F30" s="158">
        <v>0</v>
      </c>
      <c r="G30" s="159">
        <f>E30*F30</f>
        <v>0</v>
      </c>
      <c r="H30" s="160">
        <v>0</v>
      </c>
      <c r="I30" s="160">
        <f>E30*H30</f>
        <v>0</v>
      </c>
      <c r="O30" s="134"/>
      <c r="AZ30" s="122">
        <v>1</v>
      </c>
      <c r="BA30" s="122">
        <f>IF(AZ30=1,G30,0)</f>
        <v>0</v>
      </c>
      <c r="BB30" s="122">
        <f>IF(AZ30=2,G30,0)</f>
        <v>0</v>
      </c>
      <c r="BC30" s="122">
        <f>IF(AZ30=3,G30,0)</f>
        <v>0</v>
      </c>
      <c r="BD30" s="122">
        <f>IF(AZ30=4,G30,0)</f>
        <v>0</v>
      </c>
      <c r="BE30" s="122">
        <f>IF(AZ30=5,G30,0)</f>
        <v>0</v>
      </c>
    </row>
    <row r="31" spans="1:57" ht="12.75">
      <c r="A31" s="177">
        <v>15</v>
      </c>
      <c r="B31" s="155" t="s">
        <v>54</v>
      </c>
      <c r="C31" s="156" t="s">
        <v>55</v>
      </c>
      <c r="D31" s="157" t="s">
        <v>19</v>
      </c>
      <c r="E31" s="158">
        <v>184.9</v>
      </c>
      <c r="F31" s="158">
        <v>0</v>
      </c>
      <c r="G31" s="159">
        <f>E31*F31</f>
        <v>0</v>
      </c>
      <c r="H31" s="160">
        <v>0</v>
      </c>
      <c r="I31" s="160">
        <f>E31*H31</f>
        <v>0</v>
      </c>
      <c r="O31" s="134"/>
      <c r="AZ31" s="122">
        <v>1</v>
      </c>
      <c r="BA31" s="122">
        <f>IF(AZ31=1,G31,0)</f>
        <v>0</v>
      </c>
      <c r="BB31" s="122">
        <f>IF(AZ31=2,G31,0)</f>
        <v>0</v>
      </c>
      <c r="BC31" s="122">
        <f>IF(AZ31=3,G31,0)</f>
        <v>0</v>
      </c>
      <c r="BD31" s="122">
        <f>IF(AZ31=4,G31,0)</f>
        <v>0</v>
      </c>
      <c r="BE31" s="122">
        <f>IF(AZ31=5,G31,0)</f>
        <v>0</v>
      </c>
    </row>
    <row r="32" spans="1:57" ht="25.5">
      <c r="A32" s="177">
        <v>16</v>
      </c>
      <c r="B32" s="155" t="s">
        <v>56</v>
      </c>
      <c r="C32" s="156" t="s">
        <v>57</v>
      </c>
      <c r="D32" s="157" t="s">
        <v>19</v>
      </c>
      <c r="E32" s="158">
        <v>16.58</v>
      </c>
      <c r="F32" s="158">
        <v>0</v>
      </c>
      <c r="G32" s="159">
        <f>E32*F32</f>
        <v>0</v>
      </c>
      <c r="H32" s="160">
        <v>0</v>
      </c>
      <c r="I32" s="160">
        <f>E32*H32</f>
        <v>0</v>
      </c>
      <c r="O32" s="134"/>
      <c r="AZ32" s="122">
        <v>1</v>
      </c>
      <c r="BA32" s="122">
        <f>IF(AZ32=1,G32,0)</f>
        <v>0</v>
      </c>
      <c r="BB32" s="122">
        <f>IF(AZ32=2,G32,0)</f>
        <v>0</v>
      </c>
      <c r="BC32" s="122">
        <f>IF(AZ32=3,G32,0)</f>
        <v>0</v>
      </c>
      <c r="BD32" s="122">
        <f>IF(AZ32=4,G32,0)</f>
        <v>0</v>
      </c>
      <c r="BE32" s="122">
        <f>IF(AZ32=5,G32,0)</f>
        <v>0</v>
      </c>
    </row>
    <row r="33" spans="1:15" ht="12.75">
      <c r="A33" s="178"/>
      <c r="B33" s="161"/>
      <c r="C33" s="232" t="s">
        <v>58</v>
      </c>
      <c r="D33" s="232"/>
      <c r="E33" s="163">
        <v>16.58</v>
      </c>
      <c r="F33" s="162"/>
      <c r="G33" s="164"/>
      <c r="H33" s="165"/>
      <c r="I33" s="165"/>
      <c r="M33" s="135"/>
      <c r="O33" s="134"/>
    </row>
    <row r="34" spans="1:57" ht="25.5">
      <c r="A34" s="177">
        <v>17</v>
      </c>
      <c r="B34" s="155" t="s">
        <v>59</v>
      </c>
      <c r="C34" s="156" t="s">
        <v>60</v>
      </c>
      <c r="D34" s="157" t="s">
        <v>61</v>
      </c>
      <c r="E34" s="158">
        <v>1213.2</v>
      </c>
      <c r="F34" s="158">
        <v>0</v>
      </c>
      <c r="G34" s="159">
        <f>E34*F34</f>
        <v>0</v>
      </c>
      <c r="H34" s="160">
        <v>0</v>
      </c>
      <c r="I34" s="160">
        <f>E34*H34</f>
        <v>0</v>
      </c>
      <c r="O34" s="134"/>
      <c r="AZ34" s="122">
        <v>1</v>
      </c>
      <c r="BA34" s="122">
        <f>IF(AZ34=1,G34,0)</f>
        <v>0</v>
      </c>
      <c r="BB34" s="122">
        <f>IF(AZ34=2,G34,0)</f>
        <v>0</v>
      </c>
      <c r="BC34" s="122">
        <f>IF(AZ34=3,G34,0)</f>
        <v>0</v>
      </c>
      <c r="BD34" s="122">
        <f>IF(AZ34=4,G34,0)</f>
        <v>0</v>
      </c>
      <c r="BE34" s="122">
        <f>IF(AZ34=5,G34,0)</f>
        <v>0</v>
      </c>
    </row>
    <row r="35" spans="1:57" ht="25.5">
      <c r="A35" s="177">
        <v>18</v>
      </c>
      <c r="B35" s="155" t="s">
        <v>59</v>
      </c>
      <c r="C35" s="156" t="s">
        <v>62</v>
      </c>
      <c r="D35" s="157" t="s">
        <v>61</v>
      </c>
      <c r="E35" s="158">
        <v>144</v>
      </c>
      <c r="F35" s="158">
        <v>0</v>
      </c>
      <c r="G35" s="159">
        <f>E35*F35</f>
        <v>0</v>
      </c>
      <c r="H35" s="160">
        <v>0</v>
      </c>
      <c r="I35" s="160">
        <f>E35*H35</f>
        <v>0</v>
      </c>
      <c r="O35" s="134"/>
      <c r="AZ35" s="122">
        <v>1</v>
      </c>
      <c r="BA35" s="122">
        <f>IF(AZ35=1,G35,0)</f>
        <v>0</v>
      </c>
      <c r="BB35" s="122">
        <f>IF(AZ35=2,G35,0)</f>
        <v>0</v>
      </c>
      <c r="BC35" s="122">
        <f>IF(AZ35=3,G35,0)</f>
        <v>0</v>
      </c>
      <c r="BD35" s="122">
        <f>IF(AZ35=4,G35,0)</f>
        <v>0</v>
      </c>
      <c r="BE35" s="122">
        <f>IF(AZ35=5,G35,0)</f>
        <v>0</v>
      </c>
    </row>
    <row r="36" spans="1:15" ht="12.75">
      <c r="A36" s="178"/>
      <c r="B36" s="161"/>
      <c r="C36" s="232" t="s">
        <v>63</v>
      </c>
      <c r="D36" s="232"/>
      <c r="E36" s="163">
        <v>144</v>
      </c>
      <c r="F36" s="162"/>
      <c r="G36" s="164"/>
      <c r="H36" s="165"/>
      <c r="I36" s="165"/>
      <c r="M36" s="135"/>
      <c r="O36" s="134"/>
    </row>
    <row r="37" spans="1:15" ht="12.75">
      <c r="A37" s="177">
        <v>19</v>
      </c>
      <c r="B37" s="155" t="s">
        <v>64</v>
      </c>
      <c r="C37" s="156" t="s">
        <v>65</v>
      </c>
      <c r="D37" s="157" t="s">
        <v>61</v>
      </c>
      <c r="E37" s="158">
        <v>165.8</v>
      </c>
      <c r="F37" s="158">
        <v>0</v>
      </c>
      <c r="G37" s="159">
        <f>E37*F37</f>
        <v>0</v>
      </c>
      <c r="H37" s="160">
        <v>0</v>
      </c>
      <c r="I37" s="160">
        <f>E37*H37</f>
        <v>0</v>
      </c>
      <c r="M37" s="135"/>
      <c r="O37" s="134"/>
    </row>
    <row r="38" spans="1:15" ht="12.75">
      <c r="A38" s="177">
        <v>20</v>
      </c>
      <c r="B38" s="155" t="s">
        <v>66</v>
      </c>
      <c r="C38" s="156" t="s">
        <v>67</v>
      </c>
      <c r="D38" s="157" t="s">
        <v>61</v>
      </c>
      <c r="E38" s="158">
        <v>165.8</v>
      </c>
      <c r="F38" s="158">
        <v>0</v>
      </c>
      <c r="G38" s="159">
        <f>E38*F38</f>
        <v>0</v>
      </c>
      <c r="H38" s="160">
        <v>0</v>
      </c>
      <c r="I38" s="160">
        <f>E38*H38</f>
        <v>0</v>
      </c>
      <c r="M38" s="135"/>
      <c r="O38" s="134"/>
    </row>
    <row r="39" spans="1:15" ht="25.5">
      <c r="A39" s="177">
        <v>21</v>
      </c>
      <c r="B39" s="155" t="s">
        <v>97</v>
      </c>
      <c r="C39" s="156" t="s">
        <v>98</v>
      </c>
      <c r="D39" s="157" t="s">
        <v>61</v>
      </c>
      <c r="E39" s="158">
        <v>600</v>
      </c>
      <c r="F39" s="158">
        <v>0</v>
      </c>
      <c r="G39" s="159">
        <f>E39*F39</f>
        <v>0</v>
      </c>
      <c r="H39" s="160">
        <v>0</v>
      </c>
      <c r="I39" s="160">
        <f>E39*H39</f>
        <v>0</v>
      </c>
      <c r="M39" s="135"/>
      <c r="O39" s="134"/>
    </row>
    <row r="40" spans="1:15" ht="25.5">
      <c r="A40" s="177">
        <v>22</v>
      </c>
      <c r="B40" s="155" t="s">
        <v>99</v>
      </c>
      <c r="C40" s="156" t="s">
        <v>100</v>
      </c>
      <c r="D40" s="157" t="s">
        <v>61</v>
      </c>
      <c r="E40" s="158">
        <v>1200</v>
      </c>
      <c r="F40" s="158">
        <v>0</v>
      </c>
      <c r="G40" s="159">
        <f>E40*F40</f>
        <v>0</v>
      </c>
      <c r="H40" s="160">
        <v>0</v>
      </c>
      <c r="I40" s="160">
        <f>E40*H40</f>
        <v>0</v>
      </c>
      <c r="M40" s="135"/>
      <c r="O40" s="134"/>
    </row>
    <row r="41" spans="1:57" ht="13.5" thickBot="1">
      <c r="A41" s="179"/>
      <c r="B41" s="180" t="s">
        <v>16</v>
      </c>
      <c r="C41" s="181" t="str">
        <f>CONCATENATE(B7," ",C7)</f>
        <v>1 Zemní práce</v>
      </c>
      <c r="D41" s="182"/>
      <c r="E41" s="183"/>
      <c r="F41" s="183"/>
      <c r="G41" s="184">
        <f>SUM(G7:G40)</f>
        <v>0</v>
      </c>
      <c r="H41" s="185"/>
      <c r="I41" s="186">
        <f>SUM(I7:I40)</f>
        <v>0.033821</v>
      </c>
      <c r="O41" s="134"/>
      <c r="BA41" s="136">
        <f>SUM(BA7:BA40)</f>
        <v>0</v>
      </c>
      <c r="BB41" s="136">
        <f>SUM(BB7:BB40)</f>
        <v>0</v>
      </c>
      <c r="BC41" s="136">
        <f>SUM(BC7:BC40)</f>
        <v>0</v>
      </c>
      <c r="BD41" s="136">
        <f>SUM(BD7:BD40)</f>
        <v>0</v>
      </c>
      <c r="BE41" s="136">
        <f>SUM(BE7:BE40)</f>
        <v>0</v>
      </c>
    </row>
    <row r="42" spans="1:15" ht="12.75">
      <c r="A42" s="170" t="s">
        <v>13</v>
      </c>
      <c r="B42" s="171" t="s">
        <v>68</v>
      </c>
      <c r="C42" s="172" t="s">
        <v>69</v>
      </c>
      <c r="D42" s="173"/>
      <c r="E42" s="174"/>
      <c r="F42" s="174"/>
      <c r="G42" s="175"/>
      <c r="H42" s="176"/>
      <c r="I42" s="176"/>
      <c r="O42" s="134"/>
    </row>
    <row r="43" spans="1:57" ht="25.5">
      <c r="A43" s="177">
        <v>23</v>
      </c>
      <c r="B43" s="155" t="s">
        <v>70</v>
      </c>
      <c r="C43" s="156" t="s">
        <v>71</v>
      </c>
      <c r="D43" s="157" t="s">
        <v>61</v>
      </c>
      <c r="E43" s="158">
        <v>1265.5</v>
      </c>
      <c r="F43" s="158">
        <v>0</v>
      </c>
      <c r="G43" s="159">
        <f>E43*F43</f>
        <v>0</v>
      </c>
      <c r="H43" s="160">
        <v>0</v>
      </c>
      <c r="I43" s="160">
        <f>E43*H43</f>
        <v>0</v>
      </c>
      <c r="O43" s="134"/>
      <c r="AZ43" s="122">
        <v>1</v>
      </c>
      <c r="BA43" s="122">
        <f>IF(AZ43=1,G43,0)</f>
        <v>0</v>
      </c>
      <c r="BB43" s="122">
        <f>IF(AZ43=2,G43,0)</f>
        <v>0</v>
      </c>
      <c r="BC43" s="122">
        <f>IF(AZ43=3,G43,0)</f>
        <v>0</v>
      </c>
      <c r="BD43" s="122">
        <f>IF(AZ43=4,G43,0)</f>
        <v>0</v>
      </c>
      <c r="BE43" s="122">
        <f>IF(AZ43=5,G43,0)</f>
        <v>0</v>
      </c>
    </row>
    <row r="44" spans="1:57" ht="26.25" thickBot="1">
      <c r="A44" s="187">
        <v>24</v>
      </c>
      <c r="B44" s="188" t="s">
        <v>72</v>
      </c>
      <c r="C44" s="189" t="s">
        <v>73</v>
      </c>
      <c r="D44" s="190" t="s">
        <v>61</v>
      </c>
      <c r="E44" s="191">
        <v>1213.2</v>
      </c>
      <c r="F44" s="191">
        <v>0</v>
      </c>
      <c r="G44" s="192">
        <f>E44*F44</f>
        <v>0</v>
      </c>
      <c r="H44" s="193">
        <v>0.0005</v>
      </c>
      <c r="I44" s="193">
        <f>E44*H44</f>
        <v>0.6066</v>
      </c>
      <c r="O44" s="134"/>
      <c r="AZ44" s="122">
        <v>1</v>
      </c>
      <c r="BA44" s="122">
        <f>IF(AZ44=1,G44,0)</f>
        <v>0</v>
      </c>
      <c r="BB44" s="122">
        <f>IF(AZ44=2,G44,0)</f>
        <v>0</v>
      </c>
      <c r="BC44" s="122">
        <f>IF(AZ44=3,G44,0)</f>
        <v>0</v>
      </c>
      <c r="BD44" s="122">
        <f>IF(AZ44=4,G44,0)</f>
        <v>0</v>
      </c>
      <c r="BE44" s="122">
        <f>IF(AZ44=5,G44,0)</f>
        <v>0</v>
      </c>
    </row>
    <row r="45" spans="1:57" ht="12.75">
      <c r="A45" s="194"/>
      <c r="B45" s="195" t="s">
        <v>16</v>
      </c>
      <c r="C45" s="196" t="str">
        <f>CONCATENATE(B42," ",C42)</f>
        <v>2 Základy,zvláštní zakládání</v>
      </c>
      <c r="D45" s="173"/>
      <c r="E45" s="197"/>
      <c r="F45" s="197"/>
      <c r="G45" s="198">
        <f>SUM(G42:G44)</f>
        <v>0</v>
      </c>
      <c r="H45" s="172"/>
      <c r="I45" s="199">
        <f>SUM(I42:I44)</f>
        <v>0.6066</v>
      </c>
      <c r="O45" s="134"/>
      <c r="BA45" s="136">
        <f>SUM(BA42:BA44)</f>
        <v>0</v>
      </c>
      <c r="BB45" s="136">
        <f>SUM(BB42:BB44)</f>
        <v>0</v>
      </c>
      <c r="BC45" s="136">
        <f>SUM(BC42:BC44)</f>
        <v>0</v>
      </c>
      <c r="BD45" s="136">
        <f>SUM(BD42:BD44)</f>
        <v>0</v>
      </c>
      <c r="BE45" s="136">
        <f>SUM(BE42:BE44)</f>
        <v>0</v>
      </c>
    </row>
    <row r="46" spans="1:15" ht="12.75">
      <c r="A46" s="200" t="s">
        <v>13</v>
      </c>
      <c r="B46" s="149" t="s">
        <v>74</v>
      </c>
      <c r="C46" s="150" t="s">
        <v>75</v>
      </c>
      <c r="D46" s="151"/>
      <c r="E46" s="152"/>
      <c r="F46" s="152"/>
      <c r="G46" s="153"/>
      <c r="H46" s="154"/>
      <c r="I46" s="154"/>
      <c r="O46" s="134"/>
    </row>
    <row r="47" spans="1:57" ht="25.5">
      <c r="A47" s="177">
        <v>25</v>
      </c>
      <c r="B47" s="155" t="s">
        <v>76</v>
      </c>
      <c r="C47" s="156" t="s">
        <v>77</v>
      </c>
      <c r="D47" s="157" t="s">
        <v>61</v>
      </c>
      <c r="E47" s="158">
        <v>1270.28</v>
      </c>
      <c r="F47" s="158">
        <v>0</v>
      </c>
      <c r="G47" s="159">
        <f>E47*F47</f>
        <v>0</v>
      </c>
      <c r="H47" s="160">
        <v>0.35263</v>
      </c>
      <c r="I47" s="160">
        <f>E47*H47</f>
        <v>447.9388364</v>
      </c>
      <c r="O47" s="134"/>
      <c r="AZ47" s="122">
        <v>1</v>
      </c>
      <c r="BA47" s="122">
        <f>IF(AZ47=1,G47,0)</f>
        <v>0</v>
      </c>
      <c r="BB47" s="122">
        <f>IF(AZ47=2,G47,0)</f>
        <v>0</v>
      </c>
      <c r="BC47" s="122">
        <f>IF(AZ47=3,G47,0)</f>
        <v>0</v>
      </c>
      <c r="BD47" s="122">
        <f>IF(AZ47=4,G47,0)</f>
        <v>0</v>
      </c>
      <c r="BE47" s="122">
        <f>IF(AZ47=5,G47,0)</f>
        <v>0</v>
      </c>
    </row>
    <row r="48" spans="1:57" ht="25.5">
      <c r="A48" s="177">
        <v>26</v>
      </c>
      <c r="B48" s="155" t="s">
        <v>78</v>
      </c>
      <c r="C48" s="156" t="s">
        <v>79</v>
      </c>
      <c r="D48" s="157" t="s">
        <v>61</v>
      </c>
      <c r="E48" s="158">
        <v>1322</v>
      </c>
      <c r="F48" s="158">
        <v>0</v>
      </c>
      <c r="G48" s="159">
        <f>E48*F48</f>
        <v>0</v>
      </c>
      <c r="H48" s="160">
        <v>0.3708</v>
      </c>
      <c r="I48" s="160">
        <f>E48*H48</f>
        <v>490.1976</v>
      </c>
      <c r="O48" s="134"/>
      <c r="AZ48" s="122">
        <v>1</v>
      </c>
      <c r="BA48" s="122">
        <f>IF(AZ48=1,G48,0)</f>
        <v>0</v>
      </c>
      <c r="BB48" s="122">
        <f>IF(AZ48=2,G48,0)</f>
        <v>0</v>
      </c>
      <c r="BC48" s="122">
        <f>IF(AZ48=3,G48,0)</f>
        <v>0</v>
      </c>
      <c r="BD48" s="122">
        <f>IF(AZ48=4,G48,0)</f>
        <v>0</v>
      </c>
      <c r="BE48" s="122">
        <f>IF(AZ48=5,G48,0)</f>
        <v>0</v>
      </c>
    </row>
    <row r="49" spans="1:15" ht="12.75">
      <c r="A49" s="178"/>
      <c r="B49" s="161"/>
      <c r="C49" s="232" t="s">
        <v>80</v>
      </c>
      <c r="D49" s="232"/>
      <c r="E49" s="163">
        <v>1322</v>
      </c>
      <c r="F49" s="162"/>
      <c r="G49" s="164"/>
      <c r="H49" s="165"/>
      <c r="I49" s="165"/>
      <c r="M49" s="135"/>
      <c r="O49" s="134"/>
    </row>
    <row r="50" spans="1:57" ht="12.75">
      <c r="A50" s="177">
        <v>27</v>
      </c>
      <c r="B50" s="155" t="s">
        <v>81</v>
      </c>
      <c r="C50" s="156" t="s">
        <v>82</v>
      </c>
      <c r="D50" s="157" t="s">
        <v>61</v>
      </c>
      <c r="E50" s="158">
        <v>144</v>
      </c>
      <c r="F50" s="158">
        <v>0</v>
      </c>
      <c r="G50" s="159">
        <f>E50*F50</f>
        <v>0</v>
      </c>
      <c r="H50" s="160">
        <v>0.18776</v>
      </c>
      <c r="I50" s="160">
        <f>E50*H50</f>
        <v>27.03744</v>
      </c>
      <c r="O50" s="134"/>
      <c r="AZ50" s="122">
        <v>1</v>
      </c>
      <c r="BA50" s="122">
        <f>IF(AZ50=1,G50,0)</f>
        <v>0</v>
      </c>
      <c r="BB50" s="122">
        <f>IF(AZ50=2,G50,0)</f>
        <v>0</v>
      </c>
      <c r="BC50" s="122">
        <f>IF(AZ50=3,G50,0)</f>
        <v>0</v>
      </c>
      <c r="BD50" s="122">
        <f>IF(AZ50=4,G50,0)</f>
        <v>0</v>
      </c>
      <c r="BE50" s="122">
        <f>IF(AZ50=5,G50,0)</f>
        <v>0</v>
      </c>
    </row>
    <row r="51" spans="1:15" ht="12.75">
      <c r="A51" s="178"/>
      <c r="B51" s="161"/>
      <c r="C51" s="232" t="s">
        <v>63</v>
      </c>
      <c r="D51" s="232"/>
      <c r="E51" s="163">
        <v>144</v>
      </c>
      <c r="F51" s="162"/>
      <c r="G51" s="164"/>
      <c r="H51" s="165"/>
      <c r="I51" s="165"/>
      <c r="M51" s="135"/>
      <c r="O51" s="134"/>
    </row>
    <row r="52" spans="1:57" ht="12.75">
      <c r="A52" s="177">
        <v>28</v>
      </c>
      <c r="B52" s="155" t="s">
        <v>83</v>
      </c>
      <c r="C52" s="156" t="s">
        <v>84</v>
      </c>
      <c r="D52" s="157" t="s">
        <v>19</v>
      </c>
      <c r="E52" s="158">
        <v>17.42</v>
      </c>
      <c r="F52" s="158">
        <v>0</v>
      </c>
      <c r="G52" s="159">
        <f>E52*F52</f>
        <v>0</v>
      </c>
      <c r="H52" s="160">
        <v>0</v>
      </c>
      <c r="I52" s="160">
        <f>E52*H52</f>
        <v>0</v>
      </c>
      <c r="O52" s="134"/>
      <c r="AZ52" s="122">
        <v>1</v>
      </c>
      <c r="BA52" s="122">
        <f>IF(AZ52=1,G52,0)</f>
        <v>0</v>
      </c>
      <c r="BB52" s="122">
        <f>IF(AZ52=2,G52,0)</f>
        <v>0</v>
      </c>
      <c r="BC52" s="122">
        <f>IF(AZ52=3,G52,0)</f>
        <v>0</v>
      </c>
      <c r="BD52" s="122">
        <f>IF(AZ52=4,G52,0)</f>
        <v>0</v>
      </c>
      <c r="BE52" s="122">
        <f>IF(AZ52=5,G52,0)</f>
        <v>0</v>
      </c>
    </row>
    <row r="53" spans="1:57" ht="25.5">
      <c r="A53" s="177">
        <v>29</v>
      </c>
      <c r="B53" s="155" t="s">
        <v>85</v>
      </c>
      <c r="C53" s="156" t="s">
        <v>86</v>
      </c>
      <c r="D53" s="157" t="s">
        <v>61</v>
      </c>
      <c r="E53" s="158">
        <v>1221.32</v>
      </c>
      <c r="F53" s="158">
        <v>0</v>
      </c>
      <c r="G53" s="159">
        <f>E53*F53</f>
        <v>0</v>
      </c>
      <c r="H53" s="160">
        <v>0.00034</v>
      </c>
      <c r="I53" s="160">
        <f>E53*H53</f>
        <v>0.41524880000000003</v>
      </c>
      <c r="O53" s="134"/>
      <c r="AZ53" s="122">
        <v>1</v>
      </c>
      <c r="BA53" s="122">
        <f>IF(AZ53=1,G53,0)</f>
        <v>0</v>
      </c>
      <c r="BB53" s="122">
        <f>IF(AZ53=2,G53,0)</f>
        <v>0</v>
      </c>
      <c r="BC53" s="122">
        <f>IF(AZ53=3,G53,0)</f>
        <v>0</v>
      </c>
      <c r="BD53" s="122">
        <f>IF(AZ53=4,G53,0)</f>
        <v>0</v>
      </c>
      <c r="BE53" s="122">
        <f>IF(AZ53=5,G53,0)</f>
        <v>0</v>
      </c>
    </row>
    <row r="54" spans="1:57" ht="25.5">
      <c r="A54" s="177">
        <v>30</v>
      </c>
      <c r="B54" s="155" t="s">
        <v>87</v>
      </c>
      <c r="C54" s="156" t="s">
        <v>88</v>
      </c>
      <c r="D54" s="157" t="s">
        <v>61</v>
      </c>
      <c r="E54" s="158">
        <v>1221.32</v>
      </c>
      <c r="F54" s="158">
        <v>0</v>
      </c>
      <c r="G54" s="159">
        <f>E54*F54</f>
        <v>0</v>
      </c>
      <c r="H54" s="160">
        <v>0.10373</v>
      </c>
      <c r="I54" s="160">
        <f>E54*H54</f>
        <v>126.68752359999999</v>
      </c>
      <c r="O54" s="134"/>
      <c r="AZ54" s="122">
        <v>1</v>
      </c>
      <c r="BA54" s="122">
        <f>IF(AZ54=1,G54,0)</f>
        <v>0</v>
      </c>
      <c r="BB54" s="122">
        <f>IF(AZ54=2,G54,0)</f>
        <v>0</v>
      </c>
      <c r="BC54" s="122">
        <f>IF(AZ54=3,G54,0)</f>
        <v>0</v>
      </c>
      <c r="BD54" s="122">
        <f>IF(AZ54=4,G54,0)</f>
        <v>0</v>
      </c>
      <c r="BE54" s="122">
        <f>IF(AZ54=5,G54,0)</f>
        <v>0</v>
      </c>
    </row>
    <row r="55" spans="1:57" ht="13.5" thickBot="1">
      <c r="A55" s="179"/>
      <c r="B55" s="180" t="s">
        <v>16</v>
      </c>
      <c r="C55" s="181" t="str">
        <f>CONCATENATE(B46," ",C46)</f>
        <v>5 Komunikace</v>
      </c>
      <c r="D55" s="182"/>
      <c r="E55" s="183"/>
      <c r="F55" s="183"/>
      <c r="G55" s="184">
        <f>SUM(G46:G54)</f>
        <v>0</v>
      </c>
      <c r="H55" s="185"/>
      <c r="I55" s="186">
        <f>SUM(I46:I54)</f>
        <v>1092.2766488</v>
      </c>
      <c r="O55" s="134"/>
      <c r="BA55" s="136">
        <f>SUM(BA46:BA54)</f>
        <v>0</v>
      </c>
      <c r="BB55" s="136">
        <f>SUM(BB46:BB54)</f>
        <v>0</v>
      </c>
      <c r="BC55" s="136">
        <f>SUM(BC46:BC54)</f>
        <v>0</v>
      </c>
      <c r="BD55" s="136">
        <f>SUM(BD46:BD54)</f>
        <v>0</v>
      </c>
      <c r="BE55" s="136">
        <f>SUM(BE46:BE54)</f>
        <v>0</v>
      </c>
    </row>
    <row r="56" spans="1:15" ht="12.75">
      <c r="A56" s="170" t="s">
        <v>13</v>
      </c>
      <c r="B56" s="171" t="s">
        <v>89</v>
      </c>
      <c r="C56" s="172" t="s">
        <v>90</v>
      </c>
      <c r="D56" s="173"/>
      <c r="E56" s="174"/>
      <c r="F56" s="174"/>
      <c r="G56" s="175"/>
      <c r="H56" s="176"/>
      <c r="I56" s="176"/>
      <c r="O56" s="134"/>
    </row>
    <row r="57" spans="1:57" ht="12.75">
      <c r="A57" s="177">
        <v>31</v>
      </c>
      <c r="B57" s="155" t="s">
        <v>91</v>
      </c>
      <c r="C57" s="156" t="s">
        <v>92</v>
      </c>
      <c r="D57" s="157" t="s">
        <v>23</v>
      </c>
      <c r="E57" s="158">
        <v>1092.9171</v>
      </c>
      <c r="F57" s="158">
        <v>0</v>
      </c>
      <c r="G57" s="159">
        <f>E57*F57</f>
        <v>0</v>
      </c>
      <c r="H57" s="160">
        <v>0</v>
      </c>
      <c r="I57" s="160">
        <f>E57*H57</f>
        <v>0</v>
      </c>
      <c r="O57" s="134"/>
      <c r="AZ57" s="122">
        <v>1</v>
      </c>
      <c r="BA57" s="122">
        <f>IF(AZ57=1,G57,0)</f>
        <v>0</v>
      </c>
      <c r="BB57" s="122">
        <f>IF(AZ57=2,G57,0)</f>
        <v>0</v>
      </c>
      <c r="BC57" s="122">
        <f>IF(AZ57=3,G57,0)</f>
        <v>0</v>
      </c>
      <c r="BD57" s="122">
        <f>IF(AZ57=4,G57,0)</f>
        <v>0</v>
      </c>
      <c r="BE57" s="122">
        <f>IF(AZ57=5,G57,0)</f>
        <v>0</v>
      </c>
    </row>
    <row r="58" spans="1:15" ht="12.75">
      <c r="A58" s="178"/>
      <c r="B58" s="161"/>
      <c r="C58" s="232" t="s">
        <v>93</v>
      </c>
      <c r="D58" s="232"/>
      <c r="E58" s="163">
        <v>1092.9171</v>
      </c>
      <c r="F58" s="162"/>
      <c r="G58" s="164"/>
      <c r="H58" s="165"/>
      <c r="I58" s="165"/>
      <c r="M58" s="135"/>
      <c r="O58" s="134"/>
    </row>
    <row r="59" spans="1:57" ht="13.5" thickBot="1">
      <c r="A59" s="179"/>
      <c r="B59" s="180" t="s">
        <v>16</v>
      </c>
      <c r="C59" s="181" t="str">
        <f>CONCATENATE(B56," ",C56)</f>
        <v>99 Staveništní přesun hmot</v>
      </c>
      <c r="D59" s="182"/>
      <c r="E59" s="183"/>
      <c r="F59" s="183"/>
      <c r="G59" s="184">
        <f>SUM(G56:G58)</f>
        <v>0</v>
      </c>
      <c r="H59" s="185"/>
      <c r="I59" s="186">
        <f>SUM(I56:I58)</f>
        <v>0</v>
      </c>
      <c r="O59" s="134"/>
      <c r="BA59" s="136">
        <f>SUM(BA56:BA58)</f>
        <v>0</v>
      </c>
      <c r="BB59" s="136">
        <f>SUM(BB56:BB58)</f>
        <v>0</v>
      </c>
      <c r="BC59" s="136">
        <f>SUM(BC56:BC58)</f>
        <v>0</v>
      </c>
      <c r="BD59" s="136">
        <f>SUM(BD56:BD58)</f>
        <v>0</v>
      </c>
      <c r="BE59" s="136">
        <f>SUM(BE56:BE58)</f>
        <v>0</v>
      </c>
    </row>
    <row r="60" spans="1:9" ht="26.25" thickBot="1">
      <c r="A60" s="201">
        <v>32</v>
      </c>
      <c r="B60" s="202"/>
      <c r="C60" s="203" t="s">
        <v>96</v>
      </c>
      <c r="D60" s="204" t="s">
        <v>94</v>
      </c>
      <c r="E60" s="205">
        <v>1</v>
      </c>
      <c r="F60" s="205"/>
      <c r="G60" s="206"/>
      <c r="H60" s="207"/>
      <c r="I60" s="208"/>
    </row>
    <row r="61" spans="1:9" ht="13.5" thickBot="1">
      <c r="A61" s="209"/>
      <c r="B61" s="210" t="s">
        <v>95</v>
      </c>
      <c r="C61" s="211"/>
      <c r="D61" s="212"/>
      <c r="E61" s="213"/>
      <c r="F61" s="213"/>
      <c r="G61" s="214">
        <f>SUM(G50:G58)</f>
        <v>0</v>
      </c>
      <c r="H61" s="215"/>
      <c r="I61" s="216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spans="1:7" ht="12.75">
      <c r="A83" s="137"/>
      <c r="B83" s="137"/>
      <c r="C83" s="137"/>
      <c r="D83" s="137"/>
      <c r="E83" s="137"/>
      <c r="F83" s="137"/>
      <c r="G83" s="137"/>
    </row>
    <row r="84" spans="1:7" ht="12.75">
      <c r="A84" s="137"/>
      <c r="B84" s="137"/>
      <c r="C84" s="137"/>
      <c r="D84" s="137"/>
      <c r="E84" s="137"/>
      <c r="F84" s="137"/>
      <c r="G84" s="137"/>
    </row>
    <row r="85" spans="1:7" ht="12.75">
      <c r="A85" s="137"/>
      <c r="B85" s="137"/>
      <c r="C85" s="137"/>
      <c r="D85" s="137"/>
      <c r="E85" s="137"/>
      <c r="F85" s="137"/>
      <c r="G85" s="137"/>
    </row>
    <row r="86" spans="1:7" ht="12.75">
      <c r="A86" s="137"/>
      <c r="B86" s="137"/>
      <c r="C86" s="137"/>
      <c r="D86" s="137"/>
      <c r="E86" s="137"/>
      <c r="F86" s="137"/>
      <c r="G86" s="137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spans="1:2" ht="12.75">
      <c r="A112" s="138"/>
      <c r="B112" s="138"/>
    </row>
    <row r="113" spans="1:7" ht="12.75">
      <c r="A113" s="137"/>
      <c r="B113" s="137"/>
      <c r="C113" s="140"/>
      <c r="D113" s="140"/>
      <c r="E113" s="141"/>
      <c r="F113" s="140"/>
      <c r="G113" s="142"/>
    </row>
    <row r="114" spans="1:7" ht="12.75">
      <c r="A114" s="143"/>
      <c r="B114" s="143"/>
      <c r="C114" s="137"/>
      <c r="D114" s="137"/>
      <c r="E114" s="144"/>
      <c r="F114" s="137"/>
      <c r="G114" s="137"/>
    </row>
    <row r="115" spans="1:7" ht="12.75">
      <c r="A115" s="137"/>
      <c r="B115" s="137"/>
      <c r="C115" s="137"/>
      <c r="D115" s="137"/>
      <c r="E115" s="144"/>
      <c r="F115" s="137"/>
      <c r="G115" s="137"/>
    </row>
    <row r="116" spans="1:7" ht="12.75">
      <c r="A116" s="137"/>
      <c r="B116" s="137"/>
      <c r="C116" s="137"/>
      <c r="D116" s="137"/>
      <c r="E116" s="144"/>
      <c r="F116" s="137"/>
      <c r="G116" s="137"/>
    </row>
    <row r="117" spans="1:7" ht="12.75">
      <c r="A117" s="137"/>
      <c r="B117" s="137"/>
      <c r="C117" s="137"/>
      <c r="D117" s="137"/>
      <c r="E117" s="144"/>
      <c r="F117" s="137"/>
      <c r="G117" s="137"/>
    </row>
    <row r="118" spans="1:7" ht="12.75">
      <c r="A118" s="137"/>
      <c r="B118" s="137"/>
      <c r="C118" s="137"/>
      <c r="D118" s="137"/>
      <c r="E118" s="144"/>
      <c r="F118" s="137"/>
      <c r="G118" s="137"/>
    </row>
    <row r="119" spans="1:7" ht="12.75">
      <c r="A119" s="137"/>
      <c r="B119" s="137"/>
      <c r="C119" s="137"/>
      <c r="D119" s="137"/>
      <c r="E119" s="144"/>
      <c r="F119" s="137"/>
      <c r="G119" s="137"/>
    </row>
    <row r="120" spans="1:7" ht="12.75">
      <c r="A120" s="137"/>
      <c r="B120" s="137"/>
      <c r="C120" s="137"/>
      <c r="D120" s="137"/>
      <c r="E120" s="144"/>
      <c r="F120" s="137"/>
      <c r="G120" s="137"/>
    </row>
    <row r="121" spans="1:7" ht="12.75">
      <c r="A121" s="137"/>
      <c r="B121" s="137"/>
      <c r="C121" s="137"/>
      <c r="D121" s="137"/>
      <c r="E121" s="144"/>
      <c r="F121" s="137"/>
      <c r="G121" s="137"/>
    </row>
    <row r="122" spans="1:7" ht="12.75">
      <c r="A122" s="137"/>
      <c r="B122" s="137"/>
      <c r="C122" s="137"/>
      <c r="D122" s="137"/>
      <c r="E122" s="144"/>
      <c r="F122" s="137"/>
      <c r="G122" s="137"/>
    </row>
    <row r="123" spans="1:7" ht="12.75">
      <c r="A123" s="137"/>
      <c r="B123" s="137"/>
      <c r="C123" s="137"/>
      <c r="D123" s="137"/>
      <c r="E123" s="144"/>
      <c r="F123" s="137"/>
      <c r="G123" s="137"/>
    </row>
    <row r="124" spans="1:7" ht="12.75">
      <c r="A124" s="137"/>
      <c r="B124" s="137"/>
      <c r="C124" s="137"/>
      <c r="D124" s="137"/>
      <c r="E124" s="144"/>
      <c r="F124" s="137"/>
      <c r="G124" s="137"/>
    </row>
    <row r="125" spans="1:7" ht="12.75">
      <c r="A125" s="137"/>
      <c r="B125" s="137"/>
      <c r="C125" s="137"/>
      <c r="D125" s="137"/>
      <c r="E125" s="144"/>
      <c r="F125" s="137"/>
      <c r="G125" s="137"/>
    </row>
    <row r="126" spans="1:7" ht="12.75">
      <c r="A126" s="137"/>
      <c r="B126" s="137"/>
      <c r="C126" s="137"/>
      <c r="D126" s="137"/>
      <c r="E126" s="144"/>
      <c r="F126" s="137"/>
      <c r="G126" s="137"/>
    </row>
  </sheetData>
  <sheetProtection/>
  <mergeCells count="18">
    <mergeCell ref="C58:D58"/>
    <mergeCell ref="C49:D49"/>
    <mergeCell ref="C51:D51"/>
    <mergeCell ref="C29:D29"/>
    <mergeCell ref="C33:D33"/>
    <mergeCell ref="C36:D36"/>
    <mergeCell ref="A1:I1"/>
    <mergeCell ref="A3:B3"/>
    <mergeCell ref="A4:B4"/>
    <mergeCell ref="G4:I4"/>
    <mergeCell ref="C9:D9"/>
    <mergeCell ref="C11:D11"/>
    <mergeCell ref="C17:D17"/>
    <mergeCell ref="C18:D18"/>
    <mergeCell ref="C20:D20"/>
    <mergeCell ref="C22:D22"/>
    <mergeCell ref="C24:D24"/>
    <mergeCell ref="C26:D26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VPÚ DECO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Gruntorádová</dc:creator>
  <cp:keywords/>
  <dc:description/>
  <cp:lastModifiedBy>ph-podebradsky</cp:lastModifiedBy>
  <cp:lastPrinted>2012-05-17T09:35:53Z</cp:lastPrinted>
  <dcterms:created xsi:type="dcterms:W3CDTF">2010-11-22T14:58:17Z</dcterms:created>
  <dcterms:modified xsi:type="dcterms:W3CDTF">2012-05-17T09:38:48Z</dcterms:modified>
  <cp:category/>
  <cp:version/>
  <cp:contentType/>
  <cp:contentStatus/>
</cp:coreProperties>
</file>