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Krycí_list" sheetId="1" r:id="rId1"/>
    <sheet name="Rekapitulace" sheetId="2" r:id="rId2"/>
    <sheet name="Výkaz_výměr" sheetId="3" r:id="rId3"/>
  </sheets>
  <definedNames>
    <definedName name="_xlnm.Print_Titles" localSheetId="0">'Krycí_list'!$1:$3</definedName>
    <definedName name="_xlnm.Print_Titles" localSheetId="1">'Rekapitulace'!$1:$8</definedName>
    <definedName name="_xlnm.Print_Titles" localSheetId="2">'Výkaz_výměr'!$1:$8</definedName>
    <definedName name="_xlnm.Print_Area" localSheetId="0">'Krycí_list'!$A$1:$R$37</definedName>
    <definedName name="_xlnm.Print_Area" localSheetId="1">'Rekapitulace'!$A$1:$E$46</definedName>
    <definedName name="_xlnm.Print_Area" localSheetId="2">'Výkaz_výměr'!$A$1:$I$327</definedName>
  </definedNames>
  <calcPr fullCalcOnLoad="1"/>
</workbook>
</file>

<file path=xl/sharedStrings.xml><?xml version="1.0" encoding="utf-8"?>
<sst xmlns="http://schemas.openxmlformats.org/spreadsheetml/2006/main" count="581" uniqueCount="419">
  <si>
    <t>1</t>
  </si>
  <si>
    <t>HSV</t>
  </si>
  <si>
    <t>8</t>
  </si>
  <si>
    <t>2</t>
  </si>
  <si>
    <t>9</t>
  </si>
  <si>
    <t>3</t>
  </si>
  <si>
    <t>4</t>
  </si>
  <si>
    <t>5</t>
  </si>
  <si>
    <t>Ostatní</t>
  </si>
  <si>
    <t>6</t>
  </si>
  <si>
    <t>7</t>
  </si>
  <si>
    <t>Ostatní náklady</t>
  </si>
  <si>
    <t>Stavba:   Projekt na realizaci společných zařízení - polní cesta PCN1, k.ú. Dobřejovice</t>
  </si>
  <si>
    <t>Objekt:   SO.181 - Komunikace a zpevněné plochy</t>
  </si>
  <si>
    <t xml:space="preserve">Část:   </t>
  </si>
  <si>
    <t>Kód položky</t>
  </si>
  <si>
    <t>Popis</t>
  </si>
  <si>
    <t>Cena celkem</t>
  </si>
  <si>
    <t>Hmotnost celkem</t>
  </si>
  <si>
    <t>Hmotnost sutě celkem</t>
  </si>
  <si>
    <t>001</t>
  </si>
  <si>
    <t>002</t>
  </si>
  <si>
    <t>DIO</t>
  </si>
  <si>
    <t>Práce a dodávky HSV</t>
  </si>
  <si>
    <t>Zemní práce</t>
  </si>
  <si>
    <t>R10</t>
  </si>
  <si>
    <t>Společné zemní práce</t>
  </si>
  <si>
    <t>R13</t>
  </si>
  <si>
    <t>Zemní práce pro silnice</t>
  </si>
  <si>
    <t>R14</t>
  </si>
  <si>
    <t>Zemní práce pro propustky</t>
  </si>
  <si>
    <t>R15</t>
  </si>
  <si>
    <t>Zemní práce pro odvodnění komunikací</t>
  </si>
  <si>
    <t>R16</t>
  </si>
  <si>
    <t>Odstranění zeleně</t>
  </si>
  <si>
    <t>R18</t>
  </si>
  <si>
    <t>Reprofilace silničních příkopů</t>
  </si>
  <si>
    <t>R19</t>
  </si>
  <si>
    <t>Založení zeleně</t>
  </si>
  <si>
    <t>Zakládání</t>
  </si>
  <si>
    <t>R21</t>
  </si>
  <si>
    <t>Ochrany sítí</t>
  </si>
  <si>
    <t>Svislé a kompletní konstrukce</t>
  </si>
  <si>
    <t>R31</t>
  </si>
  <si>
    <t>Propustek</t>
  </si>
  <si>
    <t>R32</t>
  </si>
  <si>
    <t>Čištění a úprava propustků</t>
  </si>
  <si>
    <t>Vodorovné konstrukce</t>
  </si>
  <si>
    <t>R41</t>
  </si>
  <si>
    <t>Podkladní betonová deska</t>
  </si>
  <si>
    <t>R43</t>
  </si>
  <si>
    <t>Zadláždění koryta vodoteče</t>
  </si>
  <si>
    <t>Komunikace</t>
  </si>
  <si>
    <t>R50</t>
  </si>
  <si>
    <t>Úprava podloží</t>
  </si>
  <si>
    <t>R53</t>
  </si>
  <si>
    <t>Konstrukce brodu</t>
  </si>
  <si>
    <t>R58</t>
  </si>
  <si>
    <t>Polní cesta</t>
  </si>
  <si>
    <t>R59</t>
  </si>
  <si>
    <t>Ostatní povrchy</t>
  </si>
  <si>
    <t>Izolace</t>
  </si>
  <si>
    <t>R71</t>
  </si>
  <si>
    <t>Hydroizolace</t>
  </si>
  <si>
    <t>Trubní vedení</t>
  </si>
  <si>
    <t>R85</t>
  </si>
  <si>
    <t>Drenážní potrubí</t>
  </si>
  <si>
    <t>Ostatní konstrukce a práce-bourání</t>
  </si>
  <si>
    <t>R90</t>
  </si>
  <si>
    <t>Společné práce</t>
  </si>
  <si>
    <t>R91</t>
  </si>
  <si>
    <t>Odstranění konstrukcí silnic</t>
  </si>
  <si>
    <t>R94</t>
  </si>
  <si>
    <t>Obruby a linky</t>
  </si>
  <si>
    <t>R97</t>
  </si>
  <si>
    <t>Vodorovné dopravní značení</t>
  </si>
  <si>
    <t>R98</t>
  </si>
  <si>
    <t>Svislé dopravní značení</t>
  </si>
  <si>
    <t>99</t>
  </si>
  <si>
    <t>Přesun hmot</t>
  </si>
  <si>
    <t>Celkem</t>
  </si>
  <si>
    <t>VÝKAZ VÝMĚR</t>
  </si>
  <si>
    <t>P.Č.</t>
  </si>
  <si>
    <t>MJ</t>
  </si>
  <si>
    <t>Množství celkem</t>
  </si>
  <si>
    <t>Cena jednotková</t>
  </si>
  <si>
    <t>001a</t>
  </si>
  <si>
    <t>kpl</t>
  </si>
  <si>
    <t>001b</t>
  </si>
  <si>
    <t>Dokumentace skutečného provedení stavby včetně zaměření skutečného stavu</t>
  </si>
  <si>
    <t>001c</t>
  </si>
  <si>
    <t>Vytyčení inženýrských sítí v zájmové lokalitě</t>
  </si>
  <si>
    <t>001d</t>
  </si>
  <si>
    <t>Vytyčení stavby</t>
  </si>
  <si>
    <t>Zkoušky pro určení míry zhutnění a únosnosti pláně</t>
  </si>
  <si>
    <t>kus</t>
  </si>
  <si>
    <t>913121111</t>
  </si>
  <si>
    <t>Montáž a demontáž dočasné dopravní značky kompletní základní</t>
  </si>
  <si>
    <t>913121211</t>
  </si>
  <si>
    <t>Příplatek k dočasné dopravní značce kompletní základní za první a ZKD den použití</t>
  </si>
  <si>
    <t>Předpokládaná doba sestavy - 2 měsíce (60 dnů)</t>
  </si>
  <si>
    <t>17*60</t>
  </si>
  <si>
    <t>913321111</t>
  </si>
  <si>
    <t>Montáž a demontáž dočasné dopravní směrové desky základní Z4</t>
  </si>
  <si>
    <t>913321211</t>
  </si>
  <si>
    <t>Příplatek k dočasné směrové desce základní Z4 za první a ZKD den použití</t>
  </si>
  <si>
    <t>8*60</t>
  </si>
  <si>
    <t>913321115</t>
  </si>
  <si>
    <t>Montáž a demontáž dočasné soupravy směrových desek Z4 s výstražným světlem 3 desky</t>
  </si>
  <si>
    <t>913321215</t>
  </si>
  <si>
    <t>Příplatek k dočasné soupravě směrových desek Z4 s výstražným světlem 3 desky za 1. a ZKD den použití</t>
  </si>
  <si>
    <t>1*60</t>
  </si>
  <si>
    <t>913911113</t>
  </si>
  <si>
    <t>Montáž a demontáž akumulátoru dočasného dopravního značení olověného 12 V/180 Ah</t>
  </si>
  <si>
    <t>1 "- pro Z4"</t>
  </si>
  <si>
    <t>913911213</t>
  </si>
  <si>
    <t>Příplatek k dočasnému akumulátor 12V/180 Ah za první a ZKD den použití</t>
  </si>
  <si>
    <t>1*60 "- pro Z4"</t>
  </si>
  <si>
    <t>913911122</t>
  </si>
  <si>
    <t>Montáž a demontáž dočasného zásobníku ocelového na akumulátor a řídící jednotku</t>
  </si>
  <si>
    <t>913911222</t>
  </si>
  <si>
    <t>Příplatek k dočasnému ocelovému zásobníku na akumulátor za první a ZKD den použití</t>
  </si>
  <si>
    <t>167101102</t>
  </si>
  <si>
    <t>Nakládání výkopku z hornin tř. 1 až 4 přes 100 m3</t>
  </si>
  <si>
    <t>m3</t>
  </si>
  <si>
    <t>1190,000-45,100 "- Odvoz ornice na skládku"</t>
  </si>
  <si>
    <t>Mezisoučet</t>
  </si>
  <si>
    <t>Pro odvoz z mezideponie na skládku:</t>
  </si>
  <si>
    <t>328,739-754,182 "- Pro komunikace"</t>
  </si>
  <si>
    <t>38,160 "- Pro drenážní potrubí"</t>
  </si>
  <si>
    <t>30,800 "- Pro drenáž pro odvodnění zemní pláně"</t>
  </si>
  <si>
    <t>786,600 "- Pro vsakovací příkop"</t>
  </si>
  <si>
    <t>121,875-10,150 "- Pro propustek"</t>
  </si>
  <si>
    <t>Pro dovoz z mezideponie na místo použití:</t>
  </si>
  <si>
    <t>451,000*0,10 "- Ornice"</t>
  </si>
  <si>
    <t>754,182 "- Pro komunikace"</t>
  </si>
  <si>
    <t>10,150 "- Pro propustek""</t>
  </si>
  <si>
    <t>Součet</t>
  </si>
  <si>
    <t>162301101</t>
  </si>
  <si>
    <t>Vodorovné přemístění do 500 m výkopku z horniny tř. 1 až 4</t>
  </si>
  <si>
    <t>Dovoz ornice z mezideponie na místo použití:</t>
  </si>
  <si>
    <t>162701R01</t>
  </si>
  <si>
    <t>Vodorovné přemístění zeminy na skládku výkopku z horniny tř. 1 až 4</t>
  </si>
  <si>
    <t>Odvoz na skládku z mezideponie:</t>
  </si>
  <si>
    <t>171201R02</t>
  </si>
  <si>
    <t>Poplatek za skládkovné zeminy</t>
  </si>
  <si>
    <t>171201R03</t>
  </si>
  <si>
    <t>Poplatek za skládkovné ornice</t>
  </si>
  <si>
    <t>1190,000-45,100</t>
  </si>
  <si>
    <t>181101102</t>
  </si>
  <si>
    <t>Úprava pláně v zářezech v hornině tř. 1 až 4 se zhutněním</t>
  </si>
  <si>
    <t>m2</t>
  </si>
  <si>
    <t>2,10*16,0 "- Pod základovou desku propustku"</t>
  </si>
  <si>
    <t>2421,0*1,15 "- Polní cesta"</t>
  </si>
  <si>
    <t>85,0*1,15 "- Konstrukce brodu"</t>
  </si>
  <si>
    <t>122202202</t>
  </si>
  <si>
    <t>Odkopávky a prokopávky nezapažené pro silnice objemu do 1000 m3 v hornině tř. 3</t>
  </si>
  <si>
    <t>2784,150*0,11+97,750*0,23</t>
  </si>
  <si>
    <t>122202209</t>
  </si>
  <si>
    <t>Příplatek k odkopávkám a prokopávkám pro silnice v hornině tř. 3 za lepivost</t>
  </si>
  <si>
    <t>328,739 "- Viz. pol. č. 122202202 - Odkopávky pro silnice ve tř. 3"</t>
  </si>
  <si>
    <t>171102111</t>
  </si>
  <si>
    <t>Uložení sypaniny z hornin nesoudržných a sypkých do násypů zhutněných v aktivní zóně</t>
  </si>
  <si>
    <t>2784,150*0,26+97,750*0,31</t>
  </si>
  <si>
    <t>131201102</t>
  </si>
  <si>
    <t>Hloubení jam nezapažených v hornině tř. 3 objemu do 1000 m3</t>
  </si>
  <si>
    <t>6,25*19,50</t>
  </si>
  <si>
    <t>131201109</t>
  </si>
  <si>
    <t>Příplatek za lepivost u hloubení jam nezapažených v hornině tř. 3</t>
  </si>
  <si>
    <t>121,875 "- viz. pol. č. 131201102 - Hloubení jam tř.3 do 1000 m3"</t>
  </si>
  <si>
    <t>171101111</t>
  </si>
  <si>
    <t>Uložení sypaniny z hornin nesoudržných sypkých s vlhkostí l(d) 0,9 v aktivní zóně</t>
  </si>
  <si>
    <t>(1,82+1,58)*14,40 "- zásyp ŠD"</t>
  </si>
  <si>
    <t>1,45*2*3,50 "- zásyp zeminou"</t>
  </si>
  <si>
    <t>583441970</t>
  </si>
  <si>
    <t>štěrkodrť frakce 0-63</t>
  </si>
  <si>
    <t>t</t>
  </si>
  <si>
    <t>Uvažovaná spotřeba 1,85 t/m3</t>
  </si>
  <si>
    <t>(1,82+1,58)*14,40*1,850</t>
  </si>
  <si>
    <t>132201102</t>
  </si>
  <si>
    <t>Hloubení rýh š do 600 mm v hornině tř. 3 objemu přes 100 m3</t>
  </si>
  <si>
    <t>(0,40*0,90)*(21,0+7,0+15,0+7,0+22,0+34,0) "- drenážní potrubí"</t>
  </si>
  <si>
    <t>0,35*88,0 "- drenáž pro odvodnění zemní pláně"</t>
  </si>
  <si>
    <t>132201109</t>
  </si>
  <si>
    <t>Příplatek za lepivost k hloubení rýh š do 600 mm v hornině tř. 3</t>
  </si>
  <si>
    <t>68,960 "- Viz. pol. č. 132201102 - Hloubení rýh š. do 600 mm ve tř.3"</t>
  </si>
  <si>
    <t>132201202</t>
  </si>
  <si>
    <t>Hloubení rýh š do 2000 mm v hornině tř. 3 objemu do 1000 m3</t>
  </si>
  <si>
    <t>1,20*2,0*239,0+1,20*2,50*71,0 "- vsakovací příkop"</t>
  </si>
  <si>
    <t>132201209</t>
  </si>
  <si>
    <t>Příplatek za lepivost k hloubení rýh š do 2000 mm v hornině tř. 3</t>
  </si>
  <si>
    <t>786,600 "- Viz. pol. č. 132201202 - Hloubení rýh š. přes 600 mm ve tř.3"</t>
  </si>
  <si>
    <t>161101101</t>
  </si>
  <si>
    <t>Svislé přemístění výkopku z horniny tř. 1 až 4 hl výkopu do 2,5 m</t>
  </si>
  <si>
    <t>121101103</t>
  </si>
  <si>
    <t>Sejmutí ornice s přemístěním na vzdálenost do 250 m</t>
  </si>
  <si>
    <t>Odvoz na mezideponii na staveništi</t>
  </si>
  <si>
    <t>2380,0*0,50</t>
  </si>
  <si>
    <t>111212132</t>
  </si>
  <si>
    <t>Odstranění nevhodných dřevin výšky nad 1m s odstraněním pařezů ve svahu do 1:2</t>
  </si>
  <si>
    <t>184502113</t>
  </si>
  <si>
    <t>Vyzvednutí dřeviny k přesazení s balem D do 0,6 m v rovině a svahu do 1:5</t>
  </si>
  <si>
    <t>183101321</t>
  </si>
  <si>
    <t>Jamky pro výsadbu s výměnou 100 % půdy zeminy tř 1 až 4 objem do 1 m3 v rovině a svahu do 1:5</t>
  </si>
  <si>
    <t>184102115</t>
  </si>
  <si>
    <t>Výsadba dřeviny s balem D do 0,6 m do jamky se zalitím v rovině a svahu do 1:5</t>
  </si>
  <si>
    <t>184202123</t>
  </si>
  <si>
    <t>Ukotvení kmene dřevin kůly D do 0,1 m a délky do 3 m</t>
  </si>
  <si>
    <t>938902103</t>
  </si>
  <si>
    <t>Čištění příkopů nezpevněných š dna do 400 mm objem nánosu do 0,5 m3</t>
  </si>
  <si>
    <t>m</t>
  </si>
  <si>
    <t>50,0+13,0+20,0 "- u propustku"</t>
  </si>
  <si>
    <t>182101101</t>
  </si>
  <si>
    <t>Svahování v zářezech v hornině tř. 1 až 4</t>
  </si>
  <si>
    <t>(50,0+13,0+20,0)*3,50 "- úprava svahů příkopů"</t>
  </si>
  <si>
    <t>182301131</t>
  </si>
  <si>
    <t>Rozprostření ornice pl přes 500 m2 ve svahu přes 1:5 tl vrstvy do 100 mm</t>
  </si>
  <si>
    <t>96,0+128,0+2*15,0+2*12,0+25,0+43,0+16,0+34,0+19,0+36,0 "- ozelenění svahů komunikace"</t>
  </si>
  <si>
    <t>180402112</t>
  </si>
  <si>
    <t>Založení parkového trávníku výsevem ve svahu do 1:2</t>
  </si>
  <si>
    <t>005724000</t>
  </si>
  <si>
    <t>osivo směs travní parková sídlištní</t>
  </si>
  <si>
    <t>kg</t>
  </si>
  <si>
    <t>Uvažovaná spotřeba 0,05 kg/m2</t>
  </si>
  <si>
    <t>0,05*(96,0+128,0+2*15,0+2*12,0+25,0+43,0+16,0+34,0+19,0+36,0) "- ozelenění svahů komunikace"</t>
  </si>
  <si>
    <t>723150R71</t>
  </si>
  <si>
    <t>Uložení kabelu do podélně půlené chráničky D 108x4 mm včetně dodání materiálu, zpětného zapískování a zapáskování</t>
  </si>
  <si>
    <t>4*20,0 "- kabely SLP"</t>
  </si>
  <si>
    <t>388111111</t>
  </si>
  <si>
    <t>osazení žlabů kabelové betonových do rýhy s ložem z drobného těženého kameniva v tl. 250 mm neasfaltované</t>
  </si>
  <si>
    <t>8,0 "- ochrana stáv. kabelů SLP"</t>
  </si>
  <si>
    <t>592133901</t>
  </si>
  <si>
    <t>žlab kabelový 100x14,5x11,5 cm</t>
  </si>
  <si>
    <t>8 "- ochrana stáv. kabelů SLP"</t>
  </si>
  <si>
    <t>592134130</t>
  </si>
  <si>
    <t>poklop betonový kabelového žlabu 48x14,5x1,6 cm</t>
  </si>
  <si>
    <t>2*8 "- ochrana stáv. kabelů SLP"</t>
  </si>
  <si>
    <t>919511311</t>
  </si>
  <si>
    <t>Zřízení potrubí trubních propustků z betonových trub DN 800</t>
  </si>
  <si>
    <t>15,0 "- propustek v km 0,002 73"</t>
  </si>
  <si>
    <t>592211R60</t>
  </si>
  <si>
    <t>trouba želozobetonová patková DN800 D80x100x17/19 cm</t>
  </si>
  <si>
    <t>592211R65</t>
  </si>
  <si>
    <t>šikmá výtoková trouba železobetonová patková DN800 D80x150/75x17/19 cm</t>
  </si>
  <si>
    <t>592211R66</t>
  </si>
  <si>
    <t>šikmá vtoková trouba železobetonová patková DN800 D80x150/75x17/19 cm</t>
  </si>
  <si>
    <t>230120055</t>
  </si>
  <si>
    <t>Čištění trubních propustků ručně s proplachováním do DN 800</t>
  </si>
  <si>
    <t>273322611</t>
  </si>
  <si>
    <t>Základové desky ze ŽB odolného proti agresivnímu prostředí tř. C 30/37 XA</t>
  </si>
  <si>
    <t>Beton C 30/37 XF2+XC2+XD2</t>
  </si>
  <si>
    <t>1,50*0,25*15,50</t>
  </si>
  <si>
    <t>273354111</t>
  </si>
  <si>
    <t>Bednění základových desek - zřízení</t>
  </si>
  <si>
    <t>2*(1,50+15,50)*0,25</t>
  </si>
  <si>
    <t>273354211</t>
  </si>
  <si>
    <t>Bednění základových desek - odstranění</t>
  </si>
  <si>
    <t>8,500 "- viz. pol. č. 273354111 - Bednění základových desek"</t>
  </si>
  <si>
    <t>273361821</t>
  </si>
  <si>
    <t>Výztuž základových desek betonářskou ocelí 10 505 (R)</t>
  </si>
  <si>
    <t>Uvažovaná spotřeba oceli 0,210 t/m3 betonu</t>
  </si>
  <si>
    <t>1,50*0,25*15,50*0,210</t>
  </si>
  <si>
    <t>451315114</t>
  </si>
  <si>
    <t>Podkladní nebo výplňová vrstva z betonu C 12/15 tl do 100 mm</t>
  </si>
  <si>
    <t>Pod základovou desku:</t>
  </si>
  <si>
    <t>2,10*16,0</t>
  </si>
  <si>
    <t>274311127</t>
  </si>
  <si>
    <t>Základové pásy, prahy, věnce a ostruhy z betonu prostého C 25/30</t>
  </si>
  <si>
    <t>Zajišťovací prahy odláždění propustku</t>
  </si>
  <si>
    <t>0,30*0,80*17,50 "- vtokový práh"</t>
  </si>
  <si>
    <t>0,30*0,80*17,0 "- výtokový práh"</t>
  </si>
  <si>
    <t>0,30*0,80*21,0 "- Zajišťovací práh brodu"</t>
  </si>
  <si>
    <t>274354111</t>
  </si>
  <si>
    <t>Bednění základových pásů - zřízení</t>
  </si>
  <si>
    <t>2*0,50*17,50 "- vtokový práh"</t>
  </si>
  <si>
    <t>2*0,50*17,0 "- výtokový práh"</t>
  </si>
  <si>
    <t>2*0,50*21,0 "- Zajišťovací práh brodu"</t>
  </si>
  <si>
    <t>274354211</t>
  </si>
  <si>
    <t>Bednění základových pásů - odstranění</t>
  </si>
  <si>
    <t>55,500 "- Viz. pol. č. 274354111 - Bednění základových pasů"</t>
  </si>
  <si>
    <t>421111R11</t>
  </si>
  <si>
    <t>Otisk letopočtu do betonového kvádru v dlažbě koryta</t>
  </si>
  <si>
    <t>465513157</t>
  </si>
  <si>
    <t>Dlažba svahu u opěr z upraveného lomového žulového kamene LK 20 do lože C 25/30</t>
  </si>
  <si>
    <t>12,50+16,50</t>
  </si>
  <si>
    <t>564831111</t>
  </si>
  <si>
    <t>Podklad ze štěrkodrtě ŠD tl 100 mm</t>
  </si>
  <si>
    <t>(12,50+16,50)*1,05</t>
  </si>
  <si>
    <t>561061121</t>
  </si>
  <si>
    <t>Zřízení podkladu ze zeminy upravené hydraulickými pojivy (Road Mix) tl do 400 mm plochy do 5000 m2</t>
  </si>
  <si>
    <t>2421,0*1,15 "- polní cesta"</t>
  </si>
  <si>
    <t>85,0*1,15 "- konstrukce brodu"</t>
  </si>
  <si>
    <t>585301600</t>
  </si>
  <si>
    <t>vápno CL 90 JM nehašené VL</t>
  </si>
  <si>
    <t>Uvažované dávkování 2% - tj. 36 kg/m3</t>
  </si>
  <si>
    <t>(2421,0*1,15)*0,40*0,036 "- polní cesta"</t>
  </si>
  <si>
    <t>(85,0*1,15)*0,40*0,036 "- konstrukce brodu"</t>
  </si>
  <si>
    <t>594511111</t>
  </si>
  <si>
    <t>Dlažba z lomového kamene s provedením lože z betonu v tl. 100 mm</t>
  </si>
  <si>
    <t>Beton lože C 30/37 XF2+XC2+XD2</t>
  </si>
  <si>
    <t>85,0 "- Konstrukce brodu"</t>
  </si>
  <si>
    <t>599632111</t>
  </si>
  <si>
    <t>Vyplnění spár dlažby z lomového kamene MC se zatřením</t>
  </si>
  <si>
    <t>85,000 "- Viz. pol. č. 594511111 - Dlažba z lomového kamene"</t>
  </si>
  <si>
    <t>564861111</t>
  </si>
  <si>
    <t>Podklad ze štěrkodrtě ŠD tl 200 mm</t>
  </si>
  <si>
    <t>85,0*1,05 "- Konstrukce brodu"</t>
  </si>
  <si>
    <t>573411115</t>
  </si>
  <si>
    <t>Nátěr živičný uzavírací nebo udržovací s posypem z asfaltu v množství 1,8 kg/m2</t>
  </si>
  <si>
    <t>2 vrtsvy nátěru N 2V 2P EKM</t>
  </si>
  <si>
    <t>2*(1089,0+28,0) "- polní cesta"</t>
  </si>
  <si>
    <t>2*(3*12,0+20,0+5*7,50) "- sjezdy"</t>
  </si>
  <si>
    <t>574381111</t>
  </si>
  <si>
    <t>Penetrační makadam hrubý PMH tl 90 mm</t>
  </si>
  <si>
    <t>1089,0+28,0 "- polní cesta"</t>
  </si>
  <si>
    <t>3*12,0+20,0+5*7,50 "- sjezdy"</t>
  </si>
  <si>
    <t>564762111</t>
  </si>
  <si>
    <t>Podklad z vibrovaného štěrku ŠV tl 200 mm</t>
  </si>
  <si>
    <t>(1089,0+28,0)*1,05 "- polní cesta"</t>
  </si>
  <si>
    <t>(3*12,0+20,0+5*7,50)*1,05 "- sjezdy"</t>
  </si>
  <si>
    <t>919721123</t>
  </si>
  <si>
    <t>Geomříž pro stabilizaci podkladu tuhá dvouosá z PP podélná pevnost v tahu do 40 kN/m</t>
  </si>
  <si>
    <t>7,0*10,50 "- nad propustkem"</t>
  </si>
  <si>
    <t>564851111</t>
  </si>
  <si>
    <t>Podklad ze štěrkodrtě ŠD tl 150 mm</t>
  </si>
  <si>
    <t>(1089,0+28,0)*1,09 "- polní cesta"</t>
  </si>
  <si>
    <t>(3*12,0+20,0+5*7,50)*1,09 "- sjezdy"</t>
  </si>
  <si>
    <t>569851111</t>
  </si>
  <si>
    <t>Zpevnění krajnic štěrkodrtí tl 150 mm</t>
  </si>
  <si>
    <t>36,0+86,0+17,0+13,0+25,0+12,0 "- pravá strana po směru staničení"</t>
  </si>
  <si>
    <t>32,50+25,50+22,50+22,0+30,0+12,0+27,50 "- levá strana"</t>
  </si>
  <si>
    <t>711112001</t>
  </si>
  <si>
    <t>Provedení izolace proti zemní vlhkosti svislé za studena nátěrem penetračním</t>
  </si>
  <si>
    <t>4,50*15,0 "- trouba a deska propustku"</t>
  </si>
  <si>
    <t>111613461</t>
  </si>
  <si>
    <t>asfalt stavebně-izolační, 85/25 bubny</t>
  </si>
  <si>
    <t>Uvažovaná spotřeva 0,00065 t/m2</t>
  </si>
  <si>
    <t>4,50*15,0*0,00065 "- trouba a deska propustku"</t>
  </si>
  <si>
    <t>212572111</t>
  </si>
  <si>
    <t>Lože pro trativody ze štěrkopísku tříděného</t>
  </si>
  <si>
    <t>0,40*0,30*(21,0+7,0+15,0+7,0+22,0+34,0) "- drenážní potrubí"</t>
  </si>
  <si>
    <t>0,50*0,10*88,0 "- drenáž pro odvodnění zemní pláně"</t>
  </si>
  <si>
    <t>1,20*0,20*(239,0+71,0) "- vsakovací příkop"</t>
  </si>
  <si>
    <t>212755215</t>
  </si>
  <si>
    <t>Trativody z drenážních trubek plastových flexibilních D 130 mm bez lože</t>
  </si>
  <si>
    <t>88,0 "- drenáž pro odvodnění zemní pláně"</t>
  </si>
  <si>
    <t>212755216</t>
  </si>
  <si>
    <t>Trativody z drenážních trubek plastových flexibilních D 160 mm bez lože</t>
  </si>
  <si>
    <t>21,0+7,0+15,0+7,0+22,0+34,0 "- drenážní potrubí"</t>
  </si>
  <si>
    <t>239,0+71,0 "- vsakovací příkop"</t>
  </si>
  <si>
    <t>211971110</t>
  </si>
  <si>
    <t>Zřízení opláštění žeber nebo trativodů geotextilií v rýze nebo zářezu sklonu do 1 : 2,5</t>
  </si>
  <si>
    <t>(0,70+0,40+0,90+2*0,90)*(21,0+7,0+15,0+7,0+22,0+34,0) "- drenážní potrubí"</t>
  </si>
  <si>
    <t>2,25*88,0 "- drenáž pro odvodnění zemní pláně"</t>
  </si>
  <si>
    <t>(2*(1,20+2,0)+0,20)*239,0+(2*(1,20+2,50)+0,20)*71,0 "- vsakovací příkop"</t>
  </si>
  <si>
    <t>693662181</t>
  </si>
  <si>
    <t>textilie netkaná PES 250 g/m2 UV stabilizovaná</t>
  </si>
  <si>
    <t>"Prořez 5,0% -" 2717,800*0,05</t>
  </si>
  <si>
    <t>211531112</t>
  </si>
  <si>
    <t>Výplň odvodňovacích žeber nebo trativodů kamenivem hrubým drceným frakce 22 až 32 mm</t>
  </si>
  <si>
    <t>(0,40*0,90+1,0*0,40)*(21,0+7,0+15,0+7,0+22,0+34,0) "- drenážní potrubí"</t>
  </si>
  <si>
    <t>0,25*88,0 "- drenáž pro odvodnění zemní pláně"</t>
  </si>
  <si>
    <t>211521111</t>
  </si>
  <si>
    <t>Výplň odvodňovacích žeber nebo trativodů kamenivem hrubým drceným frakce 65 až 125 mm</t>
  </si>
  <si>
    <t>938908411</t>
  </si>
  <si>
    <t>Očištění povrchu krytu nebo podkladu živičného saponátovým roztokem</t>
  </si>
  <si>
    <t>Čištění po výstavbě</t>
  </si>
  <si>
    <t>2421,0 "- polní cesta"</t>
  </si>
  <si>
    <t>85,0 "- konstrukce brodu"</t>
  </si>
  <si>
    <t>938909611</t>
  </si>
  <si>
    <t>Odstranění nánosu na krajnicích tl do 100 mm</t>
  </si>
  <si>
    <t>25,0+20,0 "- v pojení na stávající komunikace na ZÚ a KÚ"</t>
  </si>
  <si>
    <t>919735115</t>
  </si>
  <si>
    <t>Řezání stávajícího živičného krytu hl do 250 mm</t>
  </si>
  <si>
    <t>17,50 "- na pojení na stávající komunikaci na ZÚ"</t>
  </si>
  <si>
    <t>599141111</t>
  </si>
  <si>
    <t>Vyplnění spár mezi silničními dílci živičnou zálivkou</t>
  </si>
  <si>
    <t>916111124</t>
  </si>
  <si>
    <t>Osazení obruby ve dvou řadách z drobných kostek s boční opěrou do lože z betonu prostého</t>
  </si>
  <si>
    <t>2*2,50 "- ukončení brodu ve styku s PM"</t>
  </si>
  <si>
    <t>583801230</t>
  </si>
  <si>
    <t>kostka dlažební drobná, materiálová skupina I/2 velikost 8/10 cm II tř</t>
  </si>
  <si>
    <t>Uvažovaná spotřeba 0,062 t/bm</t>
  </si>
  <si>
    <t>2*2,50*0,062 "- ukončení brodu ve styku s PM"</t>
  </si>
  <si>
    <t>966007122</t>
  </si>
  <si>
    <t>Odstranění vodorovného značení frézováním plastu z čáry š do 250 mm</t>
  </si>
  <si>
    <t>20,0 "- zrušení vodícího proužku"</t>
  </si>
  <si>
    <t>915611111</t>
  </si>
  <si>
    <t>Předznačení vodorovného liniového značení</t>
  </si>
  <si>
    <t>20,0 "- čára š. 250 mm"</t>
  </si>
  <si>
    <t>915221112</t>
  </si>
  <si>
    <t>Vodorovné dopravní značení bílým plastem vodící čáry šířky 250 mm retroreflexní</t>
  </si>
  <si>
    <t>20,0 "- přeznačení po zrušení vodícího proužku"</t>
  </si>
  <si>
    <t>914511112</t>
  </si>
  <si>
    <t>Montáž sloupku dopravních značek délky do 3,5 m s betonovým základem a patkou</t>
  </si>
  <si>
    <t>404459R00</t>
  </si>
  <si>
    <t>sloupek k silničním dopravním značkám pozinkovaný D 60 mm</t>
  </si>
  <si>
    <t>Uvažovaná podchodná výška - 2,5 m</t>
  </si>
  <si>
    <t>914111111</t>
  </si>
  <si>
    <t>Montáž svislé dopravní značky do velikosti 1 m2 objímkami na sloupek nebo konzolu</t>
  </si>
  <si>
    <t>404440521</t>
  </si>
  <si>
    <t>značka dopravní svislá P6 FeZn NK 700 mm - reflexní tř. 2</t>
  </si>
  <si>
    <t>979082R22</t>
  </si>
  <si>
    <t>Odvoz suti a vybouraných hmot na skládku</t>
  </si>
  <si>
    <t>979099146</t>
  </si>
  <si>
    <t>Poplatek za uložení odpadu na skládce (skládkovné)</t>
  </si>
  <si>
    <t>998225111</t>
  </si>
  <si>
    <t>Přesun hmot pro pozemní komunikace a letiště s krytem živičným</t>
  </si>
  <si>
    <t>Objednatel:   MZE ČR, Pozemkový úřad Praha - Východ</t>
  </si>
  <si>
    <t>Projektant: CR Project s.r.o.</t>
  </si>
  <si>
    <t>1 "- Pro 1 značku na 1 sloupek"</t>
  </si>
  <si>
    <t>1 "- Pro 2 značky na 1 sloupek"</t>
  </si>
  <si>
    <t>(2,5+0,5+0,5)*1 "- Pro 1 značku na 1 sloupek"</t>
  </si>
  <si>
    <t>(2,5+0,5+2*0,5)*1 "- Pro 2 značky na 1 sloupek</t>
  </si>
  <si>
    <t>404441101</t>
  </si>
  <si>
    <t>značka dopravní svislá B1 FeZn NK 700 mm - reflexní tř. 2</t>
  </si>
  <si>
    <t>404442561</t>
  </si>
  <si>
    <t>značka dopravní svislá E12 FeZn NK 500 x 700 mm - reflexní tř.2</t>
  </si>
  <si>
    <t>Příloha č. 4b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</si>
</sst>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0.00%;\-0.00%"/>
    <numFmt numFmtId="168" formatCode="#,##0.000;\-#,##0.000"/>
    <numFmt numFmtId="169" formatCode="#"/>
    <numFmt numFmtId="170" formatCode="#,##0.00\ &quot;Kč&quot;"/>
    <numFmt numFmtId="171" formatCode="#,##0.00\ _K_č"/>
    <numFmt numFmtId="172" formatCode="[$-405]mmmm\ yy;@"/>
    <numFmt numFmtId="173" formatCode="0.000"/>
  </numFmts>
  <fonts count="66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4"/>
      <color indexed="10"/>
      <name val="Arial CE"/>
      <family val="0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b/>
      <sz val="9"/>
      <color indexed="18"/>
      <name val="Arial CE"/>
      <family val="0"/>
    </font>
    <font>
      <b/>
      <sz val="9"/>
      <color indexed="20"/>
      <name val="Arial CE"/>
      <family val="0"/>
    </font>
    <font>
      <b/>
      <sz val="8"/>
      <name val="Arial CE"/>
      <family val="0"/>
    </font>
    <font>
      <b/>
      <sz val="9"/>
      <color indexed="10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sz val="8"/>
      <name val="Arial CYR"/>
      <family val="0"/>
    </font>
    <font>
      <i/>
      <sz val="8"/>
      <color indexed="18"/>
      <name val="Arial CE"/>
      <family val="0"/>
    </font>
    <font>
      <sz val="8"/>
      <color indexed="18"/>
      <name val="Arial CE"/>
      <family val="0"/>
    </font>
    <font>
      <i/>
      <sz val="8"/>
      <color indexed="12"/>
      <name val="Arial CE"/>
      <family val="0"/>
    </font>
    <font>
      <sz val="10"/>
      <color indexed="9"/>
      <name val="Arial"/>
      <family val="0"/>
    </font>
    <font>
      <b/>
      <sz val="18"/>
      <color indexed="9"/>
      <name val="Arial CE"/>
      <family val="0"/>
    </font>
    <font>
      <b/>
      <sz val="10"/>
      <color indexed="12"/>
      <name val="Arial CE"/>
      <family val="2"/>
    </font>
    <font>
      <b/>
      <sz val="8"/>
      <color indexed="58"/>
      <name val="Arial CE"/>
      <family val="2"/>
    </font>
    <font>
      <b/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2"/>
    </font>
    <font>
      <sz val="9"/>
      <color indexed="18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0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left" wrapText="1"/>
    </xf>
    <xf numFmtId="166" fontId="14" fillId="0" borderId="0" xfId="0" applyNumberFormat="1" applyFont="1" applyAlignment="1">
      <alignment horizontal="right"/>
    </xf>
    <xf numFmtId="168" fontId="14" fillId="0" borderId="0" xfId="0" applyNumberFormat="1" applyFont="1" applyAlignment="1">
      <alignment horizontal="right"/>
    </xf>
    <xf numFmtId="0" fontId="15" fillId="0" borderId="0" xfId="0" applyFont="1" applyAlignment="1">
      <alignment horizontal="left" wrapText="1"/>
    </xf>
    <xf numFmtId="166" fontId="15" fillId="0" borderId="0" xfId="0" applyNumberFormat="1" applyFont="1" applyAlignment="1">
      <alignment horizontal="right"/>
    </xf>
    <xf numFmtId="168" fontId="15" fillId="0" borderId="0" xfId="0" applyNumberFormat="1" applyFont="1" applyAlignment="1">
      <alignment horizontal="right"/>
    </xf>
    <xf numFmtId="0" fontId="16" fillId="0" borderId="0" xfId="0" applyFont="1" applyAlignment="1">
      <alignment horizontal="left" wrapText="1"/>
    </xf>
    <xf numFmtId="166" fontId="16" fillId="0" borderId="0" xfId="0" applyNumberFormat="1" applyFont="1" applyAlignment="1">
      <alignment horizontal="right"/>
    </xf>
    <xf numFmtId="168" fontId="16" fillId="0" borderId="0" xfId="0" applyNumberFormat="1" applyFont="1" applyAlignment="1">
      <alignment horizontal="right"/>
    </xf>
    <xf numFmtId="0" fontId="20" fillId="34" borderId="10" xfId="0" applyFont="1" applyFill="1" applyBorder="1" applyAlignment="1" applyProtection="1">
      <alignment horizontal="center" vertical="center" wrapText="1"/>
      <protection/>
    </xf>
    <xf numFmtId="165" fontId="14" fillId="0" borderId="0" xfId="0" applyNumberFormat="1" applyFont="1" applyAlignment="1">
      <alignment horizontal="right"/>
    </xf>
    <xf numFmtId="165" fontId="15" fillId="0" borderId="0" xfId="0" applyNumberFormat="1" applyFont="1" applyAlignment="1">
      <alignment horizontal="right"/>
    </xf>
    <xf numFmtId="165" fontId="4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wrapText="1"/>
    </xf>
    <xf numFmtId="168" fontId="4" fillId="0" borderId="12" xfId="0" applyNumberFormat="1" applyFont="1" applyBorder="1" applyAlignment="1">
      <alignment horizontal="right"/>
    </xf>
    <xf numFmtId="166" fontId="4" fillId="0" borderId="12" xfId="0" applyNumberFormat="1" applyFont="1" applyBorder="1" applyAlignment="1">
      <alignment horizontal="right"/>
    </xf>
    <xf numFmtId="168" fontId="4" fillId="0" borderId="13" xfId="0" applyNumberFormat="1" applyFont="1" applyBorder="1" applyAlignment="1">
      <alignment horizontal="right"/>
    </xf>
    <xf numFmtId="165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wrapText="1"/>
    </xf>
    <xf numFmtId="168" fontId="4" fillId="0" borderId="15" xfId="0" applyNumberFormat="1" applyFont="1" applyBorder="1" applyAlignment="1">
      <alignment horizontal="right"/>
    </xf>
    <xf numFmtId="166" fontId="4" fillId="0" borderId="15" xfId="0" applyNumberFormat="1" applyFont="1" applyBorder="1" applyAlignment="1">
      <alignment horizontal="right"/>
    </xf>
    <xf numFmtId="168" fontId="4" fillId="0" borderId="16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 horizontal="left" wrapText="1"/>
    </xf>
    <xf numFmtId="168" fontId="4" fillId="0" borderId="18" xfId="0" applyNumberFormat="1" applyFont="1" applyBorder="1" applyAlignment="1">
      <alignment horizontal="right"/>
    </xf>
    <xf numFmtId="166" fontId="4" fillId="0" borderId="18" xfId="0" applyNumberFormat="1" applyFont="1" applyBorder="1" applyAlignment="1">
      <alignment horizontal="right"/>
    </xf>
    <xf numFmtId="168" fontId="4" fillId="0" borderId="19" xfId="0" applyNumberFormat="1" applyFont="1" applyBorder="1" applyAlignment="1">
      <alignment horizontal="right"/>
    </xf>
    <xf numFmtId="165" fontId="21" fillId="0" borderId="15" xfId="0" applyNumberFormat="1" applyFont="1" applyBorder="1" applyAlignment="1">
      <alignment horizontal="right"/>
    </xf>
    <xf numFmtId="0" fontId="21" fillId="0" borderId="15" xfId="0" applyFont="1" applyBorder="1" applyAlignment="1">
      <alignment horizontal="left" wrapText="1"/>
    </xf>
    <xf numFmtId="168" fontId="21" fillId="0" borderId="15" xfId="0" applyNumberFormat="1" applyFont="1" applyBorder="1" applyAlignment="1">
      <alignment horizontal="right"/>
    </xf>
    <xf numFmtId="166" fontId="21" fillId="0" borderId="15" xfId="0" applyNumberFormat="1" applyFont="1" applyBorder="1" applyAlignment="1">
      <alignment horizontal="right"/>
    </xf>
    <xf numFmtId="165" fontId="22" fillId="0" borderId="15" xfId="0" applyNumberFormat="1" applyFont="1" applyBorder="1" applyAlignment="1">
      <alignment horizontal="right"/>
    </xf>
    <xf numFmtId="0" fontId="22" fillId="0" borderId="15" xfId="0" applyFont="1" applyBorder="1" applyAlignment="1">
      <alignment horizontal="left" wrapText="1"/>
    </xf>
    <xf numFmtId="168" fontId="22" fillId="0" borderId="15" xfId="0" applyNumberFormat="1" applyFont="1" applyBorder="1" applyAlignment="1">
      <alignment horizontal="right"/>
    </xf>
    <xf numFmtId="166" fontId="22" fillId="0" borderId="15" xfId="0" applyNumberFormat="1" applyFont="1" applyBorder="1" applyAlignment="1">
      <alignment horizontal="right"/>
    </xf>
    <xf numFmtId="165" fontId="4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 horizontal="left" wrapText="1"/>
    </xf>
    <xf numFmtId="168" fontId="4" fillId="0" borderId="21" xfId="0" applyNumberFormat="1" applyFont="1" applyBorder="1" applyAlignment="1">
      <alignment horizontal="right"/>
    </xf>
    <xf numFmtId="166" fontId="4" fillId="0" borderId="21" xfId="0" applyNumberFormat="1" applyFont="1" applyBorder="1" applyAlignment="1">
      <alignment horizontal="right"/>
    </xf>
    <xf numFmtId="168" fontId="4" fillId="0" borderId="22" xfId="0" applyNumberFormat="1" applyFont="1" applyBorder="1" applyAlignment="1">
      <alignment horizontal="right"/>
    </xf>
    <xf numFmtId="165" fontId="16" fillId="0" borderId="0" xfId="0" applyNumberFormat="1" applyFont="1" applyAlignment="1">
      <alignment horizontal="right"/>
    </xf>
    <xf numFmtId="165" fontId="23" fillId="0" borderId="20" xfId="0" applyNumberFormat="1" applyFont="1" applyBorder="1" applyAlignment="1">
      <alignment horizontal="right"/>
    </xf>
    <xf numFmtId="0" fontId="23" fillId="0" borderId="21" xfId="0" applyFont="1" applyBorder="1" applyAlignment="1">
      <alignment horizontal="left" wrapText="1"/>
    </xf>
    <xf numFmtId="168" fontId="23" fillId="0" borderId="21" xfId="0" applyNumberFormat="1" applyFont="1" applyBorder="1" applyAlignment="1">
      <alignment horizontal="right"/>
    </xf>
    <xf numFmtId="166" fontId="23" fillId="0" borderId="21" xfId="0" applyNumberFormat="1" applyFont="1" applyBorder="1" applyAlignment="1">
      <alignment horizontal="right"/>
    </xf>
    <xf numFmtId="168" fontId="23" fillId="0" borderId="22" xfId="0" applyNumberFormat="1" applyFont="1" applyBorder="1" applyAlignment="1">
      <alignment horizontal="right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8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24" fillId="35" borderId="23" xfId="0" applyNumberFormat="1" applyFont="1" applyFill="1" applyBorder="1" applyAlignment="1" applyProtection="1">
      <alignment/>
      <protection/>
    </xf>
    <xf numFmtId="0" fontId="24" fillId="35" borderId="24" xfId="0" applyNumberFormat="1" applyFont="1" applyFill="1" applyBorder="1" applyAlignment="1" applyProtection="1">
      <alignment/>
      <protection/>
    </xf>
    <xf numFmtId="0" fontId="24" fillId="35" borderId="25" xfId="0" applyNumberFormat="1" applyFont="1" applyFill="1" applyBorder="1" applyAlignment="1" applyProtection="1">
      <alignment/>
      <protection/>
    </xf>
    <xf numFmtId="0" fontId="24" fillId="35" borderId="26" xfId="0" applyNumberFormat="1" applyFont="1" applyFill="1" applyBorder="1" applyAlignment="1" applyProtection="1">
      <alignment/>
      <protection/>
    </xf>
    <xf numFmtId="0" fontId="24" fillId="35" borderId="0" xfId="0" applyNumberFormat="1" applyFont="1" applyFill="1" applyAlignment="1" applyProtection="1">
      <alignment/>
      <protection/>
    </xf>
    <xf numFmtId="0" fontId="25" fillId="35" borderId="0" xfId="0" applyNumberFormat="1" applyFont="1" applyFill="1" applyAlignment="1" applyProtection="1">
      <alignment/>
      <protection/>
    </xf>
    <xf numFmtId="0" fontId="24" fillId="35" borderId="27" xfId="0" applyNumberFormat="1" applyFont="1" applyFill="1" applyBorder="1" applyAlignment="1" applyProtection="1">
      <alignment/>
      <protection/>
    </xf>
    <xf numFmtId="0" fontId="24" fillId="35" borderId="28" xfId="0" applyNumberFormat="1" applyFont="1" applyFill="1" applyBorder="1" applyAlignment="1" applyProtection="1">
      <alignment/>
      <protection/>
    </xf>
    <xf numFmtId="0" fontId="24" fillId="35" borderId="29" xfId="0" applyNumberFormat="1" applyFont="1" applyFill="1" applyBorder="1" applyAlignment="1" applyProtection="1">
      <alignment/>
      <protection/>
    </xf>
    <xf numFmtId="0" fontId="24" fillId="35" borderId="30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 vertical="center"/>
      <protection/>
    </xf>
    <xf numFmtId="0" fontId="3" fillId="0" borderId="24" xfId="0" applyNumberFormat="1" applyFont="1" applyFill="1" applyBorder="1" applyAlignment="1" applyProtection="1">
      <alignment vertical="center"/>
      <protection/>
    </xf>
    <xf numFmtId="0" fontId="3" fillId="0" borderId="25" xfId="0" applyNumberFormat="1" applyFont="1" applyFill="1" applyBorder="1" applyAlignment="1" applyProtection="1">
      <alignment vertical="center"/>
      <protection/>
    </xf>
    <xf numFmtId="0" fontId="3" fillId="0" borderId="26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169" fontId="4" fillId="0" borderId="31" xfId="0" applyNumberFormat="1" applyFont="1" applyFill="1" applyBorder="1" applyAlignment="1" applyProtection="1">
      <alignment vertical="center"/>
      <protection/>
    </xf>
    <xf numFmtId="0" fontId="3" fillId="0" borderId="32" xfId="0" applyNumberFormat="1" applyFont="1" applyFill="1" applyBorder="1" applyAlignment="1" applyProtection="1">
      <alignment vertical="center"/>
      <protection/>
    </xf>
    <xf numFmtId="0" fontId="3" fillId="0" borderId="27" xfId="0" applyNumberFormat="1" applyFont="1" applyFill="1" applyBorder="1" applyAlignment="1" applyProtection="1">
      <alignment vertical="center"/>
      <protection/>
    </xf>
    <xf numFmtId="169" fontId="26" fillId="33" borderId="33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3" fillId="33" borderId="34" xfId="0" applyNumberFormat="1" applyFont="1" applyFill="1" applyBorder="1" applyAlignment="1" applyProtection="1">
      <alignment vertical="center"/>
      <protection/>
    </xf>
    <xf numFmtId="169" fontId="4" fillId="0" borderId="33" xfId="0" applyNumberFormat="1" applyFont="1" applyFill="1" applyBorder="1" applyAlignment="1" applyProtection="1">
      <alignment vertical="center"/>
      <protection/>
    </xf>
    <xf numFmtId="0" fontId="3" fillId="0" borderId="34" xfId="0" applyNumberFormat="1" applyFont="1" applyFill="1" applyBorder="1" applyAlignment="1" applyProtection="1">
      <alignment vertical="center"/>
      <protection/>
    </xf>
    <xf numFmtId="169" fontId="4" fillId="33" borderId="35" xfId="0" applyNumberFormat="1" applyFont="1" applyFill="1" applyBorder="1" applyAlignment="1" applyProtection="1">
      <alignment vertical="center"/>
      <protection/>
    </xf>
    <xf numFmtId="0" fontId="3" fillId="33" borderId="36" xfId="0" applyNumberFormat="1" applyFont="1" applyFill="1" applyBorder="1" applyAlignment="1" applyProtection="1">
      <alignment vertical="center"/>
      <protection/>
    </xf>
    <xf numFmtId="0" fontId="3" fillId="33" borderId="37" xfId="0" applyNumberFormat="1" applyFont="1" applyFill="1" applyBorder="1" applyAlignment="1" applyProtection="1">
      <alignment vertical="center"/>
      <protection/>
    </xf>
    <xf numFmtId="169" fontId="4" fillId="0" borderId="35" xfId="0" applyNumberFormat="1" applyFont="1" applyFill="1" applyBorder="1" applyAlignment="1" applyProtection="1">
      <alignment vertical="center"/>
      <protection/>
    </xf>
    <xf numFmtId="0" fontId="3" fillId="0" borderId="37" xfId="0" applyNumberFormat="1" applyFont="1" applyFill="1" applyBorder="1" applyAlignment="1" applyProtection="1">
      <alignment vertical="center"/>
      <protection/>
    </xf>
    <xf numFmtId="0" fontId="3" fillId="0" borderId="38" xfId="0" applyNumberFormat="1" applyFont="1" applyFill="1" applyBorder="1" applyAlignment="1" applyProtection="1">
      <alignment vertical="center"/>
      <protection/>
    </xf>
    <xf numFmtId="169" fontId="4" fillId="0" borderId="39" xfId="0" applyNumberFormat="1" applyFont="1" applyFill="1" applyBorder="1" applyAlignment="1" applyProtection="1">
      <alignment vertical="center"/>
      <protection/>
    </xf>
    <xf numFmtId="169" fontId="4" fillId="0" borderId="40" xfId="0" applyNumberFormat="1" applyFont="1" applyFill="1" applyBorder="1" applyAlignment="1" applyProtection="1">
      <alignment vertical="center"/>
      <protection/>
    </xf>
    <xf numFmtId="0" fontId="3" fillId="0" borderId="41" xfId="0" applyNumberFormat="1" applyFont="1" applyFill="1" applyBorder="1" applyAlignment="1" applyProtection="1">
      <alignment vertical="center"/>
      <protection/>
    </xf>
    <xf numFmtId="169" fontId="27" fillId="0" borderId="33" xfId="0" applyNumberFormat="1" applyFont="1" applyFill="1" applyBorder="1" applyAlignment="1" applyProtection="1">
      <alignment vertical="center"/>
      <protection/>
    </xf>
    <xf numFmtId="169" fontId="4" fillId="0" borderId="39" xfId="0" applyNumberFormat="1" applyFont="1" applyFill="1" applyBorder="1" applyAlignment="1" applyProtection="1">
      <alignment horizontal="left" vertical="center"/>
      <protection/>
    </xf>
    <xf numFmtId="0" fontId="3" fillId="0" borderId="36" xfId="0" applyNumberFormat="1" applyFont="1" applyFill="1" applyBorder="1" applyAlignment="1" applyProtection="1">
      <alignment vertical="center"/>
      <protection/>
    </xf>
    <xf numFmtId="169" fontId="4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42" xfId="0" applyNumberFormat="1" applyFont="1" applyFill="1" applyBorder="1" applyAlignment="1" applyProtection="1">
      <alignment vertical="center"/>
      <protection/>
    </xf>
    <xf numFmtId="169" fontId="4" fillId="0" borderId="41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3" fillId="0" borderId="28" xfId="0" applyNumberFormat="1" applyFont="1" applyFill="1" applyBorder="1" applyAlignment="1" applyProtection="1">
      <alignment vertical="center"/>
      <protection/>
    </xf>
    <xf numFmtId="0" fontId="3" fillId="0" borderId="29" xfId="0" applyNumberFormat="1" applyFont="1" applyFill="1" applyBorder="1" applyAlignment="1" applyProtection="1">
      <alignment vertical="center"/>
      <protection/>
    </xf>
    <xf numFmtId="0" fontId="3" fillId="0" borderId="30" xfId="0" applyNumberFormat="1" applyFont="1" applyFill="1" applyBorder="1" applyAlignment="1" applyProtection="1">
      <alignment vertical="center"/>
      <protection/>
    </xf>
    <xf numFmtId="0" fontId="3" fillId="0" borderId="43" xfId="0" applyNumberFormat="1" applyFont="1" applyFill="1" applyBorder="1" applyAlignment="1" applyProtection="1">
      <alignment vertical="center"/>
      <protection/>
    </xf>
    <xf numFmtId="0" fontId="3" fillId="0" borderId="44" xfId="0" applyNumberFormat="1" applyFont="1" applyFill="1" applyBorder="1" applyAlignment="1" applyProtection="1">
      <alignment vertical="center"/>
      <protection/>
    </xf>
    <xf numFmtId="0" fontId="7" fillId="0" borderId="44" xfId="0" applyNumberFormat="1" applyFont="1" applyFill="1" applyBorder="1" applyAlignment="1" applyProtection="1">
      <alignment vertical="center"/>
      <protection/>
    </xf>
    <xf numFmtId="0" fontId="3" fillId="0" borderId="45" xfId="0" applyNumberFormat="1" applyFont="1" applyFill="1" applyBorder="1" applyAlignment="1" applyProtection="1">
      <alignment vertical="center"/>
      <protection/>
    </xf>
    <xf numFmtId="0" fontId="3" fillId="0" borderId="46" xfId="0" applyNumberFormat="1" applyFont="1" applyFill="1" applyBorder="1" applyAlignment="1" applyProtection="1">
      <alignment vertical="center"/>
      <protection/>
    </xf>
    <xf numFmtId="0" fontId="3" fillId="0" borderId="47" xfId="0" applyNumberFormat="1" applyFont="1" applyFill="1" applyBorder="1" applyAlignment="1" applyProtection="1">
      <alignment vertical="center"/>
      <protection/>
    </xf>
    <xf numFmtId="0" fontId="3" fillId="0" borderId="48" xfId="0" applyNumberFormat="1" applyFont="1" applyFill="1" applyBorder="1" applyAlignment="1" applyProtection="1">
      <alignment vertical="center"/>
      <protection/>
    </xf>
    <xf numFmtId="0" fontId="3" fillId="0" borderId="49" xfId="0" applyNumberFormat="1" applyFont="1" applyFill="1" applyBorder="1" applyAlignment="1" applyProtection="1">
      <alignment vertical="center"/>
      <protection/>
    </xf>
    <xf numFmtId="0" fontId="3" fillId="0" borderId="50" xfId="0" applyNumberFormat="1" applyFont="1" applyFill="1" applyBorder="1" applyAlignment="1" applyProtection="1">
      <alignment vertical="center"/>
      <protection/>
    </xf>
    <xf numFmtId="3" fontId="0" fillId="0" borderId="51" xfId="0" applyNumberFormat="1" applyFont="1" applyFill="1" applyBorder="1" applyAlignment="1" applyProtection="1">
      <alignment vertical="center"/>
      <protection/>
    </xf>
    <xf numFmtId="3" fontId="0" fillId="0" borderId="52" xfId="0" applyNumberFormat="1" applyFont="1" applyFill="1" applyBorder="1" applyAlignment="1" applyProtection="1">
      <alignment vertical="center"/>
      <protection/>
    </xf>
    <xf numFmtId="3" fontId="8" fillId="0" borderId="53" xfId="0" applyNumberFormat="1" applyFont="1" applyFill="1" applyBorder="1" applyAlignment="1" applyProtection="1">
      <alignment vertical="center" wrapText="1"/>
      <protection/>
    </xf>
    <xf numFmtId="3" fontId="8" fillId="0" borderId="54" xfId="0" applyNumberFormat="1" applyFont="1" applyFill="1" applyBorder="1" applyAlignment="1" applyProtection="1">
      <alignment vertical="center" wrapText="1"/>
      <protection/>
    </xf>
    <xf numFmtId="3" fontId="0" fillId="0" borderId="53" xfId="0" applyNumberFormat="1" applyFont="1" applyFill="1" applyBorder="1" applyAlignment="1" applyProtection="1">
      <alignment vertical="center"/>
      <protection/>
    </xf>
    <xf numFmtId="3" fontId="0" fillId="0" borderId="54" xfId="0" applyNumberFormat="1" applyFont="1" applyFill="1" applyBorder="1" applyAlignment="1" applyProtection="1">
      <alignment vertical="center"/>
      <protection/>
    </xf>
    <xf numFmtId="3" fontId="8" fillId="0" borderId="52" xfId="0" applyNumberFormat="1" applyFont="1" applyFill="1" applyBorder="1" applyAlignment="1" applyProtection="1">
      <alignment vertical="center" wrapText="1"/>
      <protection/>
    </xf>
    <xf numFmtId="3" fontId="0" fillId="0" borderId="55" xfId="0" applyNumberFormat="1" applyFont="1" applyFill="1" applyBorder="1" applyAlignment="1" applyProtection="1">
      <alignment vertical="center"/>
      <protection/>
    </xf>
    <xf numFmtId="169" fontId="7" fillId="0" borderId="44" xfId="0" applyNumberFormat="1" applyFont="1" applyFill="1" applyBorder="1" applyAlignment="1" applyProtection="1">
      <alignment vertical="center" wrapText="1"/>
      <protection/>
    </xf>
    <xf numFmtId="0" fontId="9" fillId="0" borderId="46" xfId="0" applyNumberFormat="1" applyFont="1" applyFill="1" applyBorder="1" applyAlignment="1" applyProtection="1">
      <alignment vertical="center"/>
      <protection/>
    </xf>
    <xf numFmtId="0" fontId="9" fillId="0" borderId="48" xfId="0" applyNumberFormat="1" applyFont="1" applyFill="1" applyBorder="1" applyAlignment="1" applyProtection="1">
      <alignment vertical="center"/>
      <protection/>
    </xf>
    <xf numFmtId="0" fontId="7" fillId="0" borderId="49" xfId="0" applyNumberFormat="1" applyFont="1" applyFill="1" applyBorder="1" applyAlignment="1" applyProtection="1">
      <alignment vertical="center"/>
      <protection/>
    </xf>
    <xf numFmtId="0" fontId="7" fillId="0" borderId="47" xfId="0" applyNumberFormat="1" applyFont="1" applyFill="1" applyBorder="1" applyAlignment="1" applyProtection="1">
      <alignment vertical="center"/>
      <protection/>
    </xf>
    <xf numFmtId="0" fontId="7" fillId="0" borderId="50" xfId="0" applyNumberFormat="1" applyFont="1" applyFill="1" applyBorder="1" applyAlignment="1" applyProtection="1">
      <alignment vertical="center"/>
      <protection/>
    </xf>
    <xf numFmtId="0" fontId="7" fillId="0" borderId="48" xfId="0" applyNumberFormat="1" applyFont="1" applyFill="1" applyBorder="1" applyAlignment="1" applyProtection="1">
      <alignment vertical="center"/>
      <protection/>
    </xf>
    <xf numFmtId="0" fontId="3" fillId="0" borderId="56" xfId="0" applyNumberFormat="1" applyFont="1" applyFill="1" applyBorder="1" applyAlignment="1" applyProtection="1">
      <alignment horizontal="center" vertical="center"/>
      <protection/>
    </xf>
    <xf numFmtId="0" fontId="10" fillId="0" borderId="31" xfId="0" applyNumberFormat="1" applyFont="1" applyFill="1" applyBorder="1" applyAlignment="1" applyProtection="1">
      <alignment vertical="center"/>
      <protection/>
    </xf>
    <xf numFmtId="0" fontId="3" fillId="0" borderId="39" xfId="0" applyNumberFormat="1" applyFont="1" applyFill="1" applyBorder="1" applyAlignment="1" applyProtection="1">
      <alignment vertical="center"/>
      <protection/>
    </xf>
    <xf numFmtId="3" fontId="8" fillId="0" borderId="40" xfId="0" applyNumberFormat="1" applyFont="1" applyFill="1" applyBorder="1" applyAlignment="1" applyProtection="1">
      <alignment vertical="center" wrapText="1"/>
      <protection/>
    </xf>
    <xf numFmtId="0" fontId="3" fillId="0" borderId="57" xfId="0" applyNumberFormat="1" applyFont="1" applyFill="1" applyBorder="1" applyAlignment="1" applyProtection="1">
      <alignment vertical="center"/>
      <protection/>
    </xf>
    <xf numFmtId="0" fontId="3" fillId="0" borderId="40" xfId="0" applyNumberFormat="1" applyFont="1" applyFill="1" applyBorder="1" applyAlignment="1" applyProtection="1">
      <alignment vertical="center"/>
      <protection/>
    </xf>
    <xf numFmtId="3" fontId="0" fillId="0" borderId="40" xfId="0" applyNumberFormat="1" applyFont="1" applyFill="1" applyBorder="1" applyAlignment="1" applyProtection="1">
      <alignment vertical="center"/>
      <protection/>
    </xf>
    <xf numFmtId="3" fontId="0" fillId="0" borderId="42" xfId="0" applyNumberFormat="1" applyFont="1" applyFill="1" applyBorder="1" applyAlignment="1" applyProtection="1">
      <alignment vertical="center"/>
      <protection/>
    </xf>
    <xf numFmtId="10" fontId="4" fillId="0" borderId="39" xfId="0" applyNumberFormat="1" applyFont="1" applyFill="1" applyBorder="1" applyAlignment="1" applyProtection="1">
      <alignment horizontal="right" vertical="center" wrapText="1"/>
      <protection/>
    </xf>
    <xf numFmtId="0" fontId="3" fillId="0" borderId="35" xfId="0" applyNumberFormat="1" applyFont="1" applyFill="1" applyBorder="1" applyAlignment="1" applyProtection="1">
      <alignment vertical="center"/>
      <protection/>
    </xf>
    <xf numFmtId="0" fontId="3" fillId="0" borderId="58" xfId="0" applyNumberFormat="1" applyFont="1" applyFill="1" applyBorder="1" applyAlignment="1" applyProtection="1">
      <alignment horizontal="center" vertical="center"/>
      <protection/>
    </xf>
    <xf numFmtId="0" fontId="10" fillId="0" borderId="40" xfId="0" applyNumberFormat="1" applyFont="1" applyFill="1" applyBorder="1" applyAlignment="1" applyProtection="1">
      <alignment vertical="center"/>
      <protection/>
    </xf>
    <xf numFmtId="3" fontId="8" fillId="0" borderId="43" xfId="0" applyNumberFormat="1" applyFont="1" applyFill="1" applyBorder="1" applyAlignment="1" applyProtection="1">
      <alignment vertical="center" wrapText="1"/>
      <protection/>
    </xf>
    <xf numFmtId="3" fontId="0" fillId="0" borderId="45" xfId="0" applyNumberFormat="1" applyFont="1" applyFill="1" applyBorder="1" applyAlignment="1" applyProtection="1">
      <alignment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54" xfId="0" applyNumberFormat="1" applyFont="1" applyFill="1" applyBorder="1" applyAlignment="1" applyProtection="1">
      <alignment vertical="center"/>
      <protection/>
    </xf>
    <xf numFmtId="0" fontId="3" fillId="0" borderId="52" xfId="0" applyNumberFormat="1" applyFont="1" applyFill="1" applyBorder="1" applyAlignment="1" applyProtection="1">
      <alignment vertical="center"/>
      <protection/>
    </xf>
    <xf numFmtId="0" fontId="3" fillId="0" borderId="53" xfId="0" applyNumberFormat="1" applyFont="1" applyFill="1" applyBorder="1" applyAlignment="1" applyProtection="1">
      <alignment vertical="center"/>
      <protection/>
    </xf>
    <xf numFmtId="3" fontId="8" fillId="0" borderId="60" xfId="0" applyNumberFormat="1" applyFont="1" applyFill="1" applyBorder="1" applyAlignment="1" applyProtection="1">
      <alignment vertical="center" wrapText="1"/>
      <protection/>
    </xf>
    <xf numFmtId="3" fontId="8" fillId="0" borderId="44" xfId="0" applyNumberFormat="1" applyFont="1" applyFill="1" applyBorder="1" applyAlignment="1" applyProtection="1">
      <alignment vertical="center" wrapText="1"/>
      <protection/>
    </xf>
    <xf numFmtId="3" fontId="8" fillId="0" borderId="29" xfId="0" applyNumberFormat="1" applyFont="1" applyFill="1" applyBorder="1" applyAlignment="1" applyProtection="1">
      <alignment vertical="center" wrapText="1"/>
      <protection/>
    </xf>
    <xf numFmtId="0" fontId="7" fillId="0" borderId="23" xfId="0" applyNumberFormat="1" applyFont="1" applyFill="1" applyBorder="1" applyAlignment="1" applyProtection="1">
      <alignment vertical="top"/>
      <protection/>
    </xf>
    <xf numFmtId="0" fontId="3" fillId="0" borderId="61" xfId="0" applyNumberFormat="1" applyFont="1" applyFill="1" applyBorder="1" applyAlignment="1" applyProtection="1">
      <alignment vertical="center"/>
      <protection/>
    </xf>
    <xf numFmtId="0" fontId="3" fillId="0" borderId="62" xfId="0" applyNumberFormat="1" applyFont="1" applyFill="1" applyBorder="1" applyAlignment="1" applyProtection="1">
      <alignment vertical="center"/>
      <protection/>
    </xf>
    <xf numFmtId="0" fontId="3" fillId="0" borderId="33" xfId="0" applyNumberFormat="1" applyFont="1" applyFill="1" applyBorder="1" applyAlignment="1" applyProtection="1">
      <alignment vertical="center"/>
      <protection/>
    </xf>
    <xf numFmtId="4" fontId="8" fillId="0" borderId="43" xfId="0" applyNumberFormat="1" applyFont="1" applyFill="1" applyBorder="1" applyAlignment="1" applyProtection="1">
      <alignment vertical="center" wrapText="1"/>
      <protection/>
    </xf>
    <xf numFmtId="0" fontId="3" fillId="0" borderId="63" xfId="0" applyNumberFormat="1" applyFont="1" applyFill="1" applyBorder="1" applyAlignment="1" applyProtection="1">
      <alignment/>
      <protection/>
    </xf>
    <xf numFmtId="0" fontId="3" fillId="0" borderId="35" xfId="0" applyNumberFormat="1" applyFont="1" applyFill="1" applyBorder="1" applyAlignment="1" applyProtection="1">
      <alignment/>
      <protection/>
    </xf>
    <xf numFmtId="3" fontId="4" fillId="0" borderId="40" xfId="0" applyNumberFormat="1" applyFont="1" applyFill="1" applyBorder="1" applyAlignment="1" applyProtection="1">
      <alignment horizontal="right" vertical="center" wrapText="1"/>
      <protection/>
    </xf>
    <xf numFmtId="4" fontId="4" fillId="0" borderId="42" xfId="0" applyNumberFormat="1" applyFont="1" applyFill="1" applyBorder="1" applyAlignment="1" applyProtection="1">
      <alignment vertical="center" wrapText="1"/>
      <protection/>
    </xf>
    <xf numFmtId="4" fontId="8" fillId="0" borderId="35" xfId="0" applyNumberFormat="1" applyFont="1" applyFill="1" applyBorder="1" applyAlignment="1" applyProtection="1">
      <alignment vertical="center" wrapText="1"/>
      <protection/>
    </xf>
    <xf numFmtId="0" fontId="3" fillId="0" borderId="64" xfId="0" applyNumberFormat="1" applyFont="1" applyFill="1" applyBorder="1" applyAlignment="1" applyProtection="1">
      <alignment vertical="center"/>
      <protection/>
    </xf>
    <xf numFmtId="0" fontId="7" fillId="0" borderId="65" xfId="0" applyNumberFormat="1" applyFont="1" applyFill="1" applyBorder="1" applyAlignment="1" applyProtection="1">
      <alignment vertical="top"/>
      <protection/>
    </xf>
    <xf numFmtId="0" fontId="3" fillId="0" borderId="31" xfId="0" applyNumberFormat="1" applyFont="1" applyFill="1" applyBorder="1" applyAlignment="1" applyProtection="1">
      <alignment vertical="center"/>
      <protection/>
    </xf>
    <xf numFmtId="4" fontId="8" fillId="0" borderId="40" xfId="0" applyNumberFormat="1" applyFont="1" applyFill="1" applyBorder="1" applyAlignment="1" applyProtection="1">
      <alignment vertical="center" wrapText="1"/>
      <protection/>
    </xf>
    <xf numFmtId="0" fontId="7" fillId="0" borderId="54" xfId="0" applyNumberFormat="1" applyFont="1" applyFill="1" applyBorder="1" applyAlignment="1" applyProtection="1">
      <alignment vertical="center"/>
      <protection/>
    </xf>
    <xf numFmtId="170" fontId="28" fillId="35" borderId="66" xfId="0" applyNumberFormat="1" applyFont="1" applyFill="1" applyBorder="1" applyAlignment="1" applyProtection="1">
      <alignment vertical="center" wrapText="1"/>
      <protection/>
    </xf>
    <xf numFmtId="171" fontId="29" fillId="35" borderId="67" xfId="0" applyNumberFormat="1" applyFont="1" applyFill="1" applyBorder="1" applyAlignment="1" applyProtection="1">
      <alignment vertical="center"/>
      <protection/>
    </xf>
    <xf numFmtId="0" fontId="0" fillId="0" borderId="47" xfId="0" applyNumberFormat="1" applyFont="1" applyFill="1" applyBorder="1" applyAlignment="1" applyProtection="1">
      <alignment vertical="center"/>
      <protection/>
    </xf>
    <xf numFmtId="0" fontId="3" fillId="0" borderId="28" xfId="0" applyNumberFormat="1" applyFont="1" applyFill="1" applyBorder="1" applyAlignment="1" applyProtection="1">
      <alignment/>
      <protection/>
    </xf>
    <xf numFmtId="0" fontId="3" fillId="0" borderId="68" xfId="0" applyNumberFormat="1" applyFont="1" applyFill="1" applyBorder="1" applyAlignment="1" applyProtection="1">
      <alignment vertical="center"/>
      <protection/>
    </xf>
    <xf numFmtId="0" fontId="3" fillId="0" borderId="60" xfId="0" applyNumberFormat="1" applyFont="1" applyFill="1" applyBorder="1" applyAlignment="1" applyProtection="1">
      <alignment/>
      <protection/>
    </xf>
    <xf numFmtId="0" fontId="3" fillId="0" borderId="55" xfId="0" applyNumberFormat="1" applyFont="1" applyFill="1" applyBorder="1" applyAlignment="1" applyProtection="1">
      <alignment vertical="center"/>
      <protection/>
    </xf>
    <xf numFmtId="0" fontId="17" fillId="36" borderId="69" xfId="0" applyFont="1" applyFill="1" applyBorder="1" applyAlignment="1">
      <alignment horizontal="left" vertical="center" wrapText="1"/>
    </xf>
    <xf numFmtId="166" fontId="17" fillId="36" borderId="69" xfId="0" applyNumberFormat="1" applyFont="1" applyFill="1" applyBorder="1" applyAlignment="1">
      <alignment horizontal="right" vertical="center"/>
    </xf>
    <xf numFmtId="168" fontId="17" fillId="36" borderId="69" xfId="0" applyNumberFormat="1" applyFont="1" applyFill="1" applyBorder="1" applyAlignment="1">
      <alignment horizontal="right" vertical="center"/>
    </xf>
    <xf numFmtId="0" fontId="31" fillId="0" borderId="0" xfId="0" applyFont="1" applyAlignment="1">
      <alignment horizontal="left" vertical="top"/>
    </xf>
    <xf numFmtId="0" fontId="3" fillId="34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 vertical="top"/>
    </xf>
    <xf numFmtId="0" fontId="11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18" fillId="33" borderId="0" xfId="0" applyFont="1" applyFill="1" applyAlignment="1" applyProtection="1">
      <alignment horizontal="left"/>
      <protection/>
    </xf>
    <xf numFmtId="0" fontId="18" fillId="33" borderId="0" xfId="0" applyFont="1" applyFill="1" applyAlignment="1" applyProtection="1">
      <alignment horizontal="right"/>
      <protection/>
    </xf>
    <xf numFmtId="0" fontId="12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>
      <alignment horizontal="left"/>
    </xf>
    <xf numFmtId="0" fontId="13" fillId="33" borderId="0" xfId="0" applyFont="1" applyFill="1" applyAlignment="1" applyProtection="1">
      <alignment horizontal="left"/>
      <protection/>
    </xf>
    <xf numFmtId="172" fontId="4" fillId="33" borderId="0" xfId="0" applyNumberFormat="1" applyFont="1" applyFill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168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5" fontId="17" fillId="36" borderId="69" xfId="0" applyNumberFormat="1" applyFont="1" applyFill="1" applyBorder="1" applyAlignment="1">
      <alignment horizontal="right" vertical="center"/>
    </xf>
    <xf numFmtId="173" fontId="0" fillId="0" borderId="0" xfId="0" applyNumberFormat="1" applyAlignment="1">
      <alignment horizontal="left" vertical="top"/>
    </xf>
    <xf numFmtId="169" fontId="30" fillId="33" borderId="31" xfId="0" applyNumberFormat="1" applyFont="1" applyFill="1" applyBorder="1" applyAlignment="1" applyProtection="1">
      <alignment horizontal="center" vertical="center" wrapText="1" shrinkToFit="1"/>
      <protection/>
    </xf>
    <xf numFmtId="169" fontId="30" fillId="33" borderId="38" xfId="0" applyNumberFormat="1" applyFont="1" applyFill="1" applyBorder="1" applyAlignment="1" applyProtection="1">
      <alignment horizontal="center" vertical="center" wrapText="1" shrinkToFit="1"/>
      <protection/>
    </xf>
    <xf numFmtId="169" fontId="30" fillId="33" borderId="32" xfId="0" applyNumberFormat="1" applyFont="1" applyFill="1" applyBorder="1" applyAlignment="1" applyProtection="1">
      <alignment horizontal="center" vertical="center" wrapText="1" shrinkToFit="1"/>
      <protection/>
    </xf>
    <xf numFmtId="3" fontId="8" fillId="0" borderId="31" xfId="0" applyNumberFormat="1" applyFont="1" applyFill="1" applyBorder="1" applyAlignment="1" applyProtection="1">
      <alignment horizontal="center" vertical="center" wrapText="1"/>
      <protection/>
    </xf>
    <xf numFmtId="3" fontId="8" fillId="0" borderId="35" xfId="0" applyNumberFormat="1" applyFont="1" applyFill="1" applyBorder="1" applyAlignment="1" applyProtection="1">
      <alignment horizontal="center" vertical="center" wrapText="1"/>
      <protection/>
    </xf>
    <xf numFmtId="3" fontId="8" fillId="0" borderId="60" xfId="0" applyNumberFormat="1" applyFont="1" applyFill="1" applyBorder="1" applyAlignment="1" applyProtection="1">
      <alignment horizontal="center" vertical="center" wrapText="1"/>
      <protection/>
    </xf>
    <xf numFmtId="0" fontId="19" fillId="33" borderId="0" xfId="0" applyFont="1" applyFill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showGridLines="0" zoomScalePageLayoutView="0" workbookViewId="0" topLeftCell="A1">
      <pane ySplit="3" topLeftCell="A12" activePane="bottomLeft" state="frozen"/>
      <selection pane="topLeft" activeCell="A1" sqref="A1"/>
      <selection pane="bottomLeft" activeCell="X24" sqref="X24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7.832031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3.16015625" style="2" customWidth="1"/>
    <col min="14" max="14" width="4" style="2" customWidth="1"/>
    <col min="15" max="15" width="15.33203125" style="2" customWidth="1"/>
    <col min="16" max="16" width="5.16015625" style="2" customWidth="1"/>
    <col min="17" max="17" width="18.33203125" style="2" customWidth="1"/>
    <col min="18" max="18" width="0.4921875" style="2" customWidth="1"/>
    <col min="19" max="16384" width="10.5" style="1" customWidth="1"/>
  </cols>
  <sheetData>
    <row r="1" spans="1:18" s="2" customFormat="1" ht="14.2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2"/>
    </row>
    <row r="2" spans="1:18" s="2" customFormat="1" ht="21" customHeight="1">
      <c r="A2" s="63"/>
      <c r="B2" s="64"/>
      <c r="C2" s="64"/>
      <c r="D2" s="64"/>
      <c r="E2" s="64"/>
      <c r="F2" s="64"/>
      <c r="G2" s="65"/>
      <c r="H2" s="64"/>
      <c r="I2" s="64"/>
      <c r="J2" s="64"/>
      <c r="K2" s="64"/>
      <c r="L2" s="64"/>
      <c r="M2" s="64"/>
      <c r="N2" s="64"/>
      <c r="O2" s="64"/>
      <c r="P2" s="64"/>
      <c r="Q2" s="64"/>
      <c r="R2" s="66"/>
    </row>
    <row r="3" spans="1:18" s="2" customFormat="1" ht="14.25" customHeight="1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</row>
    <row r="4" spans="1:18" s="2" customFormat="1" ht="9" customHeight="1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2"/>
    </row>
    <row r="5" spans="1:18" s="2" customFormat="1" ht="27" customHeight="1">
      <c r="A5" s="73"/>
      <c r="B5" s="74"/>
      <c r="C5" s="74"/>
      <c r="D5" s="74"/>
      <c r="E5" s="191"/>
      <c r="F5" s="192"/>
      <c r="G5" s="192"/>
      <c r="H5" s="192"/>
      <c r="I5" s="192"/>
      <c r="J5" s="193"/>
      <c r="K5" s="74"/>
      <c r="L5" s="74"/>
      <c r="M5" s="74"/>
      <c r="N5" s="74"/>
      <c r="O5" s="74"/>
      <c r="P5" s="75"/>
      <c r="Q5" s="76"/>
      <c r="R5" s="77"/>
    </row>
    <row r="6" spans="1:18" s="2" customFormat="1" ht="18.75" customHeight="1">
      <c r="A6" s="73"/>
      <c r="B6" s="74"/>
      <c r="C6" s="74"/>
      <c r="D6" s="74"/>
      <c r="E6" s="78"/>
      <c r="F6" s="79"/>
      <c r="G6" s="79"/>
      <c r="H6" s="79"/>
      <c r="I6" s="79"/>
      <c r="J6" s="80"/>
      <c r="K6" s="74"/>
      <c r="L6" s="74"/>
      <c r="M6" s="74"/>
      <c r="N6" s="74"/>
      <c r="O6" s="74"/>
      <c r="P6" s="81"/>
      <c r="Q6" s="82"/>
      <c r="R6" s="77"/>
    </row>
    <row r="7" spans="1:18" s="2" customFormat="1" ht="18.75" customHeight="1">
      <c r="A7" s="73"/>
      <c r="B7" s="74"/>
      <c r="C7" s="74"/>
      <c r="D7" s="74"/>
      <c r="E7" s="83"/>
      <c r="F7" s="84"/>
      <c r="G7" s="84"/>
      <c r="H7" s="84"/>
      <c r="I7" s="84"/>
      <c r="J7" s="85"/>
      <c r="K7" s="74"/>
      <c r="L7" s="74"/>
      <c r="M7" s="74"/>
      <c r="N7" s="74"/>
      <c r="O7" s="74"/>
      <c r="P7" s="86"/>
      <c r="Q7" s="87"/>
      <c r="R7" s="77"/>
    </row>
    <row r="8" spans="1:18" s="2" customFormat="1" ht="18.75" customHeight="1">
      <c r="A8" s="73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7"/>
    </row>
    <row r="9" spans="1:18" s="2" customFormat="1" ht="18.75" customHeight="1">
      <c r="A9" s="73"/>
      <c r="B9" s="74"/>
      <c r="C9" s="74"/>
      <c r="D9" s="74"/>
      <c r="E9" s="75"/>
      <c r="F9" s="88"/>
      <c r="G9" s="88"/>
      <c r="H9" s="88"/>
      <c r="I9" s="88"/>
      <c r="J9" s="76"/>
      <c r="K9" s="74"/>
      <c r="L9" s="74"/>
      <c r="M9" s="74"/>
      <c r="N9" s="74"/>
      <c r="O9" s="89"/>
      <c r="P9" s="90"/>
      <c r="Q9" s="91"/>
      <c r="R9" s="77"/>
    </row>
    <row r="10" spans="1:18" s="2" customFormat="1" ht="18.75" customHeight="1">
      <c r="A10" s="73"/>
      <c r="B10" s="74"/>
      <c r="C10" s="74"/>
      <c r="D10" s="74"/>
      <c r="E10" s="92"/>
      <c r="F10" s="74"/>
      <c r="G10" s="74"/>
      <c r="H10" s="74"/>
      <c r="I10" s="74"/>
      <c r="J10" s="82"/>
      <c r="K10" s="74"/>
      <c r="L10" s="74"/>
      <c r="M10" s="74"/>
      <c r="N10" s="74"/>
      <c r="O10" s="93"/>
      <c r="P10" s="90"/>
      <c r="Q10" s="91"/>
      <c r="R10" s="77"/>
    </row>
    <row r="11" spans="1:18" s="2" customFormat="1" ht="18.75" customHeight="1">
      <c r="A11" s="73"/>
      <c r="B11" s="74"/>
      <c r="C11" s="74"/>
      <c r="D11" s="74"/>
      <c r="E11" s="81"/>
      <c r="F11" s="74"/>
      <c r="G11" s="74"/>
      <c r="H11" s="74"/>
      <c r="I11" s="74"/>
      <c r="J11" s="82"/>
      <c r="K11" s="74"/>
      <c r="L11" s="74"/>
      <c r="M11" s="74"/>
      <c r="N11" s="74"/>
      <c r="O11" s="89"/>
      <c r="P11" s="90"/>
      <c r="Q11" s="91"/>
      <c r="R11" s="77"/>
    </row>
    <row r="12" spans="1:18" s="2" customFormat="1" ht="18.75" customHeight="1">
      <c r="A12" s="73"/>
      <c r="B12" s="74"/>
      <c r="C12" s="74"/>
      <c r="D12" s="74"/>
      <c r="E12" s="86"/>
      <c r="F12" s="94"/>
      <c r="G12" s="94"/>
      <c r="H12" s="94"/>
      <c r="I12" s="94"/>
      <c r="J12" s="87"/>
      <c r="K12" s="74"/>
      <c r="L12" s="74"/>
      <c r="M12" s="74"/>
      <c r="N12" s="74"/>
      <c r="O12" s="95"/>
      <c r="P12" s="95"/>
      <c r="Q12" s="74"/>
      <c r="R12" s="77"/>
    </row>
    <row r="13" spans="1:18" s="2" customFormat="1" ht="18.75" customHeight="1">
      <c r="A13" s="73"/>
      <c r="B13" s="74"/>
      <c r="C13" s="74"/>
      <c r="D13" s="74"/>
      <c r="E13" s="95"/>
      <c r="F13" s="74"/>
      <c r="G13" s="74"/>
      <c r="H13" s="74"/>
      <c r="I13" s="74"/>
      <c r="J13" s="74"/>
      <c r="K13" s="74"/>
      <c r="L13" s="74"/>
      <c r="M13" s="74"/>
      <c r="N13" s="74"/>
      <c r="O13" s="95"/>
      <c r="P13" s="95"/>
      <c r="Q13" s="96"/>
      <c r="R13" s="77"/>
    </row>
    <row r="14" spans="1:18" s="2" customFormat="1" ht="18.75" customHeight="1">
      <c r="A14" s="73"/>
      <c r="B14" s="74"/>
      <c r="C14" s="74"/>
      <c r="D14" s="74"/>
      <c r="E14" s="89"/>
      <c r="F14" s="74"/>
      <c r="G14" s="90"/>
      <c r="H14" s="97"/>
      <c r="I14" s="98"/>
      <c r="J14" s="74"/>
      <c r="K14" s="74"/>
      <c r="L14" s="74"/>
      <c r="M14" s="74"/>
      <c r="N14" s="74"/>
      <c r="O14" s="89"/>
      <c r="P14" s="95"/>
      <c r="Q14" s="99"/>
      <c r="R14" s="77"/>
    </row>
    <row r="15" spans="1:18" s="2" customFormat="1" ht="9" customHeight="1">
      <c r="A15" s="100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2"/>
    </row>
    <row r="16" spans="1:18" s="2" customFormat="1" ht="20.25" customHeight="1">
      <c r="A16" s="103"/>
      <c r="B16" s="104"/>
      <c r="C16" s="104"/>
      <c r="D16" s="104"/>
      <c r="E16" s="105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6"/>
    </row>
    <row r="17" spans="1:18" s="2" customFormat="1" ht="21.75" customHeight="1">
      <c r="A17" s="107"/>
      <c r="B17" s="108"/>
      <c r="C17" s="108"/>
      <c r="D17" s="109"/>
      <c r="E17" s="110"/>
      <c r="F17" s="109"/>
      <c r="G17" s="110"/>
      <c r="H17" s="108"/>
      <c r="I17" s="109"/>
      <c r="J17" s="110"/>
      <c r="K17" s="108"/>
      <c r="L17" s="110"/>
      <c r="M17" s="108"/>
      <c r="N17" s="108"/>
      <c r="O17" s="109"/>
      <c r="P17" s="110"/>
      <c r="Q17" s="108"/>
      <c r="R17" s="111"/>
    </row>
    <row r="18" spans="1:18" s="2" customFormat="1" ht="19.5" customHeight="1">
      <c r="A18" s="112"/>
      <c r="B18" s="113"/>
      <c r="C18" s="113"/>
      <c r="D18" s="114"/>
      <c r="E18" s="115"/>
      <c r="F18" s="116"/>
      <c r="G18" s="117"/>
      <c r="H18" s="113"/>
      <c r="I18" s="114"/>
      <c r="J18" s="115"/>
      <c r="K18" s="118"/>
      <c r="L18" s="117"/>
      <c r="M18" s="113"/>
      <c r="N18" s="113"/>
      <c r="O18" s="114"/>
      <c r="P18" s="117"/>
      <c r="Q18" s="118"/>
      <c r="R18" s="119"/>
    </row>
    <row r="19" spans="1:18" s="2" customFormat="1" ht="20.25" customHeight="1">
      <c r="A19" s="103"/>
      <c r="B19" s="104"/>
      <c r="C19" s="104"/>
      <c r="D19" s="104"/>
      <c r="E19" s="105"/>
      <c r="F19" s="104"/>
      <c r="G19" s="104"/>
      <c r="H19" s="104"/>
      <c r="I19" s="104"/>
      <c r="J19" s="120"/>
      <c r="K19" s="104"/>
      <c r="L19" s="104"/>
      <c r="M19" s="104"/>
      <c r="N19" s="104"/>
      <c r="O19" s="104"/>
      <c r="P19" s="104"/>
      <c r="Q19" s="104"/>
      <c r="R19" s="106"/>
    </row>
    <row r="20" spans="1:18" s="2" customFormat="1" ht="19.5" customHeight="1">
      <c r="A20" s="121"/>
      <c r="B20" s="122"/>
      <c r="C20" s="123"/>
      <c r="D20" s="124"/>
      <c r="E20" s="124"/>
      <c r="F20" s="125"/>
      <c r="G20" s="121"/>
      <c r="H20" s="126"/>
      <c r="I20" s="123"/>
      <c r="J20" s="124"/>
      <c r="K20" s="124"/>
      <c r="L20" s="121"/>
      <c r="M20" s="126"/>
      <c r="N20" s="123"/>
      <c r="O20" s="124"/>
      <c r="P20" s="124"/>
      <c r="Q20" s="124"/>
      <c r="R20" s="125"/>
    </row>
    <row r="21" spans="1:18" s="2" customFormat="1" ht="19.5" customHeight="1">
      <c r="A21" s="127"/>
      <c r="B21" s="128"/>
      <c r="C21" s="76"/>
      <c r="D21" s="129"/>
      <c r="E21" s="194"/>
      <c r="F21" s="131"/>
      <c r="G21" s="127"/>
      <c r="H21" s="132"/>
      <c r="I21" s="91"/>
      <c r="J21" s="133"/>
      <c r="K21" s="134"/>
      <c r="L21" s="127"/>
      <c r="M21" s="90"/>
      <c r="N21" s="97"/>
      <c r="O21" s="97"/>
      <c r="P21" s="135"/>
      <c r="Q21" s="130"/>
      <c r="R21" s="131"/>
    </row>
    <row r="22" spans="1:18" s="2" customFormat="1" ht="19.5" customHeight="1">
      <c r="A22" s="127"/>
      <c r="B22" s="136"/>
      <c r="C22" s="87"/>
      <c r="D22" s="129"/>
      <c r="E22" s="195"/>
      <c r="F22" s="131"/>
      <c r="G22" s="127"/>
      <c r="H22" s="74"/>
      <c r="I22" s="129"/>
      <c r="J22" s="133"/>
      <c r="K22" s="134"/>
      <c r="L22" s="127"/>
      <c r="M22" s="90"/>
      <c r="N22" s="97"/>
      <c r="O22" s="97"/>
      <c r="P22" s="135"/>
      <c r="Q22" s="130"/>
      <c r="R22" s="131"/>
    </row>
    <row r="23" spans="1:18" s="2" customFormat="1" ht="19.5" customHeight="1">
      <c r="A23" s="127"/>
      <c r="B23" s="128"/>
      <c r="C23" s="76"/>
      <c r="D23" s="129"/>
      <c r="E23" s="194"/>
      <c r="F23" s="131"/>
      <c r="G23" s="127"/>
      <c r="H23" s="132"/>
      <c r="I23" s="91"/>
      <c r="J23" s="133"/>
      <c r="K23" s="134"/>
      <c r="L23" s="127"/>
      <c r="M23" s="90"/>
      <c r="N23" s="97"/>
      <c r="O23" s="97"/>
      <c r="P23" s="135"/>
      <c r="Q23" s="130"/>
      <c r="R23" s="131"/>
    </row>
    <row r="24" spans="1:18" s="2" customFormat="1" ht="19.5" customHeight="1">
      <c r="A24" s="127"/>
      <c r="B24" s="136"/>
      <c r="C24" s="87"/>
      <c r="D24" s="129"/>
      <c r="E24" s="195"/>
      <c r="F24" s="131"/>
      <c r="G24" s="127"/>
      <c r="H24" s="132"/>
      <c r="I24" s="91"/>
      <c r="J24" s="133"/>
      <c r="K24" s="134"/>
      <c r="L24" s="127"/>
      <c r="M24" s="90"/>
      <c r="N24" s="97"/>
      <c r="O24" s="97"/>
      <c r="P24" s="135"/>
      <c r="Q24" s="130"/>
      <c r="R24" s="131"/>
    </row>
    <row r="25" spans="1:18" s="2" customFormat="1" ht="19.5" customHeight="1">
      <c r="A25" s="127"/>
      <c r="B25" s="128"/>
      <c r="C25" s="76"/>
      <c r="D25" s="129"/>
      <c r="E25" s="194"/>
      <c r="F25" s="131"/>
      <c r="G25" s="137"/>
      <c r="H25" s="97"/>
      <c r="I25" s="91"/>
      <c r="J25" s="133"/>
      <c r="K25" s="134"/>
      <c r="L25" s="127"/>
      <c r="M25" s="90"/>
      <c r="N25" s="97"/>
      <c r="O25" s="97"/>
      <c r="P25" s="135"/>
      <c r="Q25" s="130"/>
      <c r="R25" s="131"/>
    </row>
    <row r="26" spans="1:18" s="2" customFormat="1" ht="19.5" customHeight="1">
      <c r="A26" s="127"/>
      <c r="B26" s="136"/>
      <c r="C26" s="87"/>
      <c r="D26" s="129"/>
      <c r="E26" s="196"/>
      <c r="F26" s="131"/>
      <c r="G26" s="137"/>
      <c r="H26" s="97"/>
      <c r="I26" s="91"/>
      <c r="J26" s="133"/>
      <c r="K26" s="134"/>
      <c r="L26" s="127"/>
      <c r="M26" s="132"/>
      <c r="N26" s="97"/>
      <c r="O26" s="97"/>
      <c r="P26" s="91"/>
      <c r="Q26" s="130"/>
      <c r="R26" s="131"/>
    </row>
    <row r="27" spans="1:18" s="2" customFormat="1" ht="19.5" customHeight="1">
      <c r="A27" s="127"/>
      <c r="B27" s="138"/>
      <c r="C27" s="97"/>
      <c r="D27" s="91"/>
      <c r="E27" s="139"/>
      <c r="F27" s="106"/>
      <c r="G27" s="127"/>
      <c r="H27" s="138"/>
      <c r="I27" s="91"/>
      <c r="J27" s="139"/>
      <c r="K27" s="140"/>
      <c r="L27" s="127"/>
      <c r="M27" s="138"/>
      <c r="N27" s="97"/>
      <c r="O27" s="97"/>
      <c r="P27" s="91"/>
      <c r="Q27" s="139"/>
      <c r="R27" s="106"/>
    </row>
    <row r="28" spans="1:18" s="2" customFormat="1" ht="19.5" customHeight="1">
      <c r="A28" s="141"/>
      <c r="B28" s="142"/>
      <c r="C28" s="143"/>
      <c r="D28" s="144"/>
      <c r="E28" s="145"/>
      <c r="F28" s="102"/>
      <c r="G28" s="141"/>
      <c r="H28" s="142"/>
      <c r="I28" s="144"/>
      <c r="J28" s="146"/>
      <c r="K28" s="147"/>
      <c r="L28" s="141"/>
      <c r="M28" s="142"/>
      <c r="N28" s="143"/>
      <c r="O28" s="143"/>
      <c r="P28" s="144"/>
      <c r="Q28" s="145"/>
      <c r="R28" s="102"/>
    </row>
    <row r="29" spans="1:18" s="2" customFormat="1" ht="19.5" customHeight="1">
      <c r="A29" s="148"/>
      <c r="B29" s="71"/>
      <c r="C29" s="71"/>
      <c r="D29" s="71"/>
      <c r="E29" s="71"/>
      <c r="F29" s="149"/>
      <c r="G29" s="150"/>
      <c r="H29" s="71"/>
      <c r="I29" s="71"/>
      <c r="J29" s="71"/>
      <c r="K29" s="71"/>
      <c r="L29" s="121"/>
      <c r="M29" s="109"/>
      <c r="N29" s="123"/>
      <c r="O29" s="108"/>
      <c r="P29" s="108"/>
      <c r="Q29" s="108"/>
      <c r="R29" s="111"/>
    </row>
    <row r="30" spans="1:18" s="2" customFormat="1" ht="19.5" customHeight="1">
      <c r="A30" s="73"/>
      <c r="B30" s="74"/>
      <c r="C30" s="74"/>
      <c r="D30" s="74"/>
      <c r="E30" s="74"/>
      <c r="F30" s="82"/>
      <c r="G30" s="151"/>
      <c r="H30" s="74"/>
      <c r="I30" s="74"/>
      <c r="J30" s="74"/>
      <c r="K30" s="74"/>
      <c r="L30" s="127"/>
      <c r="M30" s="132"/>
      <c r="N30" s="97"/>
      <c r="O30" s="97"/>
      <c r="P30" s="91"/>
      <c r="Q30" s="152"/>
      <c r="R30" s="106"/>
    </row>
    <row r="31" spans="1:18" s="2" customFormat="1" ht="19.5" customHeight="1">
      <c r="A31" s="153"/>
      <c r="B31" s="94"/>
      <c r="C31" s="94"/>
      <c r="D31" s="94"/>
      <c r="E31" s="94"/>
      <c r="F31" s="87"/>
      <c r="G31" s="154"/>
      <c r="H31" s="94"/>
      <c r="I31" s="94"/>
      <c r="J31" s="94"/>
      <c r="K31" s="94"/>
      <c r="L31" s="127"/>
      <c r="M31" s="155"/>
      <c r="N31" s="91"/>
      <c r="O31" s="156"/>
      <c r="P31" s="91"/>
      <c r="Q31" s="157"/>
      <c r="R31" s="158"/>
    </row>
    <row r="32" spans="1:18" s="2" customFormat="1" ht="20.25" customHeight="1">
      <c r="A32" s="159"/>
      <c r="B32" s="88"/>
      <c r="C32" s="88"/>
      <c r="D32" s="88"/>
      <c r="E32" s="88"/>
      <c r="F32" s="76"/>
      <c r="G32" s="160"/>
      <c r="H32" s="88"/>
      <c r="I32" s="88"/>
      <c r="J32" s="88"/>
      <c r="K32" s="88"/>
      <c r="L32" s="127"/>
      <c r="M32" s="155"/>
      <c r="N32" s="91"/>
      <c r="O32" s="156"/>
      <c r="P32" s="91"/>
      <c r="Q32" s="161"/>
      <c r="R32" s="131"/>
    </row>
    <row r="33" spans="1:18" s="2" customFormat="1" ht="20.25" customHeight="1">
      <c r="A33" s="73"/>
      <c r="B33" s="74"/>
      <c r="C33" s="74"/>
      <c r="D33" s="74"/>
      <c r="E33" s="74"/>
      <c r="F33" s="82"/>
      <c r="G33" s="151"/>
      <c r="H33" s="74"/>
      <c r="I33" s="74"/>
      <c r="J33" s="74"/>
      <c r="K33" s="74"/>
      <c r="L33" s="141"/>
      <c r="M33" s="162"/>
      <c r="N33" s="143"/>
      <c r="O33" s="143"/>
      <c r="P33" s="144"/>
      <c r="Q33" s="163"/>
      <c r="R33" s="164"/>
    </row>
    <row r="34" spans="1:18" s="2" customFormat="1" ht="19.5" customHeight="1">
      <c r="A34" s="153"/>
      <c r="B34" s="94"/>
      <c r="C34" s="94"/>
      <c r="D34" s="94"/>
      <c r="E34" s="94"/>
      <c r="F34" s="87"/>
      <c r="G34" s="154"/>
      <c r="H34" s="94"/>
      <c r="I34" s="94"/>
      <c r="J34" s="94"/>
      <c r="K34" s="94"/>
      <c r="L34" s="121"/>
      <c r="M34" s="109"/>
      <c r="N34" s="123"/>
      <c r="O34" s="108"/>
      <c r="P34" s="108"/>
      <c r="Q34" s="165"/>
      <c r="R34" s="111"/>
    </row>
    <row r="35" spans="1:18" s="2" customFormat="1" ht="20.25" customHeight="1">
      <c r="A35" s="159"/>
      <c r="B35" s="88"/>
      <c r="C35" s="88"/>
      <c r="D35" s="88"/>
      <c r="E35" s="88"/>
      <c r="F35" s="76"/>
      <c r="G35" s="160"/>
      <c r="H35" s="88"/>
      <c r="I35" s="88"/>
      <c r="J35" s="88"/>
      <c r="K35" s="88"/>
      <c r="L35" s="127"/>
      <c r="M35" s="132"/>
      <c r="N35" s="97"/>
      <c r="O35" s="97"/>
      <c r="P35" s="91"/>
      <c r="Q35" s="130"/>
      <c r="R35" s="131"/>
    </row>
    <row r="36" spans="1:18" s="2" customFormat="1" ht="19.5" customHeight="1">
      <c r="A36" s="73"/>
      <c r="B36" s="74"/>
      <c r="C36" s="74"/>
      <c r="D36" s="74"/>
      <c r="E36" s="74"/>
      <c r="F36" s="82"/>
      <c r="G36" s="151"/>
      <c r="H36" s="74"/>
      <c r="I36" s="74"/>
      <c r="J36" s="74"/>
      <c r="K36" s="74"/>
      <c r="L36" s="127"/>
      <c r="M36" s="132"/>
      <c r="N36" s="97"/>
      <c r="O36" s="97"/>
      <c r="P36" s="91"/>
      <c r="Q36" s="130"/>
      <c r="R36" s="131"/>
    </row>
    <row r="37" spans="1:18" s="2" customFormat="1" ht="19.5" customHeight="1">
      <c r="A37" s="166"/>
      <c r="B37" s="101"/>
      <c r="C37" s="101"/>
      <c r="D37" s="101"/>
      <c r="E37" s="101"/>
      <c r="F37" s="167"/>
      <c r="G37" s="168"/>
      <c r="H37" s="101"/>
      <c r="I37" s="101"/>
      <c r="J37" s="101"/>
      <c r="K37" s="101"/>
      <c r="L37" s="141"/>
      <c r="M37" s="142"/>
      <c r="N37" s="143"/>
      <c r="O37" s="143"/>
      <c r="P37" s="144"/>
      <c r="Q37" s="115"/>
      <c r="R37" s="169"/>
    </row>
  </sheetData>
  <sheetProtection/>
  <mergeCells count="4">
    <mergeCell ref="E5:J5"/>
    <mergeCell ref="E21:E22"/>
    <mergeCell ref="E23:E24"/>
    <mergeCell ref="E25:E26"/>
  </mergeCells>
  <printOptions horizontalCentered="1"/>
  <pageMargins left="0.5905511811023623" right="0.3937007874015748" top="0.984251968503937" bottom="0.7874015748031497" header="0.1968503937007874" footer="0"/>
  <pageSetup fitToHeight="1" fitToWidth="1" horizontalDpi="600" verticalDpi="600" orientation="portrait" paperSize="9" scale="98" r:id="rId2"/>
  <headerFooter alignWithMargins="0">
    <oddHeader>&amp;L&amp;"MS Sans Serif,Tučné"CR Project s.r.o.&amp;R&amp;G</oddHeader>
    <oddFooter>&amp;C&amp;7&amp;P ze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zoomScalePageLayoutView="0" workbookViewId="0" topLeftCell="A1">
      <pane ySplit="8" topLeftCell="A17" activePane="bottomLeft" state="frozen"/>
      <selection pane="topLeft" activeCell="A1" sqref="A1"/>
      <selection pane="bottomLeft" activeCell="A1" sqref="A1:E48"/>
    </sheetView>
  </sheetViews>
  <sheetFormatPr defaultColWidth="10.66015625" defaultRowHeight="12" customHeight="1"/>
  <cols>
    <col min="1" max="1" width="11.33203125" style="2" customWidth="1"/>
    <col min="2" max="2" width="58.66015625" style="2" customWidth="1"/>
    <col min="3" max="3" width="18.33203125" style="2" customWidth="1"/>
    <col min="4" max="4" width="14.33203125" style="2" customWidth="1"/>
    <col min="5" max="5" width="14" style="2" customWidth="1"/>
    <col min="6" max="16384" width="10.66015625" style="1" customWidth="1"/>
  </cols>
  <sheetData>
    <row r="1" spans="1:5" s="2" customFormat="1" ht="20.25" customHeight="1">
      <c r="A1" s="3"/>
      <c r="B1" s="4"/>
      <c r="C1" s="4"/>
      <c r="D1" s="4"/>
      <c r="E1" s="5"/>
    </row>
    <row r="2" spans="1:5" s="2" customFormat="1" ht="15.75">
      <c r="A2" s="197"/>
      <c r="B2" s="197"/>
      <c r="C2" s="197"/>
      <c r="D2" s="197"/>
      <c r="E2" s="197"/>
    </row>
    <row r="3" spans="1:5" s="2" customFormat="1" ht="13.5" customHeight="1">
      <c r="A3" s="7"/>
      <c r="B3" s="6"/>
      <c r="C3" s="6"/>
      <c r="D3" s="4"/>
      <c r="E3" s="4"/>
    </row>
    <row r="4" spans="1:5" s="2" customFormat="1" ht="13.5" customHeight="1">
      <c r="A4" s="8"/>
      <c r="B4" s="6"/>
      <c r="C4" s="6"/>
      <c r="D4" s="4"/>
      <c r="E4" s="4"/>
    </row>
    <row r="5" spans="1:5" s="2" customFormat="1" ht="6.75" customHeight="1">
      <c r="A5" s="4"/>
      <c r="B5" s="4"/>
      <c r="C5" s="4"/>
      <c r="D5" s="4"/>
      <c r="E5" s="4"/>
    </row>
    <row r="6" spans="1:5" s="2" customFormat="1" ht="24" customHeight="1">
      <c r="A6" s="9"/>
      <c r="B6" s="9"/>
      <c r="C6" s="9"/>
      <c r="D6" s="9"/>
      <c r="E6" s="9"/>
    </row>
    <row r="7" spans="1:5" s="2" customFormat="1" ht="12.75" customHeight="1">
      <c r="A7" s="9"/>
      <c r="B7" s="9"/>
      <c r="C7" s="9"/>
      <c r="D7" s="9"/>
      <c r="E7" s="9"/>
    </row>
    <row r="8" spans="1:5" s="2" customFormat="1" ht="5.25" customHeight="1">
      <c r="A8" s="6"/>
      <c r="B8" s="6"/>
      <c r="C8" s="6"/>
      <c r="D8" s="6"/>
      <c r="E8" s="6"/>
    </row>
    <row r="9" spans="1:5" s="2" customFormat="1" ht="21" customHeight="1">
      <c r="A9" s="10"/>
      <c r="B9" s="10"/>
      <c r="C9" s="11"/>
      <c r="D9" s="12"/>
      <c r="E9" s="12"/>
    </row>
    <row r="10" spans="1:5" s="2" customFormat="1" ht="14.25" customHeight="1">
      <c r="A10" s="13"/>
      <c r="B10" s="13"/>
      <c r="C10" s="14"/>
      <c r="D10" s="15"/>
      <c r="E10" s="15"/>
    </row>
    <row r="11" spans="1:5" s="2" customFormat="1" ht="14.25" customHeight="1">
      <c r="A11" s="13"/>
      <c r="B11" s="13"/>
      <c r="C11" s="14"/>
      <c r="D11" s="15"/>
      <c r="E11" s="15"/>
    </row>
    <row r="12" spans="1:5" s="2" customFormat="1" ht="21" customHeight="1">
      <c r="A12" s="10"/>
      <c r="B12" s="10"/>
      <c r="C12" s="11"/>
      <c r="D12" s="12"/>
      <c r="E12" s="12"/>
    </row>
    <row r="13" spans="1:5" s="2" customFormat="1" ht="14.25" customHeight="1">
      <c r="A13" s="13"/>
      <c r="B13" s="13"/>
      <c r="C13" s="14"/>
      <c r="D13" s="15"/>
      <c r="E13" s="15"/>
    </row>
    <row r="14" spans="1:5" s="2" customFormat="1" ht="13.5" customHeight="1">
      <c r="A14" s="16"/>
      <c r="B14" s="16"/>
      <c r="C14" s="17"/>
      <c r="D14" s="18"/>
      <c r="E14" s="18"/>
    </row>
    <row r="15" spans="1:5" s="2" customFormat="1" ht="13.5" customHeight="1">
      <c r="A15" s="16"/>
      <c r="B15" s="16"/>
      <c r="C15" s="17"/>
      <c r="D15" s="18"/>
      <c r="E15" s="18"/>
    </row>
    <row r="16" spans="1:5" s="2" customFormat="1" ht="13.5" customHeight="1">
      <c r="A16" s="16"/>
      <c r="B16" s="16"/>
      <c r="C16" s="17"/>
      <c r="D16" s="18"/>
      <c r="E16" s="18"/>
    </row>
    <row r="17" spans="1:5" s="2" customFormat="1" ht="13.5" customHeight="1">
      <c r="A17" s="16"/>
      <c r="B17" s="16"/>
      <c r="C17" s="17"/>
      <c r="D17" s="18"/>
      <c r="E17" s="18"/>
    </row>
    <row r="18" spans="1:5" s="2" customFormat="1" ht="13.5" customHeight="1">
      <c r="A18" s="16"/>
      <c r="B18" s="16"/>
      <c r="C18" s="17"/>
      <c r="D18" s="18"/>
      <c r="E18" s="18"/>
    </row>
    <row r="19" spans="1:5" s="2" customFormat="1" ht="13.5" customHeight="1">
      <c r="A19" s="16"/>
      <c r="B19" s="16"/>
      <c r="C19" s="17"/>
      <c r="D19" s="18"/>
      <c r="E19" s="18"/>
    </row>
    <row r="20" spans="1:5" s="2" customFormat="1" ht="13.5" customHeight="1">
      <c r="A20" s="16"/>
      <c r="B20" s="16"/>
      <c r="C20" s="17"/>
      <c r="D20" s="18"/>
      <c r="E20" s="18"/>
    </row>
    <row r="21" spans="1:5" s="2" customFormat="1" ht="14.25" customHeight="1">
      <c r="A21" s="13"/>
      <c r="B21" s="13"/>
      <c r="C21" s="14"/>
      <c r="D21" s="15"/>
      <c r="E21" s="15"/>
    </row>
    <row r="22" spans="1:5" s="2" customFormat="1" ht="13.5" customHeight="1">
      <c r="A22" s="16"/>
      <c r="B22" s="16"/>
      <c r="C22" s="17"/>
      <c r="D22" s="18"/>
      <c r="E22" s="18"/>
    </row>
    <row r="23" spans="1:5" s="2" customFormat="1" ht="14.25" customHeight="1">
      <c r="A23" s="13"/>
      <c r="B23" s="13"/>
      <c r="C23" s="14"/>
      <c r="D23" s="15"/>
      <c r="E23" s="15"/>
    </row>
    <row r="24" spans="1:5" s="2" customFormat="1" ht="13.5" customHeight="1">
      <c r="A24" s="16"/>
      <c r="B24" s="16"/>
      <c r="C24" s="17"/>
      <c r="D24" s="18"/>
      <c r="E24" s="18"/>
    </row>
    <row r="25" spans="1:5" s="2" customFormat="1" ht="13.5" customHeight="1">
      <c r="A25" s="16"/>
      <c r="B25" s="16"/>
      <c r="C25" s="17"/>
      <c r="D25" s="18"/>
      <c r="E25" s="18"/>
    </row>
    <row r="26" spans="1:5" s="2" customFormat="1" ht="14.25" customHeight="1">
      <c r="A26" s="13"/>
      <c r="B26" s="13"/>
      <c r="C26" s="14"/>
      <c r="D26" s="15"/>
      <c r="E26" s="15"/>
    </row>
    <row r="27" spans="1:5" s="2" customFormat="1" ht="13.5" customHeight="1">
      <c r="A27" s="16"/>
      <c r="B27" s="16"/>
      <c r="C27" s="17"/>
      <c r="D27" s="18"/>
      <c r="E27" s="18"/>
    </row>
    <row r="28" spans="1:5" s="2" customFormat="1" ht="13.5" customHeight="1">
      <c r="A28" s="16"/>
      <c r="B28" s="16"/>
      <c r="C28" s="17"/>
      <c r="D28" s="18"/>
      <c r="E28" s="18"/>
    </row>
    <row r="29" spans="1:5" s="2" customFormat="1" ht="14.25" customHeight="1">
      <c r="A29" s="13"/>
      <c r="B29" s="13"/>
      <c r="C29" s="14"/>
      <c r="D29" s="15"/>
      <c r="E29" s="15"/>
    </row>
    <row r="30" spans="1:5" s="2" customFormat="1" ht="13.5" customHeight="1">
      <c r="A30" s="16"/>
      <c r="B30" s="16"/>
      <c r="C30" s="17"/>
      <c r="D30" s="18"/>
      <c r="E30" s="18"/>
    </row>
    <row r="31" spans="1:5" s="2" customFormat="1" ht="13.5" customHeight="1">
      <c r="A31" s="16"/>
      <c r="B31" s="16"/>
      <c r="C31" s="17"/>
      <c r="D31" s="18"/>
      <c r="E31" s="18"/>
    </row>
    <row r="32" spans="1:5" s="2" customFormat="1" ht="13.5" customHeight="1">
      <c r="A32" s="16"/>
      <c r="B32" s="16"/>
      <c r="C32" s="17"/>
      <c r="D32" s="18"/>
      <c r="E32" s="18"/>
    </row>
    <row r="33" spans="1:5" s="2" customFormat="1" ht="13.5" customHeight="1">
      <c r="A33" s="16"/>
      <c r="B33" s="16"/>
      <c r="C33" s="17"/>
      <c r="D33" s="18"/>
      <c r="E33" s="18"/>
    </row>
    <row r="34" spans="1:5" s="2" customFormat="1" ht="14.25" customHeight="1">
      <c r="A34" s="13"/>
      <c r="B34" s="13"/>
      <c r="C34" s="14"/>
      <c r="D34" s="15"/>
      <c r="E34" s="15"/>
    </row>
    <row r="35" spans="1:5" s="2" customFormat="1" ht="13.5" customHeight="1">
      <c r="A35" s="16"/>
      <c r="B35" s="16"/>
      <c r="C35" s="17"/>
      <c r="D35" s="18"/>
      <c r="E35" s="18"/>
    </row>
    <row r="36" spans="1:5" s="2" customFormat="1" ht="14.25" customHeight="1">
      <c r="A36" s="13"/>
      <c r="B36" s="13"/>
      <c r="C36" s="14"/>
      <c r="D36" s="15"/>
      <c r="E36" s="15"/>
    </row>
    <row r="37" spans="1:5" s="2" customFormat="1" ht="13.5" customHeight="1">
      <c r="A37" s="16"/>
      <c r="B37" s="16"/>
      <c r="C37" s="17"/>
      <c r="D37" s="18"/>
      <c r="E37" s="18"/>
    </row>
    <row r="38" spans="1:5" s="2" customFormat="1" ht="14.25" customHeight="1">
      <c r="A38" s="13"/>
      <c r="B38" s="13"/>
      <c r="C38" s="14"/>
      <c r="D38" s="15"/>
      <c r="E38" s="15"/>
    </row>
    <row r="39" spans="1:5" s="2" customFormat="1" ht="13.5" customHeight="1">
      <c r="A39" s="16"/>
      <c r="B39" s="16"/>
      <c r="C39" s="17"/>
      <c r="D39" s="18"/>
      <c r="E39" s="18"/>
    </row>
    <row r="40" spans="1:5" s="2" customFormat="1" ht="13.5" customHeight="1">
      <c r="A40" s="16"/>
      <c r="B40" s="16"/>
      <c r="C40" s="17"/>
      <c r="D40" s="18"/>
      <c r="E40" s="18"/>
    </row>
    <row r="41" spans="1:5" s="2" customFormat="1" ht="13.5" customHeight="1">
      <c r="A41" s="16"/>
      <c r="B41" s="16"/>
      <c r="C41" s="17"/>
      <c r="D41" s="18"/>
      <c r="E41" s="18"/>
    </row>
    <row r="42" spans="1:5" s="2" customFormat="1" ht="13.5" customHeight="1">
      <c r="A42" s="16"/>
      <c r="B42" s="16"/>
      <c r="C42" s="17"/>
      <c r="D42" s="18"/>
      <c r="E42" s="18"/>
    </row>
    <row r="43" spans="1:5" s="2" customFormat="1" ht="13.5" customHeight="1">
      <c r="A43" s="16"/>
      <c r="B43" s="16"/>
      <c r="C43" s="17"/>
      <c r="D43" s="18"/>
      <c r="E43" s="18"/>
    </row>
    <row r="44" spans="1:5" s="2" customFormat="1" ht="13.5" customHeight="1">
      <c r="A44" s="16"/>
      <c r="B44" s="16"/>
      <c r="C44" s="17"/>
      <c r="D44" s="18"/>
      <c r="E44" s="18"/>
    </row>
    <row r="45" spans="1:5" s="2" customFormat="1" ht="13.5" customHeight="1">
      <c r="A45" s="16"/>
      <c r="B45" s="16"/>
      <c r="C45" s="17"/>
      <c r="D45" s="18"/>
      <c r="E45" s="18"/>
    </row>
    <row r="46" spans="1:5" s="2" customFormat="1" ht="21" customHeight="1" thickBot="1">
      <c r="A46" s="170"/>
      <c r="B46" s="170"/>
      <c r="C46" s="171"/>
      <c r="D46" s="172"/>
      <c r="E46" s="172"/>
    </row>
  </sheetData>
  <sheetProtection/>
  <mergeCells count="1">
    <mergeCell ref="A2:E2"/>
  </mergeCells>
  <printOptions/>
  <pageMargins left="0.590551181102362" right="0.393700787401575" top="0.984251968503937" bottom="0.78740157480315" header="0" footer="0"/>
  <pageSetup fitToHeight="0" fitToWidth="1" horizontalDpi="600" verticalDpi="600" orientation="portrait" r:id="rId2"/>
  <headerFooter alignWithMargins="0">
    <oddHeader>&amp;L&amp;"Arial,Tučné"&amp;9CR Project s.r.o.&amp;R&amp;G</oddHeader>
    <oddFooter>&amp;C&amp;7&amp;P ze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A1:K32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M263" sqref="M263"/>
    </sheetView>
  </sheetViews>
  <sheetFormatPr defaultColWidth="10.5" defaultRowHeight="12" customHeight="1"/>
  <cols>
    <col min="1" max="1" width="4" style="56" customWidth="1"/>
    <col min="2" max="2" width="12.16015625" style="57" customWidth="1"/>
    <col min="3" max="3" width="46.83203125" style="57" customWidth="1"/>
    <col min="4" max="4" width="4.33203125" style="57" customWidth="1"/>
    <col min="5" max="5" width="10.83203125" style="58" customWidth="1"/>
    <col min="6" max="6" width="10.83203125" style="59" customWidth="1"/>
    <col min="7" max="7" width="14.5" style="59" customWidth="1"/>
    <col min="8" max="9" width="15.33203125" style="58" customWidth="1"/>
    <col min="10" max="16384" width="10.5" style="1" customWidth="1"/>
  </cols>
  <sheetData>
    <row r="1" spans="1:9" s="2" customFormat="1" ht="19.5" customHeight="1">
      <c r="A1" s="176" t="s">
        <v>81</v>
      </c>
      <c r="B1" s="177"/>
      <c r="C1" s="177"/>
      <c r="D1" s="177"/>
      <c r="E1" s="177"/>
      <c r="F1" s="178"/>
      <c r="G1" s="179"/>
      <c r="H1" s="175"/>
      <c r="I1" s="184" t="s">
        <v>418</v>
      </c>
    </row>
    <row r="2" spans="1:9" s="2" customFormat="1" ht="18" customHeight="1">
      <c r="A2" s="198" t="s">
        <v>12</v>
      </c>
      <c r="B2" s="198"/>
      <c r="C2" s="198"/>
      <c r="D2" s="198"/>
      <c r="E2" s="198"/>
      <c r="F2" s="198"/>
      <c r="G2" s="198"/>
      <c r="H2" s="199"/>
      <c r="I2" s="199"/>
    </row>
    <row r="3" spans="1:9" s="2" customFormat="1" ht="13.5" customHeight="1">
      <c r="A3" s="180" t="s">
        <v>13</v>
      </c>
      <c r="B3" s="181"/>
      <c r="C3" s="181"/>
      <c r="D3" s="181"/>
      <c r="E3" s="181"/>
      <c r="F3" s="177"/>
      <c r="G3" s="181" t="s">
        <v>408</v>
      </c>
      <c r="H3" s="182"/>
      <c r="I3" s="175"/>
    </row>
    <row r="4" spans="1:9" s="2" customFormat="1" ht="13.5" customHeight="1">
      <c r="A4" s="183" t="s">
        <v>14</v>
      </c>
      <c r="B4" s="181"/>
      <c r="C4" s="181"/>
      <c r="D4" s="181"/>
      <c r="E4" s="181"/>
      <c r="F4" s="177"/>
      <c r="G4" s="182" t="s">
        <v>409</v>
      </c>
      <c r="H4" s="182"/>
      <c r="I4" s="175"/>
    </row>
    <row r="5" spans="1:9" s="2" customFormat="1" ht="6.75" customHeight="1">
      <c r="A5" s="177"/>
      <c r="B5" s="177"/>
      <c r="C5" s="177"/>
      <c r="D5" s="177"/>
      <c r="E5" s="177"/>
      <c r="F5" s="177"/>
      <c r="G5" s="177"/>
      <c r="H5" s="175"/>
      <c r="I5" s="175"/>
    </row>
    <row r="6" spans="1:9" s="2" customFormat="1" ht="24" customHeight="1">
      <c r="A6" s="19" t="s">
        <v>82</v>
      </c>
      <c r="B6" s="19" t="s">
        <v>15</v>
      </c>
      <c r="C6" s="19" t="s">
        <v>16</v>
      </c>
      <c r="D6" s="19" t="s">
        <v>83</v>
      </c>
      <c r="E6" s="19" t="s">
        <v>84</v>
      </c>
      <c r="F6" s="19" t="s">
        <v>85</v>
      </c>
      <c r="G6" s="19" t="s">
        <v>17</v>
      </c>
      <c r="H6" s="174" t="s">
        <v>18</v>
      </c>
      <c r="I6" s="174" t="s">
        <v>19</v>
      </c>
    </row>
    <row r="7" spans="1:9" s="2" customFormat="1" ht="12.75" customHeight="1">
      <c r="A7" s="19" t="s">
        <v>0</v>
      </c>
      <c r="B7" s="19" t="s">
        <v>3</v>
      </c>
      <c r="C7" s="19" t="s">
        <v>5</v>
      </c>
      <c r="D7" s="19" t="s">
        <v>6</v>
      </c>
      <c r="E7" s="19" t="s">
        <v>7</v>
      </c>
      <c r="F7" s="19" t="s">
        <v>9</v>
      </c>
      <c r="G7" s="19" t="s">
        <v>10</v>
      </c>
      <c r="H7" s="174" t="s">
        <v>2</v>
      </c>
      <c r="I7" s="174" t="s">
        <v>4</v>
      </c>
    </row>
    <row r="8" spans="1:9" s="2" customFormat="1" ht="6" customHeight="1">
      <c r="A8" s="4"/>
      <c r="B8" s="4"/>
      <c r="C8" s="4"/>
      <c r="D8" s="4"/>
      <c r="E8" s="4"/>
      <c r="F8" s="4"/>
      <c r="G8" s="4"/>
      <c r="H8" s="175"/>
      <c r="I8" s="175"/>
    </row>
    <row r="9" spans="1:9" s="173" customFormat="1" ht="21" customHeight="1">
      <c r="A9" s="20"/>
      <c r="B9" s="10" t="s">
        <v>8</v>
      </c>
      <c r="C9" s="10" t="s">
        <v>8</v>
      </c>
      <c r="D9" s="10"/>
      <c r="E9" s="12"/>
      <c r="F9" s="11"/>
      <c r="G9" s="11">
        <f>G10+G15</f>
        <v>0</v>
      </c>
      <c r="H9" s="12"/>
      <c r="I9" s="12"/>
    </row>
    <row r="10" spans="1:9" s="2" customFormat="1" ht="21" customHeight="1">
      <c r="A10" s="21"/>
      <c r="B10" s="13" t="s">
        <v>20</v>
      </c>
      <c r="C10" s="13" t="s">
        <v>11</v>
      </c>
      <c r="D10" s="13"/>
      <c r="E10" s="15"/>
      <c r="F10" s="14"/>
      <c r="G10" s="14">
        <f>SUM(G11:G14)</f>
        <v>0</v>
      </c>
      <c r="H10" s="15"/>
      <c r="I10" s="15"/>
    </row>
    <row r="11" spans="1:9" s="2" customFormat="1" ht="24" customHeight="1">
      <c r="A11" s="27">
        <v>2</v>
      </c>
      <c r="B11" s="28" t="s">
        <v>86</v>
      </c>
      <c r="C11" s="28" t="s">
        <v>89</v>
      </c>
      <c r="D11" s="28" t="s">
        <v>87</v>
      </c>
      <c r="E11" s="29">
        <v>1</v>
      </c>
      <c r="F11" s="30"/>
      <c r="G11" s="30">
        <f>E11*F11</f>
        <v>0</v>
      </c>
      <c r="H11" s="29"/>
      <c r="I11" s="31"/>
    </row>
    <row r="12" spans="1:9" s="2" customFormat="1" ht="13.5" customHeight="1">
      <c r="A12" s="27">
        <v>3</v>
      </c>
      <c r="B12" s="28" t="s">
        <v>88</v>
      </c>
      <c r="C12" s="28" t="s">
        <v>91</v>
      </c>
      <c r="D12" s="28" t="s">
        <v>87</v>
      </c>
      <c r="E12" s="29">
        <v>1</v>
      </c>
      <c r="F12" s="30"/>
      <c r="G12" s="30">
        <f>E12*F12</f>
        <v>0</v>
      </c>
      <c r="H12" s="29"/>
      <c r="I12" s="31"/>
    </row>
    <row r="13" spans="1:9" s="2" customFormat="1" ht="13.5" customHeight="1">
      <c r="A13" s="27">
        <v>4</v>
      </c>
      <c r="B13" s="28" t="s">
        <v>90</v>
      </c>
      <c r="C13" s="28" t="s">
        <v>93</v>
      </c>
      <c r="D13" s="28" t="s">
        <v>87</v>
      </c>
      <c r="E13" s="29">
        <v>1</v>
      </c>
      <c r="F13" s="30"/>
      <c r="G13" s="30">
        <f>E13*F13</f>
        <v>0</v>
      </c>
      <c r="H13" s="29"/>
      <c r="I13" s="31"/>
    </row>
    <row r="14" spans="1:9" s="2" customFormat="1" ht="13.5" customHeight="1">
      <c r="A14" s="32">
        <v>5</v>
      </c>
      <c r="B14" s="33" t="s">
        <v>92</v>
      </c>
      <c r="C14" s="33" t="s">
        <v>94</v>
      </c>
      <c r="D14" s="33" t="s">
        <v>95</v>
      </c>
      <c r="E14" s="34">
        <v>6</v>
      </c>
      <c r="F14" s="35"/>
      <c r="G14" s="35">
        <f>E14*F14</f>
        <v>0</v>
      </c>
      <c r="H14" s="34"/>
      <c r="I14" s="36"/>
    </row>
    <row r="15" spans="1:9" s="2" customFormat="1" ht="21" customHeight="1">
      <c r="A15" s="21"/>
      <c r="B15" s="13" t="s">
        <v>21</v>
      </c>
      <c r="C15" s="13" t="s">
        <v>22</v>
      </c>
      <c r="D15" s="13"/>
      <c r="E15" s="15"/>
      <c r="F15" s="14"/>
      <c r="G15" s="14">
        <f>SUM(G16:G37)</f>
        <v>0</v>
      </c>
      <c r="H15" s="15"/>
      <c r="I15" s="15"/>
    </row>
    <row r="16" spans="1:9" s="2" customFormat="1" ht="24" customHeight="1">
      <c r="A16" s="22">
        <v>6</v>
      </c>
      <c r="B16" s="23" t="s">
        <v>96</v>
      </c>
      <c r="C16" s="23" t="s">
        <v>97</v>
      </c>
      <c r="D16" s="23" t="s">
        <v>95</v>
      </c>
      <c r="E16" s="24">
        <v>17</v>
      </c>
      <c r="F16" s="25"/>
      <c r="G16" s="25">
        <f>E16*F16</f>
        <v>0</v>
      </c>
      <c r="H16" s="24"/>
      <c r="I16" s="26"/>
    </row>
    <row r="17" spans="1:9" s="2" customFormat="1" ht="24" customHeight="1">
      <c r="A17" s="32">
        <v>7</v>
      </c>
      <c r="B17" s="33" t="s">
        <v>98</v>
      </c>
      <c r="C17" s="33" t="s">
        <v>99</v>
      </c>
      <c r="D17" s="33" t="s">
        <v>95</v>
      </c>
      <c r="E17" s="34">
        <v>1020</v>
      </c>
      <c r="F17" s="35"/>
      <c r="G17" s="35">
        <f>E17*F17</f>
        <v>0</v>
      </c>
      <c r="H17" s="34"/>
      <c r="I17" s="36"/>
    </row>
    <row r="18" spans="1:9" s="2" customFormat="1" ht="13.5" customHeight="1">
      <c r="A18" s="37"/>
      <c r="B18" s="38"/>
      <c r="C18" s="38" t="s">
        <v>100</v>
      </c>
      <c r="D18" s="38"/>
      <c r="E18" s="39"/>
      <c r="F18" s="40"/>
      <c r="G18" s="40"/>
      <c r="H18" s="39"/>
      <c r="I18" s="39"/>
    </row>
    <row r="19" spans="1:9" s="2" customFormat="1" ht="13.5" customHeight="1">
      <c r="A19" s="41"/>
      <c r="B19" s="42"/>
      <c r="C19" s="42" t="s">
        <v>101</v>
      </c>
      <c r="D19" s="42"/>
      <c r="E19" s="43">
        <v>1020</v>
      </c>
      <c r="F19" s="44"/>
      <c r="G19" s="44"/>
      <c r="H19" s="43"/>
      <c r="I19" s="43"/>
    </row>
    <row r="20" spans="1:9" s="2" customFormat="1" ht="24" customHeight="1">
      <c r="A20" s="22">
        <v>8</v>
      </c>
      <c r="B20" s="23" t="s">
        <v>102</v>
      </c>
      <c r="C20" s="23" t="s">
        <v>103</v>
      </c>
      <c r="D20" s="23" t="s">
        <v>95</v>
      </c>
      <c r="E20" s="24">
        <v>8</v>
      </c>
      <c r="F20" s="25"/>
      <c r="G20" s="25">
        <f>E20*F20</f>
        <v>0</v>
      </c>
      <c r="H20" s="24"/>
      <c r="I20" s="26"/>
    </row>
    <row r="21" spans="1:9" s="2" customFormat="1" ht="24" customHeight="1">
      <c r="A21" s="32">
        <v>9</v>
      </c>
      <c r="B21" s="33" t="s">
        <v>104</v>
      </c>
      <c r="C21" s="33" t="s">
        <v>105</v>
      </c>
      <c r="D21" s="33" t="s">
        <v>95</v>
      </c>
      <c r="E21" s="34">
        <v>480</v>
      </c>
      <c r="F21" s="35"/>
      <c r="G21" s="35">
        <f>E21*F21</f>
        <v>0</v>
      </c>
      <c r="H21" s="34"/>
      <c r="I21" s="36"/>
    </row>
    <row r="22" spans="1:9" s="2" customFormat="1" ht="13.5" customHeight="1">
      <c r="A22" s="37"/>
      <c r="B22" s="38"/>
      <c r="C22" s="38" t="s">
        <v>100</v>
      </c>
      <c r="D22" s="38"/>
      <c r="E22" s="39"/>
      <c r="F22" s="40"/>
      <c r="G22" s="40"/>
      <c r="H22" s="39"/>
      <c r="I22" s="39"/>
    </row>
    <row r="23" spans="1:9" s="2" customFormat="1" ht="13.5" customHeight="1">
      <c r="A23" s="41"/>
      <c r="B23" s="42"/>
      <c r="C23" s="42" t="s">
        <v>106</v>
      </c>
      <c r="D23" s="42"/>
      <c r="E23" s="43">
        <v>480</v>
      </c>
      <c r="F23" s="44"/>
      <c r="G23" s="44"/>
      <c r="H23" s="43"/>
      <c r="I23" s="43"/>
    </row>
    <row r="24" spans="1:9" s="2" customFormat="1" ht="24" customHeight="1">
      <c r="A24" s="22">
        <v>10</v>
      </c>
      <c r="B24" s="23" t="s">
        <v>107</v>
      </c>
      <c r="C24" s="23" t="s">
        <v>108</v>
      </c>
      <c r="D24" s="23" t="s">
        <v>95</v>
      </c>
      <c r="E24" s="24">
        <v>1</v>
      </c>
      <c r="F24" s="25"/>
      <c r="G24" s="25">
        <f>E24*F24</f>
        <v>0</v>
      </c>
      <c r="H24" s="24"/>
      <c r="I24" s="26"/>
    </row>
    <row r="25" spans="1:9" s="2" customFormat="1" ht="24" customHeight="1">
      <c r="A25" s="32">
        <v>11</v>
      </c>
      <c r="B25" s="33" t="s">
        <v>109</v>
      </c>
      <c r="C25" s="33" t="s">
        <v>110</v>
      </c>
      <c r="D25" s="33" t="s">
        <v>95</v>
      </c>
      <c r="E25" s="34">
        <v>60</v>
      </c>
      <c r="F25" s="35"/>
      <c r="G25" s="35">
        <f>E25*F25</f>
        <v>0</v>
      </c>
      <c r="H25" s="34"/>
      <c r="I25" s="36"/>
    </row>
    <row r="26" spans="1:9" s="2" customFormat="1" ht="13.5" customHeight="1">
      <c r="A26" s="37"/>
      <c r="B26" s="38"/>
      <c r="C26" s="38" t="s">
        <v>100</v>
      </c>
      <c r="D26" s="38"/>
      <c r="E26" s="39"/>
      <c r="F26" s="40"/>
      <c r="G26" s="40"/>
      <c r="H26" s="39"/>
      <c r="I26" s="39"/>
    </row>
    <row r="27" spans="1:9" s="2" customFormat="1" ht="13.5" customHeight="1">
      <c r="A27" s="41"/>
      <c r="B27" s="42"/>
      <c r="C27" s="42" t="s">
        <v>111</v>
      </c>
      <c r="D27" s="42"/>
      <c r="E27" s="43">
        <v>60</v>
      </c>
      <c r="F27" s="44"/>
      <c r="G27" s="44"/>
      <c r="H27" s="43"/>
      <c r="I27" s="43"/>
    </row>
    <row r="28" spans="1:9" s="2" customFormat="1" ht="24" customHeight="1">
      <c r="A28" s="45">
        <v>12</v>
      </c>
      <c r="B28" s="46" t="s">
        <v>112</v>
      </c>
      <c r="C28" s="46" t="s">
        <v>113</v>
      </c>
      <c r="D28" s="46" t="s">
        <v>95</v>
      </c>
      <c r="E28" s="47">
        <v>1</v>
      </c>
      <c r="F28" s="48"/>
      <c r="G28" s="48">
        <f>E28*F28</f>
        <v>0</v>
      </c>
      <c r="H28" s="47"/>
      <c r="I28" s="49"/>
    </row>
    <row r="29" spans="1:9" s="2" customFormat="1" ht="13.5" customHeight="1">
      <c r="A29" s="41"/>
      <c r="B29" s="42"/>
      <c r="C29" s="42" t="s">
        <v>114</v>
      </c>
      <c r="D29" s="42"/>
      <c r="E29" s="43">
        <v>1</v>
      </c>
      <c r="F29" s="44"/>
      <c r="G29" s="44"/>
      <c r="H29" s="43"/>
      <c r="I29" s="43"/>
    </row>
    <row r="30" spans="1:9" s="2" customFormat="1" ht="24" customHeight="1">
      <c r="A30" s="45">
        <v>13</v>
      </c>
      <c r="B30" s="46" t="s">
        <v>115</v>
      </c>
      <c r="C30" s="46" t="s">
        <v>116</v>
      </c>
      <c r="D30" s="46" t="s">
        <v>95</v>
      </c>
      <c r="E30" s="47">
        <v>60</v>
      </c>
      <c r="F30" s="48"/>
      <c r="G30" s="48">
        <f>E30*F30</f>
        <v>0</v>
      </c>
      <c r="H30" s="47"/>
      <c r="I30" s="49"/>
    </row>
    <row r="31" spans="1:9" s="2" customFormat="1" ht="13.5" customHeight="1">
      <c r="A31" s="37"/>
      <c r="B31" s="38"/>
      <c r="C31" s="38" t="s">
        <v>100</v>
      </c>
      <c r="D31" s="38"/>
      <c r="E31" s="39"/>
      <c r="F31" s="40"/>
      <c r="G31" s="40"/>
      <c r="H31" s="39"/>
      <c r="I31" s="39"/>
    </row>
    <row r="32" spans="1:9" s="2" customFormat="1" ht="13.5" customHeight="1">
      <c r="A32" s="41"/>
      <c r="B32" s="42"/>
      <c r="C32" s="42" t="s">
        <v>117</v>
      </c>
      <c r="D32" s="42"/>
      <c r="E32" s="43">
        <v>60</v>
      </c>
      <c r="F32" s="44"/>
      <c r="G32" s="44"/>
      <c r="H32" s="43"/>
      <c r="I32" s="43"/>
    </row>
    <row r="33" spans="1:9" s="2" customFormat="1" ht="24" customHeight="1">
      <c r="A33" s="45">
        <v>14</v>
      </c>
      <c r="B33" s="46" t="s">
        <v>118</v>
      </c>
      <c r="C33" s="46" t="s">
        <v>119</v>
      </c>
      <c r="D33" s="46" t="s">
        <v>95</v>
      </c>
      <c r="E33" s="47">
        <v>1</v>
      </c>
      <c r="F33" s="48"/>
      <c r="G33" s="48">
        <f>E33*F33</f>
        <v>0</v>
      </c>
      <c r="H33" s="47"/>
      <c r="I33" s="49"/>
    </row>
    <row r="34" spans="1:9" s="2" customFormat="1" ht="13.5" customHeight="1">
      <c r="A34" s="41"/>
      <c r="B34" s="42"/>
      <c r="C34" s="42" t="s">
        <v>114</v>
      </c>
      <c r="D34" s="42"/>
      <c r="E34" s="43">
        <v>1</v>
      </c>
      <c r="F34" s="44"/>
      <c r="G34" s="44"/>
      <c r="H34" s="43"/>
      <c r="I34" s="43"/>
    </row>
    <row r="35" spans="1:9" s="2" customFormat="1" ht="24" customHeight="1">
      <c r="A35" s="45">
        <v>15</v>
      </c>
      <c r="B35" s="46" t="s">
        <v>120</v>
      </c>
      <c r="C35" s="46" t="s">
        <v>121</v>
      </c>
      <c r="D35" s="46" t="s">
        <v>95</v>
      </c>
      <c r="E35" s="47">
        <v>60</v>
      </c>
      <c r="F35" s="48"/>
      <c r="G35" s="48">
        <f>E35*F35</f>
        <v>0</v>
      </c>
      <c r="H35" s="47"/>
      <c r="I35" s="49"/>
    </row>
    <row r="36" spans="1:9" s="2" customFormat="1" ht="13.5" customHeight="1">
      <c r="A36" s="37"/>
      <c r="B36" s="38"/>
      <c r="C36" s="38" t="s">
        <v>100</v>
      </c>
      <c r="D36" s="38"/>
      <c r="E36" s="39"/>
      <c r="F36" s="40"/>
      <c r="G36" s="40"/>
      <c r="H36" s="39"/>
      <c r="I36" s="39"/>
    </row>
    <row r="37" spans="1:9" s="2" customFormat="1" ht="13.5" customHeight="1">
      <c r="A37" s="41"/>
      <c r="B37" s="42"/>
      <c r="C37" s="42" t="s">
        <v>117</v>
      </c>
      <c r="D37" s="42"/>
      <c r="E37" s="43">
        <v>60</v>
      </c>
      <c r="F37" s="44"/>
      <c r="G37" s="44"/>
      <c r="H37" s="43"/>
      <c r="I37" s="43"/>
    </row>
    <row r="38" spans="1:9" s="2" customFormat="1" ht="21" customHeight="1">
      <c r="A38" s="20"/>
      <c r="B38" s="10" t="s">
        <v>1</v>
      </c>
      <c r="C38" s="10" t="s">
        <v>23</v>
      </c>
      <c r="D38" s="10"/>
      <c r="E38" s="12"/>
      <c r="F38" s="11"/>
      <c r="G38" s="11">
        <f>G39+G143+G153+G162+G199+G243+G250+G281</f>
        <v>0</v>
      </c>
      <c r="H38" s="12">
        <v>2030.37576529</v>
      </c>
      <c r="I38" s="12">
        <v>5.67</v>
      </c>
    </row>
    <row r="39" spans="1:9" s="2" customFormat="1" ht="21" customHeight="1">
      <c r="A39" s="21"/>
      <c r="B39" s="13" t="s">
        <v>0</v>
      </c>
      <c r="C39" s="13" t="s">
        <v>24</v>
      </c>
      <c r="D39" s="13"/>
      <c r="E39" s="15"/>
      <c r="F39" s="14"/>
      <c r="G39" s="14">
        <f>G40+G87+G94+G106+G121+G130+G135</f>
        <v>0</v>
      </c>
      <c r="H39" s="15">
        <v>108.64044</v>
      </c>
      <c r="I39" s="15"/>
    </row>
    <row r="40" spans="1:9" s="2" customFormat="1" ht="13.5" customHeight="1">
      <c r="A40" s="50"/>
      <c r="B40" s="16" t="s">
        <v>25</v>
      </c>
      <c r="C40" s="16" t="s">
        <v>26</v>
      </c>
      <c r="D40" s="16"/>
      <c r="E40" s="18"/>
      <c r="F40" s="17"/>
      <c r="G40" s="17">
        <f>SUM(G41:G86)</f>
        <v>0</v>
      </c>
      <c r="H40" s="18"/>
      <c r="I40" s="18"/>
    </row>
    <row r="41" spans="1:9" s="2" customFormat="1" ht="13.5" customHeight="1">
      <c r="A41" s="45">
        <v>16</v>
      </c>
      <c r="B41" s="46" t="s">
        <v>122</v>
      </c>
      <c r="C41" s="46" t="s">
        <v>123</v>
      </c>
      <c r="D41" s="46" t="s">
        <v>124</v>
      </c>
      <c r="E41" s="47">
        <v>2496.174</v>
      </c>
      <c r="F41" s="48"/>
      <c r="G41" s="48">
        <f>E41*F41</f>
        <v>0</v>
      </c>
      <c r="H41" s="47"/>
      <c r="I41" s="49"/>
    </row>
    <row r="42" spans="1:9" s="2" customFormat="1" ht="13.5" customHeight="1">
      <c r="A42" s="41"/>
      <c r="B42" s="42"/>
      <c r="C42" s="42" t="s">
        <v>125</v>
      </c>
      <c r="D42" s="42"/>
      <c r="E42" s="43">
        <v>1144.9</v>
      </c>
      <c r="F42" s="44"/>
      <c r="G42" s="44"/>
      <c r="H42" s="43"/>
      <c r="I42" s="43"/>
    </row>
    <row r="43" spans="1:9" s="2" customFormat="1" ht="13.5" customHeight="1">
      <c r="A43" s="41"/>
      <c r="B43" s="42"/>
      <c r="C43" s="42" t="s">
        <v>126</v>
      </c>
      <c r="D43" s="42"/>
      <c r="E43" s="43">
        <v>1144.9</v>
      </c>
      <c r="F43" s="44"/>
      <c r="G43" s="44"/>
      <c r="H43" s="43"/>
      <c r="I43" s="43"/>
    </row>
    <row r="44" spans="1:9" s="2" customFormat="1" ht="13.5" customHeight="1">
      <c r="A44" s="37"/>
      <c r="B44" s="38"/>
      <c r="C44" s="38" t="s">
        <v>127</v>
      </c>
      <c r="D44" s="38"/>
      <c r="E44" s="39"/>
      <c r="F44" s="40"/>
      <c r="G44" s="40"/>
      <c r="H44" s="39"/>
      <c r="I44" s="39"/>
    </row>
    <row r="45" spans="1:9" s="2" customFormat="1" ht="13.5" customHeight="1">
      <c r="A45" s="41"/>
      <c r="B45" s="42"/>
      <c r="C45" s="42" t="s">
        <v>128</v>
      </c>
      <c r="D45" s="42"/>
      <c r="E45" s="43">
        <v>-425.443</v>
      </c>
      <c r="F45" s="44"/>
      <c r="G45" s="44"/>
      <c r="H45" s="43"/>
      <c r="I45" s="43"/>
    </row>
    <row r="46" spans="1:9" s="2" customFormat="1" ht="13.5" customHeight="1">
      <c r="A46" s="41"/>
      <c r="B46" s="42"/>
      <c r="C46" s="42" t="s">
        <v>129</v>
      </c>
      <c r="D46" s="42"/>
      <c r="E46" s="43">
        <v>38.16</v>
      </c>
      <c r="F46" s="44"/>
      <c r="G46" s="44"/>
      <c r="H46" s="43"/>
      <c r="I46" s="43"/>
    </row>
    <row r="47" spans="1:9" s="2" customFormat="1" ht="13.5" customHeight="1">
      <c r="A47" s="41"/>
      <c r="B47" s="42"/>
      <c r="C47" s="42" t="s">
        <v>130</v>
      </c>
      <c r="D47" s="42"/>
      <c r="E47" s="43">
        <v>30.8</v>
      </c>
      <c r="F47" s="44"/>
      <c r="G47" s="44"/>
      <c r="H47" s="43"/>
      <c r="I47" s="43"/>
    </row>
    <row r="48" spans="1:9" s="2" customFormat="1" ht="13.5" customHeight="1">
      <c r="A48" s="41"/>
      <c r="B48" s="42"/>
      <c r="C48" s="42" t="s">
        <v>131</v>
      </c>
      <c r="D48" s="42"/>
      <c r="E48" s="43">
        <v>786.6</v>
      </c>
      <c r="F48" s="44"/>
      <c r="G48" s="44"/>
      <c r="H48" s="43"/>
      <c r="I48" s="43"/>
    </row>
    <row r="49" spans="1:9" s="2" customFormat="1" ht="13.5" customHeight="1">
      <c r="A49" s="41"/>
      <c r="B49" s="42"/>
      <c r="C49" s="42" t="s">
        <v>132</v>
      </c>
      <c r="D49" s="42"/>
      <c r="E49" s="43">
        <v>111.725</v>
      </c>
      <c r="F49" s="44"/>
      <c r="G49" s="44"/>
      <c r="H49" s="43"/>
      <c r="I49" s="43"/>
    </row>
    <row r="50" spans="1:9" s="2" customFormat="1" ht="13.5" customHeight="1">
      <c r="A50" s="41"/>
      <c r="B50" s="42"/>
      <c r="C50" s="42" t="s">
        <v>126</v>
      </c>
      <c r="D50" s="42"/>
      <c r="E50" s="43">
        <v>541.842</v>
      </c>
      <c r="F50" s="44"/>
      <c r="G50" s="44"/>
      <c r="H50" s="43"/>
      <c r="I50" s="43"/>
    </row>
    <row r="51" spans="1:9" s="2" customFormat="1" ht="13.5" customHeight="1">
      <c r="A51" s="37"/>
      <c r="B51" s="38"/>
      <c r="C51" s="38" t="s">
        <v>133</v>
      </c>
      <c r="D51" s="38"/>
      <c r="E51" s="39"/>
      <c r="F51" s="40"/>
      <c r="G51" s="40"/>
      <c r="H51" s="39"/>
      <c r="I51" s="39"/>
    </row>
    <row r="52" spans="1:9" s="2" customFormat="1" ht="13.5" customHeight="1">
      <c r="A52" s="41"/>
      <c r="B52" s="42"/>
      <c r="C52" s="42" t="s">
        <v>134</v>
      </c>
      <c r="D52" s="42"/>
      <c r="E52" s="43">
        <v>45.1</v>
      </c>
      <c r="F52" s="44"/>
      <c r="G52" s="44"/>
      <c r="H52" s="43"/>
      <c r="I52" s="43"/>
    </row>
    <row r="53" spans="1:9" s="2" customFormat="1" ht="13.5" customHeight="1">
      <c r="A53" s="41"/>
      <c r="B53" s="42"/>
      <c r="C53" s="42" t="s">
        <v>135</v>
      </c>
      <c r="D53" s="42"/>
      <c r="E53" s="43">
        <v>754.182</v>
      </c>
      <c r="F53" s="44"/>
      <c r="G53" s="44"/>
      <c r="H53" s="43"/>
      <c r="I53" s="43"/>
    </row>
    <row r="54" spans="1:9" s="2" customFormat="1" ht="13.5" customHeight="1">
      <c r="A54" s="41"/>
      <c r="B54" s="42"/>
      <c r="C54" s="42" t="s">
        <v>136</v>
      </c>
      <c r="D54" s="42"/>
      <c r="E54" s="43">
        <v>10.15</v>
      </c>
      <c r="F54" s="44"/>
      <c r="G54" s="44"/>
      <c r="H54" s="43"/>
      <c r="I54" s="43"/>
    </row>
    <row r="55" spans="1:9" s="2" customFormat="1" ht="13.5" customHeight="1">
      <c r="A55" s="41"/>
      <c r="B55" s="42"/>
      <c r="C55" s="42" t="s">
        <v>126</v>
      </c>
      <c r="D55" s="42"/>
      <c r="E55" s="43">
        <v>809.432</v>
      </c>
      <c r="F55" s="44"/>
      <c r="G55" s="44"/>
      <c r="H55" s="43"/>
      <c r="I55" s="43"/>
    </row>
    <row r="56" spans="1:9" s="2" customFormat="1" ht="13.5" customHeight="1">
      <c r="A56" s="41"/>
      <c r="B56" s="42"/>
      <c r="C56" s="42" t="s">
        <v>137</v>
      </c>
      <c r="D56" s="42"/>
      <c r="E56" s="43">
        <v>2496.174</v>
      </c>
      <c r="F56" s="44"/>
      <c r="G56" s="44"/>
      <c r="H56" s="43"/>
      <c r="I56" s="43"/>
    </row>
    <row r="57" spans="1:9" s="2" customFormat="1" ht="24" customHeight="1">
      <c r="A57" s="45">
        <v>17</v>
      </c>
      <c r="B57" s="46" t="s">
        <v>138</v>
      </c>
      <c r="C57" s="46" t="s">
        <v>139</v>
      </c>
      <c r="D57" s="46" t="s">
        <v>124</v>
      </c>
      <c r="E57" s="47">
        <v>809.432</v>
      </c>
      <c r="F57" s="48"/>
      <c r="G57" s="48">
        <f>E57*F57</f>
        <v>0</v>
      </c>
      <c r="H57" s="47"/>
      <c r="I57" s="49"/>
    </row>
    <row r="58" spans="1:9" s="2" customFormat="1" ht="13.5" customHeight="1">
      <c r="A58" s="37"/>
      <c r="B58" s="38"/>
      <c r="C58" s="38" t="s">
        <v>140</v>
      </c>
      <c r="D58" s="38"/>
      <c r="E58" s="39"/>
      <c r="F58" s="40"/>
      <c r="G58" s="40"/>
      <c r="H58" s="39"/>
      <c r="I58" s="39"/>
    </row>
    <row r="59" spans="1:9" s="2" customFormat="1" ht="13.5" customHeight="1">
      <c r="A59" s="41"/>
      <c r="B59" s="42"/>
      <c r="C59" s="42" t="s">
        <v>134</v>
      </c>
      <c r="D59" s="42"/>
      <c r="E59" s="43">
        <v>45.1</v>
      </c>
      <c r="F59" s="44"/>
      <c r="G59" s="44"/>
      <c r="H59" s="43"/>
      <c r="I59" s="43"/>
    </row>
    <row r="60" spans="1:9" s="2" customFormat="1" ht="13.5" customHeight="1">
      <c r="A60" s="41"/>
      <c r="B60" s="42"/>
      <c r="C60" s="42" t="s">
        <v>135</v>
      </c>
      <c r="D60" s="42"/>
      <c r="E60" s="43">
        <v>754.182</v>
      </c>
      <c r="F60" s="44"/>
      <c r="G60" s="44"/>
      <c r="H60" s="43"/>
      <c r="I60" s="43"/>
    </row>
    <row r="61" spans="1:9" s="2" customFormat="1" ht="13.5" customHeight="1">
      <c r="A61" s="41"/>
      <c r="B61" s="42"/>
      <c r="C61" s="42" t="s">
        <v>136</v>
      </c>
      <c r="D61" s="42"/>
      <c r="E61" s="43">
        <v>10.15</v>
      </c>
      <c r="F61" s="44"/>
      <c r="G61" s="44"/>
      <c r="H61" s="43"/>
      <c r="I61" s="43"/>
    </row>
    <row r="62" spans="1:9" s="2" customFormat="1" ht="13.5" customHeight="1">
      <c r="A62" s="41"/>
      <c r="B62" s="42"/>
      <c r="C62" s="42" t="s">
        <v>137</v>
      </c>
      <c r="D62" s="42"/>
      <c r="E62" s="43">
        <v>809.432</v>
      </c>
      <c r="F62" s="44"/>
      <c r="G62" s="44"/>
      <c r="H62" s="43"/>
      <c r="I62" s="43"/>
    </row>
    <row r="63" spans="1:9" s="2" customFormat="1" ht="24" customHeight="1">
      <c r="A63" s="45">
        <v>18</v>
      </c>
      <c r="B63" s="46" t="s">
        <v>141</v>
      </c>
      <c r="C63" s="46" t="s">
        <v>142</v>
      </c>
      <c r="D63" s="46" t="s">
        <v>124</v>
      </c>
      <c r="E63" s="47">
        <v>1686.742</v>
      </c>
      <c r="F63" s="48"/>
      <c r="G63" s="48">
        <f>E63*F63</f>
        <v>0</v>
      </c>
      <c r="H63" s="47"/>
      <c r="I63" s="49"/>
    </row>
    <row r="64" spans="1:9" s="2" customFormat="1" ht="13.5" customHeight="1">
      <c r="A64" s="37"/>
      <c r="B64" s="38"/>
      <c r="C64" s="38" t="s">
        <v>143</v>
      </c>
      <c r="D64" s="38"/>
      <c r="E64" s="39"/>
      <c r="F64" s="40"/>
      <c r="G64" s="40"/>
      <c r="H64" s="39"/>
      <c r="I64" s="39"/>
    </row>
    <row r="65" spans="1:9" s="2" customFormat="1" ht="13.5" customHeight="1">
      <c r="A65" s="41"/>
      <c r="B65" s="42"/>
      <c r="C65" s="42" t="s">
        <v>125</v>
      </c>
      <c r="D65" s="42"/>
      <c r="E65" s="43">
        <v>1144.9</v>
      </c>
      <c r="F65" s="44"/>
      <c r="G65" s="44"/>
      <c r="H65" s="43"/>
      <c r="I65" s="43"/>
    </row>
    <row r="66" spans="1:9" s="2" customFormat="1" ht="13.5" customHeight="1">
      <c r="A66" s="41"/>
      <c r="B66" s="42"/>
      <c r="C66" s="42" t="s">
        <v>126</v>
      </c>
      <c r="D66" s="42"/>
      <c r="E66" s="43">
        <v>1144.9</v>
      </c>
      <c r="F66" s="44"/>
      <c r="G66" s="44"/>
      <c r="H66" s="43"/>
      <c r="I66" s="43"/>
    </row>
    <row r="67" spans="1:9" s="2" customFormat="1" ht="13.5" customHeight="1">
      <c r="A67" s="41"/>
      <c r="B67" s="42"/>
      <c r="C67" s="42" t="s">
        <v>128</v>
      </c>
      <c r="D67" s="42"/>
      <c r="E67" s="43">
        <v>-425.443</v>
      </c>
      <c r="F67" s="44"/>
      <c r="G67" s="44"/>
      <c r="H67" s="43"/>
      <c r="I67" s="43"/>
    </row>
    <row r="68" spans="1:9" s="2" customFormat="1" ht="13.5" customHeight="1">
      <c r="A68" s="41"/>
      <c r="B68" s="42"/>
      <c r="C68" s="42" t="s">
        <v>129</v>
      </c>
      <c r="D68" s="42"/>
      <c r="E68" s="43">
        <v>38.16</v>
      </c>
      <c r="F68" s="44"/>
      <c r="G68" s="44"/>
      <c r="H68" s="43"/>
      <c r="I68" s="43"/>
    </row>
    <row r="69" spans="1:9" s="2" customFormat="1" ht="13.5" customHeight="1">
      <c r="A69" s="41"/>
      <c r="B69" s="42"/>
      <c r="C69" s="42" t="s">
        <v>130</v>
      </c>
      <c r="D69" s="42"/>
      <c r="E69" s="43">
        <v>30.8</v>
      </c>
      <c r="F69" s="44"/>
      <c r="G69" s="44"/>
      <c r="H69" s="43"/>
      <c r="I69" s="43"/>
    </row>
    <row r="70" spans="1:9" s="2" customFormat="1" ht="13.5" customHeight="1">
      <c r="A70" s="41"/>
      <c r="B70" s="42"/>
      <c r="C70" s="42" t="s">
        <v>131</v>
      </c>
      <c r="D70" s="42"/>
      <c r="E70" s="43">
        <v>786.6</v>
      </c>
      <c r="F70" s="44"/>
      <c r="G70" s="44"/>
      <c r="H70" s="43"/>
      <c r="I70" s="43"/>
    </row>
    <row r="71" spans="1:9" s="2" customFormat="1" ht="13.5" customHeight="1">
      <c r="A71" s="41"/>
      <c r="B71" s="42"/>
      <c r="C71" s="42" t="s">
        <v>132</v>
      </c>
      <c r="D71" s="42"/>
      <c r="E71" s="43">
        <v>111.725</v>
      </c>
      <c r="F71" s="44"/>
      <c r="G71" s="44"/>
      <c r="H71" s="43"/>
      <c r="I71" s="43"/>
    </row>
    <row r="72" spans="1:9" s="2" customFormat="1" ht="13.5" customHeight="1">
      <c r="A72" s="41"/>
      <c r="B72" s="42"/>
      <c r="C72" s="42" t="s">
        <v>137</v>
      </c>
      <c r="D72" s="42"/>
      <c r="E72" s="43">
        <v>1686.742</v>
      </c>
      <c r="F72" s="44"/>
      <c r="G72" s="44"/>
      <c r="H72" s="43"/>
      <c r="I72" s="43"/>
    </row>
    <row r="73" spans="1:9" s="2" customFormat="1" ht="13.5" customHeight="1">
      <c r="A73" s="45">
        <v>19</v>
      </c>
      <c r="B73" s="46" t="s">
        <v>144</v>
      </c>
      <c r="C73" s="46" t="s">
        <v>145</v>
      </c>
      <c r="D73" s="46" t="s">
        <v>124</v>
      </c>
      <c r="E73" s="47">
        <v>541.842</v>
      </c>
      <c r="F73" s="48"/>
      <c r="G73" s="48">
        <f>E73*F73</f>
        <v>0</v>
      </c>
      <c r="H73" s="47"/>
      <c r="I73" s="49"/>
    </row>
    <row r="74" spans="1:9" s="2" customFormat="1" ht="13.5" customHeight="1">
      <c r="A74" s="41"/>
      <c r="B74" s="42"/>
      <c r="C74" s="42" t="s">
        <v>128</v>
      </c>
      <c r="D74" s="42"/>
      <c r="E74" s="43">
        <v>-425.443</v>
      </c>
      <c r="F74" s="44"/>
      <c r="G74" s="44"/>
      <c r="H74" s="43"/>
      <c r="I74" s="43"/>
    </row>
    <row r="75" spans="1:9" s="2" customFormat="1" ht="13.5" customHeight="1">
      <c r="A75" s="41"/>
      <c r="B75" s="42"/>
      <c r="C75" s="42" t="s">
        <v>129</v>
      </c>
      <c r="D75" s="42"/>
      <c r="E75" s="43">
        <v>38.16</v>
      </c>
      <c r="F75" s="44"/>
      <c r="G75" s="44"/>
      <c r="H75" s="43"/>
      <c r="I75" s="43"/>
    </row>
    <row r="76" spans="1:9" s="2" customFormat="1" ht="13.5" customHeight="1">
      <c r="A76" s="41"/>
      <c r="B76" s="42"/>
      <c r="C76" s="42" t="s">
        <v>130</v>
      </c>
      <c r="D76" s="42"/>
      <c r="E76" s="43">
        <v>30.8</v>
      </c>
      <c r="F76" s="44"/>
      <c r="G76" s="44"/>
      <c r="H76" s="43"/>
      <c r="I76" s="43"/>
    </row>
    <row r="77" spans="1:9" s="2" customFormat="1" ht="13.5" customHeight="1">
      <c r="A77" s="41"/>
      <c r="B77" s="42"/>
      <c r="C77" s="42" t="s">
        <v>131</v>
      </c>
      <c r="D77" s="42"/>
      <c r="E77" s="43">
        <v>786.6</v>
      </c>
      <c r="F77" s="44"/>
      <c r="G77" s="44"/>
      <c r="H77" s="43"/>
      <c r="I77" s="43"/>
    </row>
    <row r="78" spans="1:9" s="2" customFormat="1" ht="13.5" customHeight="1">
      <c r="A78" s="41"/>
      <c r="B78" s="42"/>
      <c r="C78" s="42" t="s">
        <v>132</v>
      </c>
      <c r="D78" s="42"/>
      <c r="E78" s="43">
        <v>111.725</v>
      </c>
      <c r="F78" s="44"/>
      <c r="G78" s="44"/>
      <c r="H78" s="43"/>
      <c r="I78" s="43"/>
    </row>
    <row r="79" spans="1:9" s="2" customFormat="1" ht="13.5" customHeight="1">
      <c r="A79" s="41"/>
      <c r="B79" s="42"/>
      <c r="C79" s="42" t="s">
        <v>137</v>
      </c>
      <c r="D79" s="42"/>
      <c r="E79" s="43">
        <v>541.842</v>
      </c>
      <c r="F79" s="44"/>
      <c r="G79" s="44"/>
      <c r="H79" s="43"/>
      <c r="I79" s="43"/>
    </row>
    <row r="80" spans="1:9" s="2" customFormat="1" ht="13.5" customHeight="1">
      <c r="A80" s="45">
        <v>20</v>
      </c>
      <c r="B80" s="46" t="s">
        <v>146</v>
      </c>
      <c r="C80" s="46" t="s">
        <v>147</v>
      </c>
      <c r="D80" s="46" t="s">
        <v>124</v>
      </c>
      <c r="E80" s="47">
        <v>1144.9</v>
      </c>
      <c r="F80" s="48"/>
      <c r="G80" s="48">
        <f>E80*F80</f>
        <v>0</v>
      </c>
      <c r="H80" s="47"/>
      <c r="I80" s="49"/>
    </row>
    <row r="81" spans="1:9" s="2" customFormat="1" ht="13.5" customHeight="1">
      <c r="A81" s="41"/>
      <c r="B81" s="42"/>
      <c r="C81" s="42" t="s">
        <v>148</v>
      </c>
      <c r="D81" s="42"/>
      <c r="E81" s="43">
        <v>1144.9</v>
      </c>
      <c r="F81" s="44"/>
      <c r="G81" s="44"/>
      <c r="H81" s="43"/>
      <c r="I81" s="43"/>
    </row>
    <row r="82" spans="1:9" s="2" customFormat="1" ht="24" customHeight="1">
      <c r="A82" s="45">
        <v>21</v>
      </c>
      <c r="B82" s="46" t="s">
        <v>149</v>
      </c>
      <c r="C82" s="46" t="s">
        <v>150</v>
      </c>
      <c r="D82" s="46" t="s">
        <v>151</v>
      </c>
      <c r="E82" s="47">
        <v>2915.5</v>
      </c>
      <c r="F82" s="48"/>
      <c r="G82" s="48">
        <f>E82*F82</f>
        <v>0</v>
      </c>
      <c r="H82" s="47"/>
      <c r="I82" s="49"/>
    </row>
    <row r="83" spans="1:9" s="2" customFormat="1" ht="13.5" customHeight="1">
      <c r="A83" s="41"/>
      <c r="B83" s="42"/>
      <c r="C83" s="42" t="s">
        <v>152</v>
      </c>
      <c r="D83" s="42"/>
      <c r="E83" s="43">
        <v>33.6</v>
      </c>
      <c r="F83" s="44"/>
      <c r="G83" s="44"/>
      <c r="H83" s="43"/>
      <c r="I83" s="43"/>
    </row>
    <row r="84" spans="1:9" s="2" customFormat="1" ht="13.5" customHeight="1">
      <c r="A84" s="41"/>
      <c r="B84" s="42"/>
      <c r="C84" s="42" t="s">
        <v>153</v>
      </c>
      <c r="D84" s="42"/>
      <c r="E84" s="43">
        <v>2784.15</v>
      </c>
      <c r="F84" s="44"/>
      <c r="G84" s="44"/>
      <c r="H84" s="43"/>
      <c r="I84" s="43"/>
    </row>
    <row r="85" spans="1:9" s="2" customFormat="1" ht="13.5" customHeight="1">
      <c r="A85" s="41"/>
      <c r="B85" s="42"/>
      <c r="C85" s="42" t="s">
        <v>154</v>
      </c>
      <c r="D85" s="42"/>
      <c r="E85" s="43">
        <v>97.75</v>
      </c>
      <c r="F85" s="44"/>
      <c r="G85" s="44"/>
      <c r="H85" s="43"/>
      <c r="I85" s="43"/>
    </row>
    <row r="86" spans="1:9" s="2" customFormat="1" ht="13.5" customHeight="1">
      <c r="A86" s="41"/>
      <c r="B86" s="42"/>
      <c r="C86" s="42" t="s">
        <v>137</v>
      </c>
      <c r="D86" s="42"/>
      <c r="E86" s="43">
        <v>2915.5</v>
      </c>
      <c r="F86" s="44"/>
      <c r="G86" s="44"/>
      <c r="H86" s="43"/>
      <c r="I86" s="43"/>
    </row>
    <row r="87" spans="1:9" s="2" customFormat="1" ht="13.5" customHeight="1">
      <c r="A87" s="50"/>
      <c r="B87" s="16" t="s">
        <v>27</v>
      </c>
      <c r="C87" s="16" t="s">
        <v>28</v>
      </c>
      <c r="D87" s="16"/>
      <c r="E87" s="18"/>
      <c r="F87" s="17"/>
      <c r="G87" s="17">
        <f>SUM(G88:G93)</f>
        <v>0</v>
      </c>
      <c r="H87" s="18"/>
      <c r="I87" s="18"/>
    </row>
    <row r="88" spans="1:9" s="2" customFormat="1" ht="24" customHeight="1">
      <c r="A88" s="45">
        <v>22</v>
      </c>
      <c r="B88" s="46" t="s">
        <v>155</v>
      </c>
      <c r="C88" s="46" t="s">
        <v>156</v>
      </c>
      <c r="D88" s="46" t="s">
        <v>124</v>
      </c>
      <c r="E88" s="47">
        <v>328.739</v>
      </c>
      <c r="F88" s="48"/>
      <c r="G88" s="48">
        <f>E88*F88</f>
        <v>0</v>
      </c>
      <c r="H88" s="47"/>
      <c r="I88" s="49"/>
    </row>
    <row r="89" spans="1:9" s="2" customFormat="1" ht="13.5" customHeight="1">
      <c r="A89" s="41"/>
      <c r="B89" s="42"/>
      <c r="C89" s="42" t="s">
        <v>157</v>
      </c>
      <c r="D89" s="42"/>
      <c r="E89" s="43">
        <v>328.739</v>
      </c>
      <c r="F89" s="44"/>
      <c r="G89" s="44"/>
      <c r="H89" s="43"/>
      <c r="I89" s="43"/>
    </row>
    <row r="90" spans="1:9" s="2" customFormat="1" ht="24" customHeight="1">
      <c r="A90" s="45">
        <v>23</v>
      </c>
      <c r="B90" s="46" t="s">
        <v>158</v>
      </c>
      <c r="C90" s="46" t="s">
        <v>159</v>
      </c>
      <c r="D90" s="46" t="s">
        <v>124</v>
      </c>
      <c r="E90" s="47">
        <v>328.739</v>
      </c>
      <c r="F90" s="48"/>
      <c r="G90" s="48">
        <f>E90*F90</f>
        <v>0</v>
      </c>
      <c r="H90" s="47"/>
      <c r="I90" s="49"/>
    </row>
    <row r="91" spans="1:9" s="2" customFormat="1" ht="24" customHeight="1">
      <c r="A91" s="41"/>
      <c r="B91" s="42"/>
      <c r="C91" s="42" t="s">
        <v>160</v>
      </c>
      <c r="D91" s="42"/>
      <c r="E91" s="43">
        <v>328.739</v>
      </c>
      <c r="F91" s="44"/>
      <c r="G91" s="44"/>
      <c r="H91" s="43"/>
      <c r="I91" s="43"/>
    </row>
    <row r="92" spans="1:9" s="2" customFormat="1" ht="24" customHeight="1">
      <c r="A92" s="45">
        <v>24</v>
      </c>
      <c r="B92" s="46" t="s">
        <v>161</v>
      </c>
      <c r="C92" s="46" t="s">
        <v>162</v>
      </c>
      <c r="D92" s="46" t="s">
        <v>124</v>
      </c>
      <c r="E92" s="47">
        <v>754.182</v>
      </c>
      <c r="F92" s="48"/>
      <c r="G92" s="48">
        <f>E92*F92</f>
        <v>0</v>
      </c>
      <c r="H92" s="47"/>
      <c r="I92" s="49"/>
    </row>
    <row r="93" spans="1:9" s="2" customFormat="1" ht="13.5" customHeight="1">
      <c r="A93" s="41"/>
      <c r="B93" s="42"/>
      <c r="C93" s="42" t="s">
        <v>163</v>
      </c>
      <c r="D93" s="42"/>
      <c r="E93" s="43">
        <v>754.1815</v>
      </c>
      <c r="F93" s="44"/>
      <c r="G93" s="44"/>
      <c r="H93" s="43"/>
      <c r="I93" s="43"/>
    </row>
    <row r="94" spans="1:9" s="2" customFormat="1" ht="13.5" customHeight="1">
      <c r="A94" s="50"/>
      <c r="B94" s="16" t="s">
        <v>29</v>
      </c>
      <c r="C94" s="16" t="s">
        <v>30</v>
      </c>
      <c r="D94" s="16"/>
      <c r="E94" s="18"/>
      <c r="F94" s="17"/>
      <c r="G94" s="17">
        <f>SUM(G95:G105)</f>
        <v>0</v>
      </c>
      <c r="H94" s="18">
        <v>90.576</v>
      </c>
      <c r="I94" s="18"/>
    </row>
    <row r="95" spans="1:9" s="2" customFormat="1" ht="24" customHeight="1">
      <c r="A95" s="45">
        <v>25</v>
      </c>
      <c r="B95" s="46" t="s">
        <v>164</v>
      </c>
      <c r="C95" s="46" t="s">
        <v>165</v>
      </c>
      <c r="D95" s="46" t="s">
        <v>124</v>
      </c>
      <c r="E95" s="47">
        <v>121.875</v>
      </c>
      <c r="F95" s="48"/>
      <c r="G95" s="48">
        <f>E95*F95</f>
        <v>0</v>
      </c>
      <c r="H95" s="47"/>
      <c r="I95" s="49"/>
    </row>
    <row r="96" spans="1:9" s="2" customFormat="1" ht="13.5" customHeight="1">
      <c r="A96" s="41"/>
      <c r="B96" s="42"/>
      <c r="C96" s="42" t="s">
        <v>166</v>
      </c>
      <c r="D96" s="42"/>
      <c r="E96" s="43">
        <v>121.875</v>
      </c>
      <c r="F96" s="44"/>
      <c r="G96" s="44"/>
      <c r="H96" s="43"/>
      <c r="I96" s="43"/>
    </row>
    <row r="97" spans="1:9" s="2" customFormat="1" ht="24" customHeight="1">
      <c r="A97" s="45">
        <v>26</v>
      </c>
      <c r="B97" s="46" t="s">
        <v>167</v>
      </c>
      <c r="C97" s="46" t="s">
        <v>168</v>
      </c>
      <c r="D97" s="46" t="s">
        <v>124</v>
      </c>
      <c r="E97" s="47">
        <v>121.875</v>
      </c>
      <c r="F97" s="48"/>
      <c r="G97" s="48">
        <f>E97*F97</f>
        <v>0</v>
      </c>
      <c r="H97" s="47"/>
      <c r="I97" s="49"/>
    </row>
    <row r="98" spans="1:9" s="2" customFormat="1" ht="24" customHeight="1">
      <c r="A98" s="41"/>
      <c r="B98" s="42"/>
      <c r="C98" s="42" t="s">
        <v>169</v>
      </c>
      <c r="D98" s="42"/>
      <c r="E98" s="43">
        <v>121.875</v>
      </c>
      <c r="F98" s="44"/>
      <c r="G98" s="44"/>
      <c r="H98" s="43"/>
      <c r="I98" s="43"/>
    </row>
    <row r="99" spans="1:9" s="2" customFormat="1" ht="24" customHeight="1">
      <c r="A99" s="45">
        <v>27</v>
      </c>
      <c r="B99" s="46" t="s">
        <v>170</v>
      </c>
      <c r="C99" s="46" t="s">
        <v>171</v>
      </c>
      <c r="D99" s="46" t="s">
        <v>124</v>
      </c>
      <c r="E99" s="47">
        <v>59.11</v>
      </c>
      <c r="F99" s="48"/>
      <c r="G99" s="48">
        <f>E99*F99</f>
        <v>0</v>
      </c>
      <c r="H99" s="47"/>
      <c r="I99" s="49"/>
    </row>
    <row r="100" spans="1:9" s="2" customFormat="1" ht="13.5" customHeight="1">
      <c r="A100" s="41"/>
      <c r="B100" s="42"/>
      <c r="C100" s="42" t="s">
        <v>172</v>
      </c>
      <c r="D100" s="42"/>
      <c r="E100" s="43">
        <v>48.96</v>
      </c>
      <c r="F100" s="44"/>
      <c r="G100" s="44"/>
      <c r="H100" s="43"/>
      <c r="I100" s="43"/>
    </row>
    <row r="101" spans="1:9" s="2" customFormat="1" ht="13.5" customHeight="1">
      <c r="A101" s="41"/>
      <c r="B101" s="42"/>
      <c r="C101" s="42" t="s">
        <v>173</v>
      </c>
      <c r="D101" s="42"/>
      <c r="E101" s="43">
        <v>10.15</v>
      </c>
      <c r="F101" s="44"/>
      <c r="G101" s="44"/>
      <c r="H101" s="43"/>
      <c r="I101" s="43"/>
    </row>
    <row r="102" spans="1:9" s="2" customFormat="1" ht="13.5" customHeight="1">
      <c r="A102" s="41"/>
      <c r="B102" s="42"/>
      <c r="C102" s="42" t="s">
        <v>137</v>
      </c>
      <c r="D102" s="42"/>
      <c r="E102" s="43">
        <v>59.11</v>
      </c>
      <c r="F102" s="44"/>
      <c r="G102" s="44"/>
      <c r="H102" s="43"/>
      <c r="I102" s="43"/>
    </row>
    <row r="103" spans="1:9" s="2" customFormat="1" ht="13.5" customHeight="1">
      <c r="A103" s="51">
        <v>28</v>
      </c>
      <c r="B103" s="52" t="s">
        <v>174</v>
      </c>
      <c r="C103" s="52" t="s">
        <v>175</v>
      </c>
      <c r="D103" s="52" t="s">
        <v>176</v>
      </c>
      <c r="E103" s="53">
        <v>90.576</v>
      </c>
      <c r="F103" s="54"/>
      <c r="G103" s="54">
        <f>E103*F103</f>
        <v>0</v>
      </c>
      <c r="H103" s="53">
        <v>90.576</v>
      </c>
      <c r="I103" s="55"/>
    </row>
    <row r="104" spans="1:9" s="2" customFormat="1" ht="13.5" customHeight="1">
      <c r="A104" s="37"/>
      <c r="B104" s="38"/>
      <c r="C104" s="38" t="s">
        <v>177</v>
      </c>
      <c r="D104" s="38"/>
      <c r="E104" s="39"/>
      <c r="F104" s="40"/>
      <c r="G104" s="40"/>
      <c r="H104" s="39"/>
      <c r="I104" s="39"/>
    </row>
    <row r="105" spans="1:9" s="2" customFormat="1" ht="13.5" customHeight="1">
      <c r="A105" s="41"/>
      <c r="B105" s="42"/>
      <c r="C105" s="42" t="s">
        <v>178</v>
      </c>
      <c r="D105" s="42"/>
      <c r="E105" s="43">
        <v>90.576</v>
      </c>
      <c r="F105" s="44"/>
      <c r="G105" s="44"/>
      <c r="H105" s="43"/>
      <c r="I105" s="43"/>
    </row>
    <row r="106" spans="1:9" s="2" customFormat="1" ht="13.5" customHeight="1">
      <c r="A106" s="50"/>
      <c r="B106" s="16" t="s">
        <v>31</v>
      </c>
      <c r="C106" s="16" t="s">
        <v>32</v>
      </c>
      <c r="D106" s="16"/>
      <c r="E106" s="18"/>
      <c r="F106" s="17"/>
      <c r="G106" s="17">
        <f>SUM(G107:G120)</f>
        <v>0</v>
      </c>
      <c r="H106" s="18"/>
      <c r="I106" s="18"/>
    </row>
    <row r="107" spans="1:9" s="2" customFormat="1" ht="24" customHeight="1">
      <c r="A107" s="45">
        <v>29</v>
      </c>
      <c r="B107" s="46" t="s">
        <v>179</v>
      </c>
      <c r="C107" s="46" t="s">
        <v>180</v>
      </c>
      <c r="D107" s="46" t="s">
        <v>124</v>
      </c>
      <c r="E107" s="47">
        <v>68.96</v>
      </c>
      <c r="F107" s="48"/>
      <c r="G107" s="48">
        <f>E107*F107</f>
        <v>0</v>
      </c>
      <c r="H107" s="47"/>
      <c r="I107" s="49"/>
    </row>
    <row r="108" spans="1:9" s="2" customFormat="1" ht="24" customHeight="1">
      <c r="A108" s="41"/>
      <c r="B108" s="42"/>
      <c r="C108" s="42" t="s">
        <v>181</v>
      </c>
      <c r="D108" s="42"/>
      <c r="E108" s="43">
        <v>38.16</v>
      </c>
      <c r="F108" s="44"/>
      <c r="G108" s="44"/>
      <c r="H108" s="43"/>
      <c r="I108" s="43"/>
    </row>
    <row r="109" spans="1:9" s="2" customFormat="1" ht="13.5" customHeight="1">
      <c r="A109" s="41"/>
      <c r="B109" s="42"/>
      <c r="C109" s="42" t="s">
        <v>182</v>
      </c>
      <c r="D109" s="42"/>
      <c r="E109" s="43">
        <v>30.8</v>
      </c>
      <c r="F109" s="44"/>
      <c r="G109" s="44"/>
      <c r="H109" s="43"/>
      <c r="I109" s="43"/>
    </row>
    <row r="110" spans="1:9" s="2" customFormat="1" ht="13.5" customHeight="1">
      <c r="A110" s="41"/>
      <c r="B110" s="42"/>
      <c r="C110" s="42" t="s">
        <v>137</v>
      </c>
      <c r="D110" s="42"/>
      <c r="E110" s="43">
        <v>68.96</v>
      </c>
      <c r="F110" s="44"/>
      <c r="G110" s="44"/>
      <c r="H110" s="43"/>
      <c r="I110" s="43"/>
    </row>
    <row r="111" spans="1:9" s="2" customFormat="1" ht="24" customHeight="1">
      <c r="A111" s="45">
        <v>30</v>
      </c>
      <c r="B111" s="46" t="s">
        <v>183</v>
      </c>
      <c r="C111" s="46" t="s">
        <v>184</v>
      </c>
      <c r="D111" s="46" t="s">
        <v>124</v>
      </c>
      <c r="E111" s="47">
        <v>68.96</v>
      </c>
      <c r="F111" s="48"/>
      <c r="G111" s="48">
        <f>E111*F111</f>
        <v>0</v>
      </c>
      <c r="H111" s="47"/>
      <c r="I111" s="49"/>
    </row>
    <row r="112" spans="1:9" s="2" customFormat="1" ht="24" customHeight="1">
      <c r="A112" s="41"/>
      <c r="B112" s="42"/>
      <c r="C112" s="42" t="s">
        <v>185</v>
      </c>
      <c r="D112" s="42"/>
      <c r="E112" s="43">
        <v>68.96</v>
      </c>
      <c r="F112" s="44"/>
      <c r="G112" s="44"/>
      <c r="H112" s="43"/>
      <c r="I112" s="43"/>
    </row>
    <row r="113" spans="1:9" s="2" customFormat="1" ht="24" customHeight="1">
      <c r="A113" s="45">
        <v>31</v>
      </c>
      <c r="B113" s="46" t="s">
        <v>186</v>
      </c>
      <c r="C113" s="46" t="s">
        <v>187</v>
      </c>
      <c r="D113" s="46" t="s">
        <v>124</v>
      </c>
      <c r="E113" s="47">
        <v>786.6</v>
      </c>
      <c r="F113" s="48"/>
      <c r="G113" s="48">
        <f>E113*F113</f>
        <v>0</v>
      </c>
      <c r="H113" s="47"/>
      <c r="I113" s="49"/>
    </row>
    <row r="114" spans="1:9" s="2" customFormat="1" ht="13.5" customHeight="1">
      <c r="A114" s="41"/>
      <c r="B114" s="42"/>
      <c r="C114" s="42" t="s">
        <v>188</v>
      </c>
      <c r="D114" s="42"/>
      <c r="E114" s="43">
        <v>786.6</v>
      </c>
      <c r="F114" s="44"/>
      <c r="G114" s="44"/>
      <c r="H114" s="43"/>
      <c r="I114" s="43"/>
    </row>
    <row r="115" spans="1:9" s="2" customFormat="1" ht="24" customHeight="1">
      <c r="A115" s="45">
        <v>32</v>
      </c>
      <c r="B115" s="46" t="s">
        <v>189</v>
      </c>
      <c r="C115" s="46" t="s">
        <v>190</v>
      </c>
      <c r="D115" s="46" t="s">
        <v>124</v>
      </c>
      <c r="E115" s="47">
        <v>786.6</v>
      </c>
      <c r="F115" s="48"/>
      <c r="G115" s="48">
        <f>E115*F115</f>
        <v>0</v>
      </c>
      <c r="H115" s="47"/>
      <c r="I115" s="49"/>
    </row>
    <row r="116" spans="1:9" s="2" customFormat="1" ht="24" customHeight="1">
      <c r="A116" s="41"/>
      <c r="B116" s="42"/>
      <c r="C116" s="42" t="s">
        <v>191</v>
      </c>
      <c r="D116" s="42"/>
      <c r="E116" s="43">
        <v>786.6</v>
      </c>
      <c r="F116" s="44"/>
      <c r="G116" s="44"/>
      <c r="H116" s="43"/>
      <c r="I116" s="43"/>
    </row>
    <row r="117" spans="1:9" s="2" customFormat="1" ht="24" customHeight="1">
      <c r="A117" s="45">
        <v>33</v>
      </c>
      <c r="B117" s="46" t="s">
        <v>192</v>
      </c>
      <c r="C117" s="46" t="s">
        <v>193</v>
      </c>
      <c r="D117" s="46" t="s">
        <v>124</v>
      </c>
      <c r="E117" s="47">
        <v>824.76</v>
      </c>
      <c r="F117" s="48"/>
      <c r="G117" s="48">
        <f>E117*F117</f>
        <v>0</v>
      </c>
      <c r="H117" s="47"/>
      <c r="I117" s="49"/>
    </row>
    <row r="118" spans="1:9" s="2" customFormat="1" ht="24" customHeight="1">
      <c r="A118" s="41"/>
      <c r="B118" s="42"/>
      <c r="C118" s="42" t="s">
        <v>181</v>
      </c>
      <c r="D118" s="42"/>
      <c r="E118" s="43">
        <v>38.16</v>
      </c>
      <c r="F118" s="44"/>
      <c r="G118" s="44"/>
      <c r="H118" s="43"/>
      <c r="I118" s="43"/>
    </row>
    <row r="119" spans="1:9" s="2" customFormat="1" ht="13.5" customHeight="1">
      <c r="A119" s="41"/>
      <c r="B119" s="42"/>
      <c r="C119" s="42" t="s">
        <v>188</v>
      </c>
      <c r="D119" s="42"/>
      <c r="E119" s="43">
        <v>786.6</v>
      </c>
      <c r="F119" s="44"/>
      <c r="G119" s="44"/>
      <c r="H119" s="43"/>
      <c r="I119" s="43"/>
    </row>
    <row r="120" spans="1:9" s="2" customFormat="1" ht="13.5" customHeight="1">
      <c r="A120" s="41"/>
      <c r="B120" s="42"/>
      <c r="C120" s="42" t="s">
        <v>137</v>
      </c>
      <c r="D120" s="42"/>
      <c r="E120" s="43">
        <v>824.76</v>
      </c>
      <c r="F120" s="44"/>
      <c r="G120" s="44"/>
      <c r="H120" s="43"/>
      <c r="I120" s="43"/>
    </row>
    <row r="121" spans="1:9" s="2" customFormat="1" ht="13.5" customHeight="1">
      <c r="A121" s="50"/>
      <c r="B121" s="16" t="s">
        <v>33</v>
      </c>
      <c r="C121" s="16" t="s">
        <v>34</v>
      </c>
      <c r="D121" s="16"/>
      <c r="E121" s="18"/>
      <c r="F121" s="17"/>
      <c r="G121" s="17">
        <f>SUM(G122:G129)</f>
        <v>0</v>
      </c>
      <c r="H121" s="18">
        <v>0.00189</v>
      </c>
      <c r="I121" s="18"/>
    </row>
    <row r="122" spans="1:9" s="2" customFormat="1" ht="13.5" customHeight="1">
      <c r="A122" s="45">
        <v>34</v>
      </c>
      <c r="B122" s="46" t="s">
        <v>194</v>
      </c>
      <c r="C122" s="46" t="s">
        <v>195</v>
      </c>
      <c r="D122" s="46" t="s">
        <v>124</v>
      </c>
      <c r="E122" s="47">
        <v>1190</v>
      </c>
      <c r="F122" s="48"/>
      <c r="G122" s="48">
        <f>E122*F122</f>
        <v>0</v>
      </c>
      <c r="H122" s="47"/>
      <c r="I122" s="49"/>
    </row>
    <row r="123" spans="1:9" s="2" customFormat="1" ht="13.5" customHeight="1">
      <c r="A123" s="37"/>
      <c r="B123" s="38"/>
      <c r="C123" s="38" t="s">
        <v>196</v>
      </c>
      <c r="D123" s="38"/>
      <c r="E123" s="39"/>
      <c r="F123" s="40"/>
      <c r="G123" s="40"/>
      <c r="H123" s="39"/>
      <c r="I123" s="39"/>
    </row>
    <row r="124" spans="1:9" s="2" customFormat="1" ht="13.5" customHeight="1">
      <c r="A124" s="41"/>
      <c r="B124" s="42"/>
      <c r="C124" s="42" t="s">
        <v>197</v>
      </c>
      <c r="D124" s="42"/>
      <c r="E124" s="43">
        <v>1190</v>
      </c>
      <c r="F124" s="44"/>
      <c r="G124" s="44"/>
      <c r="H124" s="43"/>
      <c r="I124" s="43"/>
    </row>
    <row r="125" spans="1:9" s="2" customFormat="1" ht="24" customHeight="1">
      <c r="A125" s="22">
        <v>35</v>
      </c>
      <c r="B125" s="23" t="s">
        <v>198</v>
      </c>
      <c r="C125" s="23" t="s">
        <v>199</v>
      </c>
      <c r="D125" s="23" t="s">
        <v>151</v>
      </c>
      <c r="E125" s="24">
        <v>70</v>
      </c>
      <c r="F125" s="25"/>
      <c r="G125" s="25">
        <f>E125*F125</f>
        <v>0</v>
      </c>
      <c r="H125" s="24"/>
      <c r="I125" s="26"/>
    </row>
    <row r="126" spans="1:9" s="2" customFormat="1" ht="24" customHeight="1">
      <c r="A126" s="27">
        <v>36</v>
      </c>
      <c r="B126" s="28" t="s">
        <v>200</v>
      </c>
      <c r="C126" s="28" t="s">
        <v>201</v>
      </c>
      <c r="D126" s="28" t="s">
        <v>95</v>
      </c>
      <c r="E126" s="29">
        <v>1</v>
      </c>
      <c r="F126" s="30"/>
      <c r="G126" s="30">
        <f>E126*F126</f>
        <v>0</v>
      </c>
      <c r="H126" s="29">
        <v>0.0009</v>
      </c>
      <c r="I126" s="31"/>
    </row>
    <row r="127" spans="1:9" s="2" customFormat="1" ht="24" customHeight="1">
      <c r="A127" s="27">
        <v>37</v>
      </c>
      <c r="B127" s="28" t="s">
        <v>202</v>
      </c>
      <c r="C127" s="28" t="s">
        <v>203</v>
      </c>
      <c r="D127" s="28" t="s">
        <v>95</v>
      </c>
      <c r="E127" s="29">
        <v>1</v>
      </c>
      <c r="F127" s="30"/>
      <c r="G127" s="30">
        <f>E127*F127</f>
        <v>0</v>
      </c>
      <c r="H127" s="29"/>
      <c r="I127" s="31"/>
    </row>
    <row r="128" spans="1:9" s="2" customFormat="1" ht="24" customHeight="1">
      <c r="A128" s="27">
        <v>38</v>
      </c>
      <c r="B128" s="28" t="s">
        <v>204</v>
      </c>
      <c r="C128" s="28" t="s">
        <v>205</v>
      </c>
      <c r="D128" s="28" t="s">
        <v>95</v>
      </c>
      <c r="E128" s="29">
        <v>1</v>
      </c>
      <c r="F128" s="30"/>
      <c r="G128" s="30">
        <f>E128*F128</f>
        <v>0</v>
      </c>
      <c r="H128" s="29"/>
      <c r="I128" s="31"/>
    </row>
    <row r="129" spans="1:9" s="2" customFormat="1" ht="13.5" customHeight="1">
      <c r="A129" s="32">
        <v>39</v>
      </c>
      <c r="B129" s="33" t="s">
        <v>206</v>
      </c>
      <c r="C129" s="33" t="s">
        <v>207</v>
      </c>
      <c r="D129" s="33" t="s">
        <v>95</v>
      </c>
      <c r="E129" s="34">
        <v>3</v>
      </c>
      <c r="F129" s="35"/>
      <c r="G129" s="35">
        <f>E129*F129</f>
        <v>0</v>
      </c>
      <c r="H129" s="34">
        <v>0.00099</v>
      </c>
      <c r="I129" s="36"/>
    </row>
    <row r="130" spans="1:9" s="2" customFormat="1" ht="13.5" customHeight="1">
      <c r="A130" s="50"/>
      <c r="B130" s="16" t="s">
        <v>35</v>
      </c>
      <c r="C130" s="16" t="s">
        <v>36</v>
      </c>
      <c r="D130" s="16"/>
      <c r="E130" s="18"/>
      <c r="F130" s="17"/>
      <c r="G130" s="17">
        <f>SUM(G131:G134)</f>
        <v>0</v>
      </c>
      <c r="H130" s="18"/>
      <c r="I130" s="18"/>
    </row>
    <row r="131" spans="1:9" s="2" customFormat="1" ht="24" customHeight="1">
      <c r="A131" s="45">
        <v>40</v>
      </c>
      <c r="B131" s="46" t="s">
        <v>208</v>
      </c>
      <c r="C131" s="46" t="s">
        <v>209</v>
      </c>
      <c r="D131" s="46" t="s">
        <v>210</v>
      </c>
      <c r="E131" s="47">
        <v>83</v>
      </c>
      <c r="F131" s="48"/>
      <c r="G131" s="48">
        <f>E131*F131</f>
        <v>0</v>
      </c>
      <c r="H131" s="47"/>
      <c r="I131" s="49"/>
    </row>
    <row r="132" spans="1:9" s="2" customFormat="1" ht="13.5" customHeight="1">
      <c r="A132" s="41"/>
      <c r="B132" s="42"/>
      <c r="C132" s="42" t="s">
        <v>211</v>
      </c>
      <c r="D132" s="42"/>
      <c r="E132" s="43">
        <v>83</v>
      </c>
      <c r="F132" s="44"/>
      <c r="G132" s="44"/>
      <c r="H132" s="43"/>
      <c r="I132" s="43"/>
    </row>
    <row r="133" spans="1:9" s="2" customFormat="1" ht="13.5" customHeight="1">
      <c r="A133" s="45">
        <v>41</v>
      </c>
      <c r="B133" s="46" t="s">
        <v>212</v>
      </c>
      <c r="C133" s="46" t="s">
        <v>213</v>
      </c>
      <c r="D133" s="46" t="s">
        <v>151</v>
      </c>
      <c r="E133" s="47">
        <v>290.5</v>
      </c>
      <c r="F133" s="48"/>
      <c r="G133" s="48">
        <f>E133*F133</f>
        <v>0</v>
      </c>
      <c r="H133" s="47"/>
      <c r="I133" s="49"/>
    </row>
    <row r="134" spans="1:9" s="2" customFormat="1" ht="13.5" customHeight="1">
      <c r="A134" s="41"/>
      <c r="B134" s="42"/>
      <c r="C134" s="42" t="s">
        <v>214</v>
      </c>
      <c r="D134" s="42"/>
      <c r="E134" s="43">
        <v>290.5</v>
      </c>
      <c r="F134" s="44"/>
      <c r="G134" s="44"/>
      <c r="H134" s="43"/>
      <c r="I134" s="43"/>
    </row>
    <row r="135" spans="1:9" s="2" customFormat="1" ht="13.5" customHeight="1">
      <c r="A135" s="50"/>
      <c r="B135" s="16" t="s">
        <v>37</v>
      </c>
      <c r="C135" s="16" t="s">
        <v>38</v>
      </c>
      <c r="D135" s="16"/>
      <c r="E135" s="18"/>
      <c r="F135" s="17"/>
      <c r="G135" s="17">
        <f>SUM(G136:G142)</f>
        <v>0</v>
      </c>
      <c r="H135" s="18">
        <v>18.06255</v>
      </c>
      <c r="I135" s="18"/>
    </row>
    <row r="136" spans="1:9" s="2" customFormat="1" ht="24" customHeight="1">
      <c r="A136" s="45">
        <v>42</v>
      </c>
      <c r="B136" s="46" t="s">
        <v>215</v>
      </c>
      <c r="C136" s="46" t="s">
        <v>216</v>
      </c>
      <c r="D136" s="46" t="s">
        <v>151</v>
      </c>
      <c r="E136" s="47">
        <v>451</v>
      </c>
      <c r="F136" s="48"/>
      <c r="G136" s="48">
        <f>E136*F136</f>
        <v>0</v>
      </c>
      <c r="H136" s="47"/>
      <c r="I136" s="49"/>
    </row>
    <row r="137" spans="1:9" s="2" customFormat="1" ht="24" customHeight="1">
      <c r="A137" s="41"/>
      <c r="B137" s="42"/>
      <c r="C137" s="42" t="s">
        <v>217</v>
      </c>
      <c r="D137" s="42"/>
      <c r="E137" s="43">
        <v>451</v>
      </c>
      <c r="F137" s="44"/>
      <c r="G137" s="44"/>
      <c r="H137" s="43"/>
      <c r="I137" s="43"/>
    </row>
    <row r="138" spans="1:9" s="2" customFormat="1" ht="13.5" customHeight="1">
      <c r="A138" s="45">
        <v>43</v>
      </c>
      <c r="B138" s="46" t="s">
        <v>218</v>
      </c>
      <c r="C138" s="46" t="s">
        <v>219</v>
      </c>
      <c r="D138" s="46" t="s">
        <v>151</v>
      </c>
      <c r="E138" s="47">
        <v>451</v>
      </c>
      <c r="F138" s="48"/>
      <c r="G138" s="48">
        <f>E138*F138</f>
        <v>0</v>
      </c>
      <c r="H138" s="47">
        <v>18.04</v>
      </c>
      <c r="I138" s="49"/>
    </row>
    <row r="139" spans="1:9" s="2" customFormat="1" ht="24" customHeight="1">
      <c r="A139" s="41"/>
      <c r="B139" s="42"/>
      <c r="C139" s="42" t="s">
        <v>217</v>
      </c>
      <c r="D139" s="42"/>
      <c r="E139" s="43">
        <v>451</v>
      </c>
      <c r="F139" s="44"/>
      <c r="G139" s="44"/>
      <c r="H139" s="43"/>
      <c r="I139" s="43"/>
    </row>
    <row r="140" spans="1:9" s="2" customFormat="1" ht="13.5" customHeight="1">
      <c r="A140" s="51">
        <v>44</v>
      </c>
      <c r="B140" s="52" t="s">
        <v>220</v>
      </c>
      <c r="C140" s="52" t="s">
        <v>221</v>
      </c>
      <c r="D140" s="52" t="s">
        <v>222</v>
      </c>
      <c r="E140" s="53">
        <v>22.55</v>
      </c>
      <c r="F140" s="54"/>
      <c r="G140" s="54">
        <f>E140*F140</f>
        <v>0</v>
      </c>
      <c r="H140" s="53">
        <v>0.02255</v>
      </c>
      <c r="I140" s="55"/>
    </row>
    <row r="141" spans="1:9" s="2" customFormat="1" ht="13.5" customHeight="1">
      <c r="A141" s="37"/>
      <c r="B141" s="38"/>
      <c r="C141" s="38" t="s">
        <v>223</v>
      </c>
      <c r="D141" s="38"/>
      <c r="E141" s="39"/>
      <c r="F141" s="40"/>
      <c r="G141" s="40"/>
      <c r="H141" s="39"/>
      <c r="I141" s="39"/>
    </row>
    <row r="142" spans="1:9" s="2" customFormat="1" ht="24" customHeight="1">
      <c r="A142" s="41"/>
      <c r="B142" s="42"/>
      <c r="C142" s="42" t="s">
        <v>224</v>
      </c>
      <c r="D142" s="42"/>
      <c r="E142" s="43">
        <v>22.55</v>
      </c>
      <c r="F142" s="44"/>
      <c r="G142" s="44"/>
      <c r="H142" s="43"/>
      <c r="I142" s="43"/>
    </row>
    <row r="143" spans="1:9" s="2" customFormat="1" ht="21" customHeight="1">
      <c r="A143" s="21"/>
      <c r="B143" s="13" t="s">
        <v>3</v>
      </c>
      <c r="C143" s="13" t="s">
        <v>39</v>
      </c>
      <c r="D143" s="13"/>
      <c r="E143" s="15"/>
      <c r="F143" s="14"/>
      <c r="G143" s="14">
        <f>G144</f>
        <v>0</v>
      </c>
      <c r="H143" s="15">
        <v>1.984</v>
      </c>
      <c r="I143" s="15"/>
    </row>
    <row r="144" spans="1:9" s="2" customFormat="1" ht="13.5" customHeight="1">
      <c r="A144" s="50"/>
      <c r="B144" s="16" t="s">
        <v>40</v>
      </c>
      <c r="C144" s="16" t="s">
        <v>41</v>
      </c>
      <c r="D144" s="16"/>
      <c r="E144" s="18"/>
      <c r="F144" s="17"/>
      <c r="G144" s="17">
        <f>SUM(G145:G152)</f>
        <v>0</v>
      </c>
      <c r="H144" s="18">
        <v>1.984</v>
      </c>
      <c r="I144" s="18"/>
    </row>
    <row r="145" spans="1:9" s="2" customFormat="1" ht="34.5" customHeight="1">
      <c r="A145" s="45">
        <v>45</v>
      </c>
      <c r="B145" s="46" t="s">
        <v>225</v>
      </c>
      <c r="C145" s="46" t="s">
        <v>226</v>
      </c>
      <c r="D145" s="46" t="s">
        <v>210</v>
      </c>
      <c r="E145" s="47">
        <v>80</v>
      </c>
      <c r="F145" s="48"/>
      <c r="G145" s="48">
        <f>E145*F145</f>
        <v>0</v>
      </c>
      <c r="H145" s="47">
        <v>0.896</v>
      </c>
      <c r="I145" s="49"/>
    </row>
    <row r="146" spans="1:9" s="2" customFormat="1" ht="13.5" customHeight="1">
      <c r="A146" s="41"/>
      <c r="B146" s="42"/>
      <c r="C146" s="42" t="s">
        <v>227</v>
      </c>
      <c r="D146" s="42"/>
      <c r="E146" s="43">
        <v>80</v>
      </c>
      <c r="F146" s="44"/>
      <c r="G146" s="44"/>
      <c r="H146" s="43"/>
      <c r="I146" s="43"/>
    </row>
    <row r="147" spans="1:9" s="2" customFormat="1" ht="24" customHeight="1">
      <c r="A147" s="45">
        <v>46</v>
      </c>
      <c r="B147" s="46" t="s">
        <v>228</v>
      </c>
      <c r="C147" s="46" t="s">
        <v>229</v>
      </c>
      <c r="D147" s="46" t="s">
        <v>210</v>
      </c>
      <c r="E147" s="47">
        <v>8</v>
      </c>
      <c r="F147" s="48"/>
      <c r="G147" s="48">
        <f>E147*F147</f>
        <v>0</v>
      </c>
      <c r="H147" s="47">
        <v>0.352</v>
      </c>
      <c r="I147" s="49"/>
    </row>
    <row r="148" spans="1:9" s="2" customFormat="1" ht="13.5" customHeight="1">
      <c r="A148" s="41"/>
      <c r="B148" s="42"/>
      <c r="C148" s="42" t="s">
        <v>230</v>
      </c>
      <c r="D148" s="42"/>
      <c r="E148" s="43">
        <v>8</v>
      </c>
      <c r="F148" s="44"/>
      <c r="G148" s="44"/>
      <c r="H148" s="43"/>
      <c r="I148" s="43"/>
    </row>
    <row r="149" spans="1:9" s="2" customFormat="1" ht="13.5" customHeight="1">
      <c r="A149" s="51">
        <v>47</v>
      </c>
      <c r="B149" s="52" t="s">
        <v>231</v>
      </c>
      <c r="C149" s="52" t="s">
        <v>232</v>
      </c>
      <c r="D149" s="52" t="s">
        <v>95</v>
      </c>
      <c r="E149" s="53">
        <v>8</v>
      </c>
      <c r="F149" s="54"/>
      <c r="G149" s="54">
        <f>E149*F149</f>
        <v>0</v>
      </c>
      <c r="H149" s="53">
        <v>0.256</v>
      </c>
      <c r="I149" s="55"/>
    </row>
    <row r="150" spans="1:9" s="2" customFormat="1" ht="13.5" customHeight="1">
      <c r="A150" s="41"/>
      <c r="B150" s="42"/>
      <c r="C150" s="42" t="s">
        <v>233</v>
      </c>
      <c r="D150" s="42"/>
      <c r="E150" s="43">
        <v>8</v>
      </c>
      <c r="F150" s="44"/>
      <c r="G150" s="44"/>
      <c r="H150" s="43"/>
      <c r="I150" s="43"/>
    </row>
    <row r="151" spans="1:9" s="2" customFormat="1" ht="13.5" customHeight="1">
      <c r="A151" s="51">
        <v>48</v>
      </c>
      <c r="B151" s="52" t="s">
        <v>234</v>
      </c>
      <c r="C151" s="52" t="s">
        <v>235</v>
      </c>
      <c r="D151" s="52" t="s">
        <v>95</v>
      </c>
      <c r="E151" s="53">
        <v>16</v>
      </c>
      <c r="F151" s="54"/>
      <c r="G151" s="54">
        <f>E151*F151</f>
        <v>0</v>
      </c>
      <c r="H151" s="53">
        <v>0.48</v>
      </c>
      <c r="I151" s="55"/>
    </row>
    <row r="152" spans="1:9" s="2" customFormat="1" ht="13.5" customHeight="1">
      <c r="A152" s="41"/>
      <c r="B152" s="42"/>
      <c r="C152" s="42" t="s">
        <v>236</v>
      </c>
      <c r="D152" s="42"/>
      <c r="E152" s="43">
        <v>16</v>
      </c>
      <c r="F152" s="44"/>
      <c r="G152" s="44"/>
      <c r="H152" s="43"/>
      <c r="I152" s="43"/>
    </row>
    <row r="153" spans="1:9" s="2" customFormat="1" ht="21" customHeight="1">
      <c r="A153" s="21"/>
      <c r="B153" s="13" t="s">
        <v>5</v>
      </c>
      <c r="C153" s="13" t="s">
        <v>42</v>
      </c>
      <c r="D153" s="13"/>
      <c r="E153" s="15"/>
      <c r="F153" s="14"/>
      <c r="G153" s="14">
        <f>G154+G160</f>
        <v>0</v>
      </c>
      <c r="H153" s="15">
        <v>42.6843</v>
      </c>
      <c r="I153" s="15"/>
    </row>
    <row r="154" spans="1:9" s="2" customFormat="1" ht="13.5" customHeight="1">
      <c r="A154" s="50"/>
      <c r="B154" s="16" t="s">
        <v>43</v>
      </c>
      <c r="C154" s="16" t="s">
        <v>44</v>
      </c>
      <c r="D154" s="16"/>
      <c r="E154" s="18"/>
      <c r="F154" s="17"/>
      <c r="G154" s="17">
        <f>SUM(G155:G159)</f>
        <v>0</v>
      </c>
      <c r="H154" s="18">
        <v>42.6843</v>
      </c>
      <c r="I154" s="18"/>
    </row>
    <row r="155" spans="1:9" s="2" customFormat="1" ht="24" customHeight="1">
      <c r="A155" s="45">
        <v>49</v>
      </c>
      <c r="B155" s="46" t="s">
        <v>237</v>
      </c>
      <c r="C155" s="46" t="s">
        <v>238</v>
      </c>
      <c r="D155" s="46" t="s">
        <v>210</v>
      </c>
      <c r="E155" s="47">
        <v>15</v>
      </c>
      <c r="F155" s="48"/>
      <c r="G155" s="48">
        <f>E155*F155</f>
        <v>0</v>
      </c>
      <c r="H155" s="47">
        <v>23.7333</v>
      </c>
      <c r="I155" s="49"/>
    </row>
    <row r="156" spans="1:9" s="2" customFormat="1" ht="13.5" customHeight="1">
      <c r="A156" s="41"/>
      <c r="B156" s="42"/>
      <c r="C156" s="42" t="s">
        <v>239</v>
      </c>
      <c r="D156" s="42"/>
      <c r="E156" s="43">
        <v>15</v>
      </c>
      <c r="F156" s="44"/>
      <c r="G156" s="44"/>
      <c r="H156" s="43"/>
      <c r="I156" s="43"/>
    </row>
    <row r="157" spans="1:9" s="2" customFormat="1" ht="24" customHeight="1">
      <c r="A157" s="51">
        <v>50</v>
      </c>
      <c r="B157" s="52" t="s">
        <v>240</v>
      </c>
      <c r="C157" s="52" t="s">
        <v>241</v>
      </c>
      <c r="D157" s="52" t="s">
        <v>95</v>
      </c>
      <c r="E157" s="53">
        <v>12</v>
      </c>
      <c r="F157" s="54"/>
      <c r="G157" s="54">
        <f>E157*F157</f>
        <v>0</v>
      </c>
      <c r="H157" s="53">
        <v>15.72</v>
      </c>
      <c r="I157" s="55"/>
    </row>
    <row r="158" spans="1:9" s="2" customFormat="1" ht="24" customHeight="1">
      <c r="A158" s="51">
        <v>51</v>
      </c>
      <c r="B158" s="52" t="s">
        <v>242</v>
      </c>
      <c r="C158" s="52" t="s">
        <v>243</v>
      </c>
      <c r="D158" s="52" t="s">
        <v>95</v>
      </c>
      <c r="E158" s="53">
        <v>1</v>
      </c>
      <c r="F158" s="54"/>
      <c r="G158" s="54">
        <f>E158*F158</f>
        <v>0</v>
      </c>
      <c r="H158" s="53">
        <v>1.64</v>
      </c>
      <c r="I158" s="55"/>
    </row>
    <row r="159" spans="1:9" s="2" customFormat="1" ht="24" customHeight="1">
      <c r="A159" s="51">
        <v>52</v>
      </c>
      <c r="B159" s="52" t="s">
        <v>244</v>
      </c>
      <c r="C159" s="52" t="s">
        <v>245</v>
      </c>
      <c r="D159" s="52" t="s">
        <v>95</v>
      </c>
      <c r="E159" s="53">
        <v>1</v>
      </c>
      <c r="F159" s="54"/>
      <c r="G159" s="54">
        <f>E159*F159</f>
        <v>0</v>
      </c>
      <c r="H159" s="53">
        <v>1.591</v>
      </c>
      <c r="I159" s="55"/>
    </row>
    <row r="160" spans="1:9" s="2" customFormat="1" ht="13.5" customHeight="1">
      <c r="A160" s="50"/>
      <c r="B160" s="16" t="s">
        <v>45</v>
      </c>
      <c r="C160" s="16" t="s">
        <v>46</v>
      </c>
      <c r="D160" s="16"/>
      <c r="E160" s="18"/>
      <c r="F160" s="17"/>
      <c r="G160" s="17">
        <f>SUM(G161)</f>
        <v>0</v>
      </c>
      <c r="H160" s="18"/>
      <c r="I160" s="18"/>
    </row>
    <row r="161" spans="1:9" s="2" customFormat="1" ht="24" customHeight="1">
      <c r="A161" s="45">
        <v>53</v>
      </c>
      <c r="B161" s="46" t="s">
        <v>246</v>
      </c>
      <c r="C161" s="46" t="s">
        <v>247</v>
      </c>
      <c r="D161" s="46" t="s">
        <v>210</v>
      </c>
      <c r="E161" s="47">
        <v>15.5</v>
      </c>
      <c r="F161" s="48"/>
      <c r="G161" s="48">
        <f>E161*F161</f>
        <v>0</v>
      </c>
      <c r="H161" s="47"/>
      <c r="I161" s="49"/>
    </row>
    <row r="162" spans="1:9" s="2" customFormat="1" ht="21" customHeight="1">
      <c r="A162" s="21"/>
      <c r="B162" s="13" t="s">
        <v>6</v>
      </c>
      <c r="C162" s="13" t="s">
        <v>47</v>
      </c>
      <c r="D162" s="13"/>
      <c r="E162" s="15"/>
      <c r="F162" s="14"/>
      <c r="G162" s="14">
        <f>G163+G177</f>
        <v>0</v>
      </c>
      <c r="H162" s="15">
        <v>41.90331179</v>
      </c>
      <c r="I162" s="15"/>
    </row>
    <row r="163" spans="1:9" s="2" customFormat="1" ht="13.5" customHeight="1">
      <c r="A163" s="50"/>
      <c r="B163" s="16" t="s">
        <v>48</v>
      </c>
      <c r="C163" s="16" t="s">
        <v>49</v>
      </c>
      <c r="D163" s="16"/>
      <c r="E163" s="18"/>
      <c r="F163" s="17"/>
      <c r="G163" s="17">
        <f>SUM(G164:G176)</f>
        <v>0</v>
      </c>
      <c r="H163" s="18">
        <v>15.57985179</v>
      </c>
      <c r="I163" s="18"/>
    </row>
    <row r="164" spans="1:9" s="2" customFormat="1" ht="24" customHeight="1">
      <c r="A164" s="45">
        <v>54</v>
      </c>
      <c r="B164" s="46" t="s">
        <v>248</v>
      </c>
      <c r="C164" s="46" t="s">
        <v>249</v>
      </c>
      <c r="D164" s="46" t="s">
        <v>124</v>
      </c>
      <c r="E164" s="47">
        <v>5.813</v>
      </c>
      <c r="F164" s="48"/>
      <c r="G164" s="48">
        <f>E164*F164</f>
        <v>0</v>
      </c>
      <c r="H164" s="47">
        <v>14.26097477</v>
      </c>
      <c r="I164" s="49"/>
    </row>
    <row r="165" spans="1:9" s="2" customFormat="1" ht="13.5" customHeight="1">
      <c r="A165" s="37"/>
      <c r="B165" s="38"/>
      <c r="C165" s="38" t="s">
        <v>250</v>
      </c>
      <c r="D165" s="38"/>
      <c r="E165" s="39"/>
      <c r="F165" s="40"/>
      <c r="G165" s="40"/>
      <c r="H165" s="39"/>
      <c r="I165" s="39"/>
    </row>
    <row r="166" spans="1:9" s="2" customFormat="1" ht="13.5" customHeight="1">
      <c r="A166" s="41"/>
      <c r="B166" s="42"/>
      <c r="C166" s="42" t="s">
        <v>251</v>
      </c>
      <c r="D166" s="42"/>
      <c r="E166" s="43">
        <v>5.8125</v>
      </c>
      <c r="F166" s="44"/>
      <c r="G166" s="44"/>
      <c r="H166" s="43"/>
      <c r="I166" s="43"/>
    </row>
    <row r="167" spans="1:9" s="2" customFormat="1" ht="13.5" customHeight="1">
      <c r="A167" s="45">
        <v>55</v>
      </c>
      <c r="B167" s="46" t="s">
        <v>252</v>
      </c>
      <c r="C167" s="46" t="s">
        <v>253</v>
      </c>
      <c r="D167" s="46" t="s">
        <v>151</v>
      </c>
      <c r="E167" s="47">
        <v>8.5</v>
      </c>
      <c r="F167" s="48"/>
      <c r="G167" s="48">
        <f>E167*F167</f>
        <v>0</v>
      </c>
      <c r="H167" s="47">
        <v>0.01220345</v>
      </c>
      <c r="I167" s="49"/>
    </row>
    <row r="168" spans="1:9" s="2" customFormat="1" ht="13.5" customHeight="1">
      <c r="A168" s="41"/>
      <c r="B168" s="42"/>
      <c r="C168" s="42" t="s">
        <v>254</v>
      </c>
      <c r="D168" s="42"/>
      <c r="E168" s="43">
        <v>8.5</v>
      </c>
      <c r="F168" s="44"/>
      <c r="G168" s="44"/>
      <c r="H168" s="43"/>
      <c r="I168" s="43"/>
    </row>
    <row r="169" spans="1:9" s="2" customFormat="1" ht="13.5" customHeight="1">
      <c r="A169" s="45">
        <v>56</v>
      </c>
      <c r="B169" s="46" t="s">
        <v>255</v>
      </c>
      <c r="C169" s="46" t="s">
        <v>256</v>
      </c>
      <c r="D169" s="46" t="s">
        <v>151</v>
      </c>
      <c r="E169" s="47">
        <v>8.5</v>
      </c>
      <c r="F169" s="48"/>
      <c r="G169" s="48">
        <f>E169*F169</f>
        <v>0</v>
      </c>
      <c r="H169" s="47">
        <v>0.012206</v>
      </c>
      <c r="I169" s="49"/>
    </row>
    <row r="170" spans="1:9" s="2" customFormat="1" ht="24" customHeight="1">
      <c r="A170" s="41"/>
      <c r="B170" s="42"/>
      <c r="C170" s="42" t="s">
        <v>257</v>
      </c>
      <c r="D170" s="42"/>
      <c r="E170" s="43">
        <v>8.5</v>
      </c>
      <c r="F170" s="44"/>
      <c r="G170" s="44"/>
      <c r="H170" s="43"/>
      <c r="I170" s="43"/>
    </row>
    <row r="171" spans="1:9" s="2" customFormat="1" ht="13.5" customHeight="1">
      <c r="A171" s="45">
        <v>57</v>
      </c>
      <c r="B171" s="46" t="s">
        <v>258</v>
      </c>
      <c r="C171" s="46" t="s">
        <v>259</v>
      </c>
      <c r="D171" s="46" t="s">
        <v>176</v>
      </c>
      <c r="E171" s="47">
        <v>1.221</v>
      </c>
      <c r="F171" s="48"/>
      <c r="G171" s="48">
        <f>E171*F171</f>
        <v>0</v>
      </c>
      <c r="H171" s="47">
        <v>1.29446757</v>
      </c>
      <c r="I171" s="49"/>
    </row>
    <row r="172" spans="1:9" s="2" customFormat="1" ht="13.5" customHeight="1">
      <c r="A172" s="37"/>
      <c r="B172" s="38"/>
      <c r="C172" s="38" t="s">
        <v>260</v>
      </c>
      <c r="D172" s="38"/>
      <c r="E172" s="39"/>
      <c r="F172" s="40"/>
      <c r="G172" s="40"/>
      <c r="H172" s="39"/>
      <c r="I172" s="39"/>
    </row>
    <row r="173" spans="1:9" s="2" customFormat="1" ht="13.5" customHeight="1">
      <c r="A173" s="41"/>
      <c r="B173" s="42"/>
      <c r="C173" s="42" t="s">
        <v>261</v>
      </c>
      <c r="D173" s="42"/>
      <c r="E173" s="43">
        <v>1.220625</v>
      </c>
      <c r="F173" s="44"/>
      <c r="G173" s="44"/>
      <c r="H173" s="43"/>
      <c r="I173" s="43"/>
    </row>
    <row r="174" spans="1:9" s="2" customFormat="1" ht="24" customHeight="1">
      <c r="A174" s="45">
        <v>58</v>
      </c>
      <c r="B174" s="46" t="s">
        <v>262</v>
      </c>
      <c r="C174" s="46" t="s">
        <v>263</v>
      </c>
      <c r="D174" s="46" t="s">
        <v>151</v>
      </c>
      <c r="E174" s="47">
        <v>33.6</v>
      </c>
      <c r="F174" s="48"/>
      <c r="G174" s="48">
        <f>E174*F174</f>
        <v>0</v>
      </c>
      <c r="H174" s="47"/>
      <c r="I174" s="49"/>
    </row>
    <row r="175" spans="1:9" s="2" customFormat="1" ht="13.5" customHeight="1">
      <c r="A175" s="37"/>
      <c r="B175" s="38"/>
      <c r="C175" s="38" t="s">
        <v>264</v>
      </c>
      <c r="D175" s="38"/>
      <c r="E175" s="39"/>
      <c r="F175" s="40"/>
      <c r="G175" s="40"/>
      <c r="H175" s="39"/>
      <c r="I175" s="39"/>
    </row>
    <row r="176" spans="1:9" s="2" customFormat="1" ht="13.5" customHeight="1">
      <c r="A176" s="41"/>
      <c r="B176" s="42"/>
      <c r="C176" s="42" t="s">
        <v>265</v>
      </c>
      <c r="D176" s="42"/>
      <c r="E176" s="43">
        <v>33.6</v>
      </c>
      <c r="F176" s="44"/>
      <c r="G176" s="44"/>
      <c r="H176" s="43"/>
      <c r="I176" s="43"/>
    </row>
    <row r="177" spans="1:9" s="2" customFormat="1" ht="13.5" customHeight="1">
      <c r="A177" s="50"/>
      <c r="B177" s="16" t="s">
        <v>50</v>
      </c>
      <c r="C177" s="16" t="s">
        <v>51</v>
      </c>
      <c r="D177" s="16"/>
      <c r="E177" s="18"/>
      <c r="F177" s="17"/>
      <c r="G177" s="17">
        <f>SUM(G178:G198)</f>
        <v>0</v>
      </c>
      <c r="H177" s="18">
        <v>26.32346</v>
      </c>
      <c r="I177" s="18"/>
    </row>
    <row r="178" spans="1:9" s="2" customFormat="1" ht="24" customHeight="1">
      <c r="A178" s="45">
        <v>59</v>
      </c>
      <c r="B178" s="46" t="s">
        <v>266</v>
      </c>
      <c r="C178" s="46" t="s">
        <v>267</v>
      </c>
      <c r="D178" s="46" t="s">
        <v>124</v>
      </c>
      <c r="E178" s="47">
        <v>13.32</v>
      </c>
      <c r="F178" s="48"/>
      <c r="G178" s="48">
        <f>E178*F178</f>
        <v>0</v>
      </c>
      <c r="H178" s="47"/>
      <c r="I178" s="49"/>
    </row>
    <row r="179" spans="1:9" s="2" customFormat="1" ht="13.5" customHeight="1">
      <c r="A179" s="37"/>
      <c r="B179" s="38"/>
      <c r="C179" s="38" t="s">
        <v>268</v>
      </c>
      <c r="D179" s="38"/>
      <c r="E179" s="39"/>
      <c r="F179" s="40"/>
      <c r="G179" s="40"/>
      <c r="H179" s="39"/>
      <c r="I179" s="39"/>
    </row>
    <row r="180" spans="1:9" s="2" customFormat="1" ht="13.5" customHeight="1">
      <c r="A180" s="41"/>
      <c r="B180" s="42"/>
      <c r="C180" s="42" t="s">
        <v>269</v>
      </c>
      <c r="D180" s="42"/>
      <c r="E180" s="43">
        <v>4.2</v>
      </c>
      <c r="F180" s="44"/>
      <c r="G180" s="44"/>
      <c r="H180" s="43"/>
      <c r="I180" s="43"/>
    </row>
    <row r="181" spans="1:9" s="2" customFormat="1" ht="13.5" customHeight="1">
      <c r="A181" s="41"/>
      <c r="B181" s="42"/>
      <c r="C181" s="42" t="s">
        <v>270</v>
      </c>
      <c r="D181" s="42"/>
      <c r="E181" s="43">
        <v>4.08</v>
      </c>
      <c r="F181" s="44"/>
      <c r="G181" s="44"/>
      <c r="H181" s="43"/>
      <c r="I181" s="43"/>
    </row>
    <row r="182" spans="1:9" s="2" customFormat="1" ht="13.5" customHeight="1">
      <c r="A182" s="41"/>
      <c r="B182" s="42"/>
      <c r="C182" s="42" t="s">
        <v>126</v>
      </c>
      <c r="D182" s="42"/>
      <c r="E182" s="43">
        <v>8.28</v>
      </c>
      <c r="F182" s="44"/>
      <c r="G182" s="44"/>
      <c r="H182" s="43"/>
      <c r="I182" s="43"/>
    </row>
    <row r="183" spans="1:9" s="2" customFormat="1" ht="13.5" customHeight="1">
      <c r="A183" s="41"/>
      <c r="B183" s="42"/>
      <c r="C183" s="42" t="s">
        <v>271</v>
      </c>
      <c r="D183" s="42"/>
      <c r="E183" s="43">
        <v>5.04</v>
      </c>
      <c r="F183" s="44"/>
      <c r="G183" s="44"/>
      <c r="H183" s="43"/>
      <c r="I183" s="43"/>
    </row>
    <row r="184" spans="1:9" s="2" customFormat="1" ht="13.5" customHeight="1">
      <c r="A184" s="41"/>
      <c r="B184" s="42"/>
      <c r="C184" s="42" t="s">
        <v>137</v>
      </c>
      <c r="D184" s="42"/>
      <c r="E184" s="43">
        <v>13.32</v>
      </c>
      <c r="F184" s="44"/>
      <c r="G184" s="44"/>
      <c r="H184" s="43"/>
      <c r="I184" s="43"/>
    </row>
    <row r="185" spans="1:9" s="2" customFormat="1" ht="13.5" customHeight="1">
      <c r="A185" s="45">
        <v>60</v>
      </c>
      <c r="B185" s="46" t="s">
        <v>272</v>
      </c>
      <c r="C185" s="46" t="s">
        <v>273</v>
      </c>
      <c r="D185" s="46" t="s">
        <v>151</v>
      </c>
      <c r="E185" s="47">
        <v>55.5</v>
      </c>
      <c r="F185" s="48"/>
      <c r="G185" s="48">
        <f>E185*F185</f>
        <v>0</v>
      </c>
      <c r="H185" s="47">
        <v>0.07992</v>
      </c>
      <c r="I185" s="49"/>
    </row>
    <row r="186" spans="1:9" s="2" customFormat="1" ht="13.5" customHeight="1">
      <c r="A186" s="37"/>
      <c r="B186" s="38"/>
      <c r="C186" s="38" t="s">
        <v>268</v>
      </c>
      <c r="D186" s="38"/>
      <c r="E186" s="39"/>
      <c r="F186" s="40"/>
      <c r="G186" s="40"/>
      <c r="H186" s="39"/>
      <c r="I186" s="39"/>
    </row>
    <row r="187" spans="1:9" s="2" customFormat="1" ht="13.5" customHeight="1">
      <c r="A187" s="41"/>
      <c r="B187" s="42"/>
      <c r="C187" s="42" t="s">
        <v>274</v>
      </c>
      <c r="D187" s="42"/>
      <c r="E187" s="43">
        <v>17.5</v>
      </c>
      <c r="F187" s="44"/>
      <c r="G187" s="44"/>
      <c r="H187" s="43"/>
      <c r="I187" s="43"/>
    </row>
    <row r="188" spans="1:9" s="2" customFormat="1" ht="13.5" customHeight="1">
      <c r="A188" s="41"/>
      <c r="B188" s="42"/>
      <c r="C188" s="42" t="s">
        <v>275</v>
      </c>
      <c r="D188" s="42"/>
      <c r="E188" s="43">
        <v>17</v>
      </c>
      <c r="F188" s="44"/>
      <c r="G188" s="44"/>
      <c r="H188" s="43"/>
      <c r="I188" s="43"/>
    </row>
    <row r="189" spans="1:9" s="2" customFormat="1" ht="13.5" customHeight="1">
      <c r="A189" s="41"/>
      <c r="B189" s="42"/>
      <c r="C189" s="42" t="s">
        <v>126</v>
      </c>
      <c r="D189" s="42"/>
      <c r="E189" s="43">
        <v>34.5</v>
      </c>
      <c r="F189" s="44"/>
      <c r="G189" s="44"/>
      <c r="H189" s="43"/>
      <c r="I189" s="43"/>
    </row>
    <row r="190" spans="1:9" s="2" customFormat="1" ht="13.5" customHeight="1">
      <c r="A190" s="41"/>
      <c r="B190" s="42"/>
      <c r="C190" s="42" t="s">
        <v>276</v>
      </c>
      <c r="D190" s="42"/>
      <c r="E190" s="43">
        <v>21</v>
      </c>
      <c r="F190" s="44"/>
      <c r="G190" s="44"/>
      <c r="H190" s="43"/>
      <c r="I190" s="43"/>
    </row>
    <row r="191" spans="1:9" s="2" customFormat="1" ht="13.5" customHeight="1">
      <c r="A191" s="41"/>
      <c r="B191" s="42"/>
      <c r="C191" s="42" t="s">
        <v>137</v>
      </c>
      <c r="D191" s="42"/>
      <c r="E191" s="43">
        <v>55.5</v>
      </c>
      <c r="F191" s="44"/>
      <c r="G191" s="44"/>
      <c r="H191" s="43"/>
      <c r="I191" s="43"/>
    </row>
    <row r="192" spans="1:9" s="2" customFormat="1" ht="13.5" customHeight="1">
      <c r="A192" s="45">
        <v>61</v>
      </c>
      <c r="B192" s="46" t="s">
        <v>277</v>
      </c>
      <c r="C192" s="46" t="s">
        <v>278</v>
      </c>
      <c r="D192" s="46" t="s">
        <v>151</v>
      </c>
      <c r="E192" s="47">
        <v>55.5</v>
      </c>
      <c r="F192" s="48"/>
      <c r="G192" s="48">
        <f>E192*F192</f>
        <v>0</v>
      </c>
      <c r="H192" s="47">
        <v>0.00222</v>
      </c>
      <c r="I192" s="49"/>
    </row>
    <row r="193" spans="1:9" s="2" customFormat="1" ht="24" customHeight="1">
      <c r="A193" s="41"/>
      <c r="B193" s="42"/>
      <c r="C193" s="42" t="s">
        <v>279</v>
      </c>
      <c r="D193" s="42"/>
      <c r="E193" s="43">
        <v>55.5</v>
      </c>
      <c r="F193" s="44"/>
      <c r="G193" s="44"/>
      <c r="H193" s="43"/>
      <c r="I193" s="43"/>
    </row>
    <row r="194" spans="1:9" s="2" customFormat="1" ht="13.5" customHeight="1">
      <c r="A194" s="22">
        <v>62</v>
      </c>
      <c r="B194" s="23" t="s">
        <v>280</v>
      </c>
      <c r="C194" s="23" t="s">
        <v>281</v>
      </c>
      <c r="D194" s="23" t="s">
        <v>95</v>
      </c>
      <c r="E194" s="24">
        <v>1</v>
      </c>
      <c r="F194" s="25"/>
      <c r="G194" s="25">
        <f>E194*F194</f>
        <v>0</v>
      </c>
      <c r="H194" s="24">
        <v>1.01161</v>
      </c>
      <c r="I194" s="26"/>
    </row>
    <row r="195" spans="1:9" s="2" customFormat="1" ht="24" customHeight="1">
      <c r="A195" s="32">
        <v>63</v>
      </c>
      <c r="B195" s="33" t="s">
        <v>282</v>
      </c>
      <c r="C195" s="33" t="s">
        <v>283</v>
      </c>
      <c r="D195" s="33" t="s">
        <v>151</v>
      </c>
      <c r="E195" s="34">
        <v>29</v>
      </c>
      <c r="F195" s="35"/>
      <c r="G195" s="35">
        <f>E195*F195</f>
        <v>0</v>
      </c>
      <c r="H195" s="34">
        <v>25.22971</v>
      </c>
      <c r="I195" s="36"/>
    </row>
    <row r="196" spans="1:9" s="2" customFormat="1" ht="13.5" customHeight="1">
      <c r="A196" s="41"/>
      <c r="B196" s="42"/>
      <c r="C196" s="42" t="s">
        <v>284</v>
      </c>
      <c r="D196" s="42"/>
      <c r="E196" s="43">
        <v>29</v>
      </c>
      <c r="F196" s="44"/>
      <c r="G196" s="44"/>
      <c r="H196" s="43"/>
      <c r="I196" s="43"/>
    </row>
    <row r="197" spans="1:9" s="2" customFormat="1" ht="13.5" customHeight="1">
      <c r="A197" s="45">
        <v>64</v>
      </c>
      <c r="B197" s="46" t="s">
        <v>285</v>
      </c>
      <c r="C197" s="46" t="s">
        <v>286</v>
      </c>
      <c r="D197" s="46" t="s">
        <v>151</v>
      </c>
      <c r="E197" s="47">
        <v>30.45</v>
      </c>
      <c r="F197" s="48"/>
      <c r="G197" s="48">
        <f>E197*F197</f>
        <v>0</v>
      </c>
      <c r="H197" s="47"/>
      <c r="I197" s="49"/>
    </row>
    <row r="198" spans="1:9" s="2" customFormat="1" ht="13.5" customHeight="1">
      <c r="A198" s="41"/>
      <c r="B198" s="42"/>
      <c r="C198" s="42" t="s">
        <v>287</v>
      </c>
      <c r="D198" s="42"/>
      <c r="E198" s="43">
        <v>30.45</v>
      </c>
      <c r="F198" s="44"/>
      <c r="G198" s="44"/>
      <c r="H198" s="43"/>
      <c r="I198" s="43"/>
    </row>
    <row r="199" spans="1:9" s="2" customFormat="1" ht="21" customHeight="1">
      <c r="A199" s="21"/>
      <c r="B199" s="13" t="s">
        <v>7</v>
      </c>
      <c r="C199" s="13" t="s">
        <v>52</v>
      </c>
      <c r="D199" s="13"/>
      <c r="E199" s="15"/>
      <c r="F199" s="14"/>
      <c r="G199" s="14">
        <f>G200+G210+G218+G238</f>
        <v>0</v>
      </c>
      <c r="H199" s="15">
        <v>207.055825</v>
      </c>
      <c r="I199" s="15"/>
    </row>
    <row r="200" spans="1:9" s="2" customFormat="1" ht="13.5" customHeight="1">
      <c r="A200" s="50"/>
      <c r="B200" s="16" t="s">
        <v>53</v>
      </c>
      <c r="C200" s="16" t="s">
        <v>54</v>
      </c>
      <c r="D200" s="16"/>
      <c r="E200" s="18"/>
      <c r="F200" s="17"/>
      <c r="G200" s="17">
        <f>SUM(G201:G209)</f>
        <v>0</v>
      </c>
      <c r="H200" s="18">
        <v>41.499</v>
      </c>
      <c r="I200" s="18"/>
    </row>
    <row r="201" spans="1:9" s="2" customFormat="1" ht="24" customHeight="1">
      <c r="A201" s="45">
        <v>65</v>
      </c>
      <c r="B201" s="46" t="s">
        <v>288</v>
      </c>
      <c r="C201" s="46" t="s">
        <v>289</v>
      </c>
      <c r="D201" s="46" t="s">
        <v>151</v>
      </c>
      <c r="E201" s="47">
        <v>2881.9</v>
      </c>
      <c r="F201" s="48"/>
      <c r="G201" s="48">
        <f>E201*F201</f>
        <v>0</v>
      </c>
      <c r="H201" s="47"/>
      <c r="I201" s="49"/>
    </row>
    <row r="202" spans="1:9" s="2" customFormat="1" ht="13.5" customHeight="1">
      <c r="A202" s="41"/>
      <c r="B202" s="42"/>
      <c r="C202" s="42" t="s">
        <v>290</v>
      </c>
      <c r="D202" s="42"/>
      <c r="E202" s="43">
        <v>2784.15</v>
      </c>
      <c r="F202" s="44"/>
      <c r="G202" s="44"/>
      <c r="H202" s="43"/>
      <c r="I202" s="43"/>
    </row>
    <row r="203" spans="1:9" s="2" customFormat="1" ht="13.5" customHeight="1">
      <c r="A203" s="41"/>
      <c r="B203" s="42"/>
      <c r="C203" s="42" t="s">
        <v>291</v>
      </c>
      <c r="D203" s="42"/>
      <c r="E203" s="43">
        <v>97.75</v>
      </c>
      <c r="F203" s="44"/>
      <c r="G203" s="44"/>
      <c r="H203" s="43"/>
      <c r="I203" s="43"/>
    </row>
    <row r="204" spans="1:9" s="2" customFormat="1" ht="13.5" customHeight="1">
      <c r="A204" s="41"/>
      <c r="B204" s="42"/>
      <c r="C204" s="42" t="s">
        <v>137</v>
      </c>
      <c r="D204" s="42"/>
      <c r="E204" s="43">
        <v>2881.9</v>
      </c>
      <c r="F204" s="44"/>
      <c r="G204" s="44"/>
      <c r="H204" s="43"/>
      <c r="I204" s="43"/>
    </row>
    <row r="205" spans="1:9" s="2" customFormat="1" ht="13.5" customHeight="1">
      <c r="A205" s="51">
        <v>66</v>
      </c>
      <c r="B205" s="52" t="s">
        <v>292</v>
      </c>
      <c r="C205" s="52" t="s">
        <v>293</v>
      </c>
      <c r="D205" s="52" t="s">
        <v>176</v>
      </c>
      <c r="E205" s="53">
        <v>41.499</v>
      </c>
      <c r="F205" s="54"/>
      <c r="G205" s="54">
        <f>E205*F205</f>
        <v>0</v>
      </c>
      <c r="H205" s="53">
        <v>41.499</v>
      </c>
      <c r="I205" s="55"/>
    </row>
    <row r="206" spans="1:9" s="2" customFormat="1" ht="13.5" customHeight="1">
      <c r="A206" s="37"/>
      <c r="B206" s="38"/>
      <c r="C206" s="38" t="s">
        <v>294</v>
      </c>
      <c r="D206" s="38"/>
      <c r="E206" s="39"/>
      <c r="F206" s="40"/>
      <c r="G206" s="40"/>
      <c r="H206" s="39"/>
      <c r="I206" s="39"/>
    </row>
    <row r="207" spans="1:9" s="2" customFormat="1" ht="13.5" customHeight="1">
      <c r="A207" s="41"/>
      <c r="B207" s="42"/>
      <c r="C207" s="42" t="s">
        <v>295</v>
      </c>
      <c r="D207" s="42"/>
      <c r="E207" s="43">
        <v>40.09176</v>
      </c>
      <c r="F207" s="44"/>
      <c r="G207" s="44"/>
      <c r="H207" s="43"/>
      <c r="I207" s="43"/>
    </row>
    <row r="208" spans="1:9" s="2" customFormat="1" ht="13.5" customHeight="1">
      <c r="A208" s="41"/>
      <c r="B208" s="42"/>
      <c r="C208" s="42" t="s">
        <v>296</v>
      </c>
      <c r="D208" s="42"/>
      <c r="E208" s="43">
        <v>1.4076</v>
      </c>
      <c r="F208" s="44"/>
      <c r="G208" s="44"/>
      <c r="H208" s="43"/>
      <c r="I208" s="43"/>
    </row>
    <row r="209" spans="1:9" s="2" customFormat="1" ht="13.5" customHeight="1">
      <c r="A209" s="41"/>
      <c r="B209" s="42"/>
      <c r="C209" s="42" t="s">
        <v>137</v>
      </c>
      <c r="D209" s="42"/>
      <c r="E209" s="43">
        <v>41.49936</v>
      </c>
      <c r="F209" s="44"/>
      <c r="G209" s="44"/>
      <c r="H209" s="43"/>
      <c r="I209" s="43"/>
    </row>
    <row r="210" spans="1:9" s="2" customFormat="1" ht="13.5" customHeight="1">
      <c r="A210" s="50"/>
      <c r="B210" s="16" t="s">
        <v>55</v>
      </c>
      <c r="C210" s="16" t="s">
        <v>56</v>
      </c>
      <c r="D210" s="16"/>
      <c r="E210" s="18"/>
      <c r="F210" s="17"/>
      <c r="G210" s="17">
        <f>SUM(G211:G217)</f>
        <v>0</v>
      </c>
      <c r="H210" s="18">
        <v>65.1576</v>
      </c>
      <c r="I210" s="18"/>
    </row>
    <row r="211" spans="1:9" s="2" customFormat="1" ht="24" customHeight="1">
      <c r="A211" s="45">
        <v>67</v>
      </c>
      <c r="B211" s="46" t="s">
        <v>297</v>
      </c>
      <c r="C211" s="46" t="s">
        <v>298</v>
      </c>
      <c r="D211" s="46" t="s">
        <v>151</v>
      </c>
      <c r="E211" s="47">
        <v>85</v>
      </c>
      <c r="F211" s="48"/>
      <c r="G211" s="48">
        <f>E211*F211</f>
        <v>0</v>
      </c>
      <c r="H211" s="47">
        <v>52.1934</v>
      </c>
      <c r="I211" s="49"/>
    </row>
    <row r="212" spans="1:9" s="2" customFormat="1" ht="13.5" customHeight="1">
      <c r="A212" s="37"/>
      <c r="B212" s="38"/>
      <c r="C212" s="38" t="s">
        <v>299</v>
      </c>
      <c r="D212" s="38"/>
      <c r="E212" s="39"/>
      <c r="F212" s="40"/>
      <c r="G212" s="40"/>
      <c r="H212" s="39"/>
      <c r="I212" s="39"/>
    </row>
    <row r="213" spans="1:9" s="2" customFormat="1" ht="13.5" customHeight="1">
      <c r="A213" s="41"/>
      <c r="B213" s="42"/>
      <c r="C213" s="42" t="s">
        <v>300</v>
      </c>
      <c r="D213" s="42"/>
      <c r="E213" s="43">
        <v>85</v>
      </c>
      <c r="F213" s="44"/>
      <c r="G213" s="44"/>
      <c r="H213" s="43"/>
      <c r="I213" s="43"/>
    </row>
    <row r="214" spans="1:9" s="2" customFormat="1" ht="13.5" customHeight="1">
      <c r="A214" s="45">
        <v>68</v>
      </c>
      <c r="B214" s="46" t="s">
        <v>301</v>
      </c>
      <c r="C214" s="46" t="s">
        <v>302</v>
      </c>
      <c r="D214" s="46" t="s">
        <v>151</v>
      </c>
      <c r="E214" s="47">
        <v>85</v>
      </c>
      <c r="F214" s="48"/>
      <c r="G214" s="48">
        <f>E214*F214</f>
        <v>0</v>
      </c>
      <c r="H214" s="47">
        <v>12.9642</v>
      </c>
      <c r="I214" s="49"/>
    </row>
    <row r="215" spans="1:9" s="2" customFormat="1" ht="24" customHeight="1">
      <c r="A215" s="41"/>
      <c r="B215" s="42"/>
      <c r="C215" s="42" t="s">
        <v>303</v>
      </c>
      <c r="D215" s="42"/>
      <c r="E215" s="43">
        <v>85</v>
      </c>
      <c r="F215" s="44"/>
      <c r="G215" s="44"/>
      <c r="H215" s="43"/>
      <c r="I215" s="43"/>
    </row>
    <row r="216" spans="1:9" s="2" customFormat="1" ht="13.5" customHeight="1">
      <c r="A216" s="45">
        <v>69</v>
      </c>
      <c r="B216" s="46" t="s">
        <v>304</v>
      </c>
      <c r="C216" s="46" t="s">
        <v>305</v>
      </c>
      <c r="D216" s="46" t="s">
        <v>151</v>
      </c>
      <c r="E216" s="47">
        <v>89.25</v>
      </c>
      <c r="F216" s="48"/>
      <c r="G216" s="48">
        <f>E216*F216</f>
        <v>0</v>
      </c>
      <c r="H216" s="47"/>
      <c r="I216" s="49"/>
    </row>
    <row r="217" spans="1:9" s="2" customFormat="1" ht="13.5" customHeight="1">
      <c r="A217" s="41"/>
      <c r="B217" s="42"/>
      <c r="C217" s="42" t="s">
        <v>306</v>
      </c>
      <c r="D217" s="42"/>
      <c r="E217" s="43">
        <v>89.25</v>
      </c>
      <c r="F217" s="44"/>
      <c r="G217" s="44"/>
      <c r="H217" s="43"/>
      <c r="I217" s="43"/>
    </row>
    <row r="218" spans="1:9" s="2" customFormat="1" ht="13.5" customHeight="1">
      <c r="A218" s="50"/>
      <c r="B218" s="16" t="s">
        <v>57</v>
      </c>
      <c r="C218" s="16" t="s">
        <v>58</v>
      </c>
      <c r="D218" s="16"/>
      <c r="E218" s="18"/>
      <c r="F218" s="17"/>
      <c r="G218" s="17">
        <f>SUM(G219:G237)</f>
        <v>0</v>
      </c>
      <c r="H218" s="18">
        <v>0.044835</v>
      </c>
      <c r="I218" s="18"/>
    </row>
    <row r="219" spans="1:9" s="2" customFormat="1" ht="24" customHeight="1">
      <c r="A219" s="45">
        <v>70</v>
      </c>
      <c r="B219" s="46" t="s">
        <v>307</v>
      </c>
      <c r="C219" s="46" t="s">
        <v>308</v>
      </c>
      <c r="D219" s="46" t="s">
        <v>151</v>
      </c>
      <c r="E219" s="47">
        <v>2421</v>
      </c>
      <c r="F219" s="48"/>
      <c r="G219" s="48">
        <f>E219*F219</f>
        <v>0</v>
      </c>
      <c r="H219" s="47"/>
      <c r="I219" s="49"/>
    </row>
    <row r="220" spans="1:9" s="2" customFormat="1" ht="13.5" customHeight="1">
      <c r="A220" s="37"/>
      <c r="B220" s="38"/>
      <c r="C220" s="38" t="s">
        <v>309</v>
      </c>
      <c r="D220" s="38"/>
      <c r="E220" s="39"/>
      <c r="F220" s="40"/>
      <c r="G220" s="40"/>
      <c r="H220" s="39"/>
      <c r="I220" s="39"/>
    </row>
    <row r="221" spans="1:9" s="2" customFormat="1" ht="13.5" customHeight="1">
      <c r="A221" s="41"/>
      <c r="B221" s="42"/>
      <c r="C221" s="42" t="s">
        <v>310</v>
      </c>
      <c r="D221" s="42"/>
      <c r="E221" s="43">
        <v>2234</v>
      </c>
      <c r="F221" s="44"/>
      <c r="G221" s="44"/>
      <c r="H221" s="43"/>
      <c r="I221" s="43"/>
    </row>
    <row r="222" spans="1:9" s="2" customFormat="1" ht="13.5" customHeight="1">
      <c r="A222" s="41"/>
      <c r="B222" s="42"/>
      <c r="C222" s="42" t="s">
        <v>311</v>
      </c>
      <c r="D222" s="42"/>
      <c r="E222" s="43">
        <v>187</v>
      </c>
      <c r="F222" s="44"/>
      <c r="G222" s="44"/>
      <c r="H222" s="43"/>
      <c r="I222" s="43"/>
    </row>
    <row r="223" spans="1:9" s="2" customFormat="1" ht="13.5" customHeight="1">
      <c r="A223" s="41"/>
      <c r="B223" s="42"/>
      <c r="C223" s="42" t="s">
        <v>137</v>
      </c>
      <c r="D223" s="42"/>
      <c r="E223" s="43">
        <v>2421</v>
      </c>
      <c r="F223" s="44"/>
      <c r="G223" s="44"/>
      <c r="H223" s="43"/>
      <c r="I223" s="43"/>
    </row>
    <row r="224" spans="1:9" s="2" customFormat="1" ht="13.5" customHeight="1">
      <c r="A224" s="45">
        <v>71</v>
      </c>
      <c r="B224" s="46" t="s">
        <v>312</v>
      </c>
      <c r="C224" s="46" t="s">
        <v>313</v>
      </c>
      <c r="D224" s="46" t="s">
        <v>151</v>
      </c>
      <c r="E224" s="47">
        <v>1210.5</v>
      </c>
      <c r="F224" s="48"/>
      <c r="G224" s="48">
        <f>E224*F224</f>
        <v>0</v>
      </c>
      <c r="H224" s="47"/>
      <c r="I224" s="49"/>
    </row>
    <row r="225" spans="1:9" s="2" customFormat="1" ht="13.5" customHeight="1">
      <c r="A225" s="41"/>
      <c r="B225" s="42"/>
      <c r="C225" s="42" t="s">
        <v>314</v>
      </c>
      <c r="D225" s="42"/>
      <c r="E225" s="43">
        <v>1117</v>
      </c>
      <c r="F225" s="44"/>
      <c r="G225" s="44"/>
      <c r="H225" s="43"/>
      <c r="I225" s="43"/>
    </row>
    <row r="226" spans="1:9" s="2" customFormat="1" ht="13.5" customHeight="1">
      <c r="A226" s="41"/>
      <c r="B226" s="42"/>
      <c r="C226" s="42" t="s">
        <v>315</v>
      </c>
      <c r="D226" s="42"/>
      <c r="E226" s="43">
        <v>93.5</v>
      </c>
      <c r="F226" s="44"/>
      <c r="G226" s="44"/>
      <c r="H226" s="43"/>
      <c r="I226" s="43"/>
    </row>
    <row r="227" spans="1:9" s="2" customFormat="1" ht="13.5" customHeight="1">
      <c r="A227" s="41"/>
      <c r="B227" s="42"/>
      <c r="C227" s="42" t="s">
        <v>137</v>
      </c>
      <c r="D227" s="42"/>
      <c r="E227" s="43">
        <v>1210.5</v>
      </c>
      <c r="F227" s="44"/>
      <c r="G227" s="44"/>
      <c r="H227" s="43"/>
      <c r="I227" s="43"/>
    </row>
    <row r="228" spans="1:9" s="2" customFormat="1" ht="13.5" customHeight="1">
      <c r="A228" s="45">
        <v>72</v>
      </c>
      <c r="B228" s="46" t="s">
        <v>316</v>
      </c>
      <c r="C228" s="46" t="s">
        <v>317</v>
      </c>
      <c r="D228" s="46" t="s">
        <v>151</v>
      </c>
      <c r="E228" s="47">
        <v>1271.025</v>
      </c>
      <c r="F228" s="48"/>
      <c r="G228" s="48">
        <f>E228*F228</f>
        <v>0</v>
      </c>
      <c r="H228" s="47"/>
      <c r="I228" s="49"/>
    </row>
    <row r="229" spans="1:9" s="2" customFormat="1" ht="13.5" customHeight="1">
      <c r="A229" s="41"/>
      <c r="B229" s="42"/>
      <c r="C229" s="42" t="s">
        <v>318</v>
      </c>
      <c r="D229" s="42"/>
      <c r="E229" s="43">
        <v>1172.85</v>
      </c>
      <c r="F229" s="44"/>
      <c r="G229" s="44"/>
      <c r="H229" s="43"/>
      <c r="I229" s="43"/>
    </row>
    <row r="230" spans="1:9" s="2" customFormat="1" ht="13.5" customHeight="1">
      <c r="A230" s="41"/>
      <c r="B230" s="42"/>
      <c r="C230" s="42" t="s">
        <v>319</v>
      </c>
      <c r="D230" s="42"/>
      <c r="E230" s="43">
        <v>98.175</v>
      </c>
      <c r="F230" s="44"/>
      <c r="G230" s="44"/>
      <c r="H230" s="43"/>
      <c r="I230" s="43"/>
    </row>
    <row r="231" spans="1:9" s="2" customFormat="1" ht="13.5" customHeight="1">
      <c r="A231" s="41"/>
      <c r="B231" s="42"/>
      <c r="C231" s="42" t="s">
        <v>137</v>
      </c>
      <c r="D231" s="42"/>
      <c r="E231" s="43">
        <v>1271.025</v>
      </c>
      <c r="F231" s="44"/>
      <c r="G231" s="44"/>
      <c r="H231" s="43"/>
      <c r="I231" s="43"/>
    </row>
    <row r="232" spans="1:9" s="2" customFormat="1" ht="24" customHeight="1">
      <c r="A232" s="45">
        <v>73</v>
      </c>
      <c r="B232" s="46" t="s">
        <v>320</v>
      </c>
      <c r="C232" s="46" t="s">
        <v>321</v>
      </c>
      <c r="D232" s="46" t="s">
        <v>151</v>
      </c>
      <c r="E232" s="47">
        <v>73.5</v>
      </c>
      <c r="F232" s="48"/>
      <c r="G232" s="48">
        <f>E232*F232</f>
        <v>0</v>
      </c>
      <c r="H232" s="47">
        <v>0.044835</v>
      </c>
      <c r="I232" s="49"/>
    </row>
    <row r="233" spans="1:9" s="2" customFormat="1" ht="13.5" customHeight="1">
      <c r="A233" s="41"/>
      <c r="B233" s="42"/>
      <c r="C233" s="42" t="s">
        <v>322</v>
      </c>
      <c r="D233" s="42"/>
      <c r="E233" s="43">
        <v>73.5</v>
      </c>
      <c r="F233" s="44"/>
      <c r="G233" s="44"/>
      <c r="H233" s="43"/>
      <c r="I233" s="43"/>
    </row>
    <row r="234" spans="1:9" s="2" customFormat="1" ht="13.5" customHeight="1">
      <c r="A234" s="45">
        <v>74</v>
      </c>
      <c r="B234" s="46" t="s">
        <v>323</v>
      </c>
      <c r="C234" s="46" t="s">
        <v>324</v>
      </c>
      <c r="D234" s="46" t="s">
        <v>151</v>
      </c>
      <c r="E234" s="47">
        <v>1319.445</v>
      </c>
      <c r="F234" s="48"/>
      <c r="G234" s="48">
        <f>E234*F234</f>
        <v>0</v>
      </c>
      <c r="H234" s="47"/>
      <c r="I234" s="49"/>
    </row>
    <row r="235" spans="1:9" s="2" customFormat="1" ht="13.5" customHeight="1">
      <c r="A235" s="41"/>
      <c r="B235" s="42"/>
      <c r="C235" s="42" t="s">
        <v>325</v>
      </c>
      <c r="D235" s="42"/>
      <c r="E235" s="43">
        <v>1217.53</v>
      </c>
      <c r="F235" s="44"/>
      <c r="G235" s="44"/>
      <c r="H235" s="43"/>
      <c r="I235" s="43"/>
    </row>
    <row r="236" spans="1:9" s="2" customFormat="1" ht="13.5" customHeight="1">
      <c r="A236" s="41"/>
      <c r="B236" s="42"/>
      <c r="C236" s="42" t="s">
        <v>326</v>
      </c>
      <c r="D236" s="42"/>
      <c r="E236" s="43">
        <v>101.915</v>
      </c>
      <c r="F236" s="44"/>
      <c r="G236" s="44"/>
      <c r="H236" s="43"/>
      <c r="I236" s="43"/>
    </row>
    <row r="237" spans="1:9" s="2" customFormat="1" ht="13.5" customHeight="1">
      <c r="A237" s="41"/>
      <c r="B237" s="42"/>
      <c r="C237" s="42" t="s">
        <v>137</v>
      </c>
      <c r="D237" s="42"/>
      <c r="E237" s="43">
        <v>1319.445</v>
      </c>
      <c r="F237" s="44"/>
      <c r="G237" s="44"/>
      <c r="H237" s="43"/>
      <c r="I237" s="43"/>
    </row>
    <row r="238" spans="1:9" s="2" customFormat="1" ht="13.5" customHeight="1">
      <c r="A238" s="50"/>
      <c r="B238" s="16" t="s">
        <v>59</v>
      </c>
      <c r="C238" s="16" t="s">
        <v>60</v>
      </c>
      <c r="D238" s="16"/>
      <c r="E238" s="18"/>
      <c r="F238" s="17"/>
      <c r="G238" s="17">
        <f>SUM(G239:G242)</f>
        <v>0</v>
      </c>
      <c r="H238" s="18">
        <v>100.35439</v>
      </c>
      <c r="I238" s="18"/>
    </row>
    <row r="239" spans="1:9" s="2" customFormat="1" ht="13.5" customHeight="1">
      <c r="A239" s="45">
        <v>75</v>
      </c>
      <c r="B239" s="46" t="s">
        <v>327</v>
      </c>
      <c r="C239" s="46" t="s">
        <v>328</v>
      </c>
      <c r="D239" s="46" t="s">
        <v>151</v>
      </c>
      <c r="E239" s="47">
        <v>361</v>
      </c>
      <c r="F239" s="48"/>
      <c r="G239" s="48">
        <f>E239*F239</f>
        <v>0</v>
      </c>
      <c r="H239" s="47">
        <v>100.35439</v>
      </c>
      <c r="I239" s="49"/>
    </row>
    <row r="240" spans="1:9" s="2" customFormat="1" ht="24" customHeight="1">
      <c r="A240" s="41"/>
      <c r="B240" s="42"/>
      <c r="C240" s="42" t="s">
        <v>329</v>
      </c>
      <c r="D240" s="42"/>
      <c r="E240" s="43">
        <v>189</v>
      </c>
      <c r="F240" s="44"/>
      <c r="G240" s="44"/>
      <c r="H240" s="43"/>
      <c r="I240" s="43"/>
    </row>
    <row r="241" spans="1:9" s="2" customFormat="1" ht="24" customHeight="1">
      <c r="A241" s="41"/>
      <c r="B241" s="42"/>
      <c r="C241" s="42" t="s">
        <v>330</v>
      </c>
      <c r="D241" s="42"/>
      <c r="E241" s="43">
        <v>172</v>
      </c>
      <c r="F241" s="44"/>
      <c r="G241" s="44"/>
      <c r="H241" s="43"/>
      <c r="I241" s="43"/>
    </row>
    <row r="242" spans="1:9" s="2" customFormat="1" ht="13.5" customHeight="1">
      <c r="A242" s="41"/>
      <c r="B242" s="42"/>
      <c r="C242" s="42" t="s">
        <v>137</v>
      </c>
      <c r="D242" s="42"/>
      <c r="E242" s="43">
        <v>361</v>
      </c>
      <c r="F242" s="44"/>
      <c r="G242" s="44"/>
      <c r="H242" s="43"/>
      <c r="I242" s="43"/>
    </row>
    <row r="243" spans="1:9" s="2" customFormat="1" ht="21" customHeight="1">
      <c r="A243" s="21"/>
      <c r="B243" s="13" t="s">
        <v>10</v>
      </c>
      <c r="C243" s="13" t="s">
        <v>61</v>
      </c>
      <c r="D243" s="13"/>
      <c r="E243" s="15"/>
      <c r="F243" s="14"/>
      <c r="G243" s="14">
        <f>G244</f>
        <v>0</v>
      </c>
      <c r="H243" s="15">
        <v>0.055475</v>
      </c>
      <c r="I243" s="15"/>
    </row>
    <row r="244" spans="1:9" s="2" customFormat="1" ht="13.5" customHeight="1">
      <c r="A244" s="50"/>
      <c r="B244" s="16" t="s">
        <v>62</v>
      </c>
      <c r="C244" s="16" t="s">
        <v>63</v>
      </c>
      <c r="D244" s="16"/>
      <c r="E244" s="18"/>
      <c r="F244" s="17"/>
      <c r="G244" s="17">
        <f>SUM(G245:G249)</f>
        <v>0</v>
      </c>
      <c r="H244" s="18">
        <v>0.055475</v>
      </c>
      <c r="I244" s="18"/>
    </row>
    <row r="245" spans="1:9" s="2" customFormat="1" ht="24" customHeight="1">
      <c r="A245" s="45">
        <v>76</v>
      </c>
      <c r="B245" s="46" t="s">
        <v>331</v>
      </c>
      <c r="C245" s="46" t="s">
        <v>332</v>
      </c>
      <c r="D245" s="46" t="s">
        <v>151</v>
      </c>
      <c r="E245" s="47">
        <v>67.5</v>
      </c>
      <c r="F245" s="48"/>
      <c r="G245" s="48">
        <f>E245*F245</f>
        <v>0</v>
      </c>
      <c r="H245" s="47">
        <v>0.011475</v>
      </c>
      <c r="I245" s="49"/>
    </row>
    <row r="246" spans="1:9" s="2" customFormat="1" ht="13.5" customHeight="1">
      <c r="A246" s="41"/>
      <c r="B246" s="42"/>
      <c r="C246" s="42" t="s">
        <v>333</v>
      </c>
      <c r="D246" s="42"/>
      <c r="E246" s="43">
        <v>67.5</v>
      </c>
      <c r="F246" s="44"/>
      <c r="G246" s="44"/>
      <c r="H246" s="43"/>
      <c r="I246" s="43"/>
    </row>
    <row r="247" spans="1:9" s="2" customFormat="1" ht="13.5" customHeight="1">
      <c r="A247" s="51">
        <v>77</v>
      </c>
      <c r="B247" s="52" t="s">
        <v>334</v>
      </c>
      <c r="C247" s="52" t="s">
        <v>335</v>
      </c>
      <c r="D247" s="52" t="s">
        <v>176</v>
      </c>
      <c r="E247" s="53">
        <v>0.044</v>
      </c>
      <c r="F247" s="54"/>
      <c r="G247" s="54">
        <f>E247*F247</f>
        <v>0</v>
      </c>
      <c r="H247" s="53">
        <v>0.044</v>
      </c>
      <c r="I247" s="55"/>
    </row>
    <row r="248" spans="1:9" s="2" customFormat="1" ht="13.5" customHeight="1">
      <c r="A248" s="37"/>
      <c r="B248" s="38"/>
      <c r="C248" s="38" t="s">
        <v>336</v>
      </c>
      <c r="D248" s="38"/>
      <c r="E248" s="39"/>
      <c r="F248" s="40"/>
      <c r="G248" s="40"/>
      <c r="H248" s="39"/>
      <c r="I248" s="39"/>
    </row>
    <row r="249" spans="1:9" s="2" customFormat="1" ht="13.5" customHeight="1">
      <c r="A249" s="41"/>
      <c r="B249" s="42"/>
      <c r="C249" s="42" t="s">
        <v>337</v>
      </c>
      <c r="D249" s="42"/>
      <c r="E249" s="43">
        <v>0.043875</v>
      </c>
      <c r="F249" s="44"/>
      <c r="G249" s="44"/>
      <c r="H249" s="43"/>
      <c r="I249" s="43"/>
    </row>
    <row r="250" spans="1:9" s="2" customFormat="1" ht="21" customHeight="1">
      <c r="A250" s="21"/>
      <c r="B250" s="13" t="s">
        <v>2</v>
      </c>
      <c r="C250" s="13" t="s">
        <v>64</v>
      </c>
      <c r="D250" s="13"/>
      <c r="E250" s="15"/>
      <c r="F250" s="14"/>
      <c r="G250" s="14">
        <f>G251</f>
        <v>0</v>
      </c>
      <c r="H250" s="15">
        <v>1626.8172085</v>
      </c>
      <c r="I250" s="15"/>
    </row>
    <row r="251" spans="1:9" s="2" customFormat="1" ht="13.5" customHeight="1">
      <c r="A251" s="50"/>
      <c r="B251" s="16" t="s">
        <v>65</v>
      </c>
      <c r="C251" s="16" t="s">
        <v>66</v>
      </c>
      <c r="D251" s="16"/>
      <c r="E251" s="18"/>
      <c r="F251" s="17"/>
      <c r="G251" s="17">
        <f>SUM(G252:G280)</f>
        <v>0</v>
      </c>
      <c r="H251" s="18">
        <v>1626.8172085</v>
      </c>
      <c r="I251" s="18"/>
    </row>
    <row r="252" spans="1:9" s="2" customFormat="1" ht="13.5" customHeight="1">
      <c r="A252" s="45">
        <v>78</v>
      </c>
      <c r="B252" s="46" t="s">
        <v>338</v>
      </c>
      <c r="C252" s="46" t="s">
        <v>339</v>
      </c>
      <c r="D252" s="46" t="s">
        <v>124</v>
      </c>
      <c r="E252" s="47">
        <v>91.52</v>
      </c>
      <c r="F252" s="48"/>
      <c r="G252" s="48">
        <f>E252*F252</f>
        <v>0</v>
      </c>
      <c r="H252" s="47">
        <v>175.76416</v>
      </c>
      <c r="I252" s="49"/>
    </row>
    <row r="253" spans="1:9" s="2" customFormat="1" ht="24" customHeight="1">
      <c r="A253" s="41"/>
      <c r="B253" s="42"/>
      <c r="C253" s="42" t="s">
        <v>340</v>
      </c>
      <c r="D253" s="42"/>
      <c r="E253" s="43">
        <v>12.72</v>
      </c>
      <c r="F253" s="44"/>
      <c r="G253" s="44"/>
      <c r="H253" s="43"/>
      <c r="I253" s="43"/>
    </row>
    <row r="254" spans="1:9" s="2" customFormat="1" ht="13.5" customHeight="1">
      <c r="A254" s="41"/>
      <c r="B254" s="42"/>
      <c r="C254" s="42" t="s">
        <v>341</v>
      </c>
      <c r="D254" s="42"/>
      <c r="E254" s="43">
        <v>4.4</v>
      </c>
      <c r="F254" s="44"/>
      <c r="G254" s="44"/>
      <c r="H254" s="43"/>
      <c r="I254" s="43"/>
    </row>
    <row r="255" spans="1:9" s="2" customFormat="1" ht="13.5" customHeight="1">
      <c r="A255" s="41"/>
      <c r="B255" s="42"/>
      <c r="C255" s="42" t="s">
        <v>342</v>
      </c>
      <c r="D255" s="42"/>
      <c r="E255" s="43">
        <v>74.4</v>
      </c>
      <c r="F255" s="44"/>
      <c r="G255" s="44"/>
      <c r="H255" s="43"/>
      <c r="I255" s="43"/>
    </row>
    <row r="256" spans="1:9" s="2" customFormat="1" ht="13.5" customHeight="1">
      <c r="A256" s="41"/>
      <c r="B256" s="42"/>
      <c r="C256" s="42" t="s">
        <v>137</v>
      </c>
      <c r="D256" s="42"/>
      <c r="E256" s="43">
        <v>91.52</v>
      </c>
      <c r="F256" s="44"/>
      <c r="G256" s="44"/>
      <c r="H256" s="43"/>
      <c r="I256" s="43"/>
    </row>
    <row r="257" spans="1:9" s="2" customFormat="1" ht="24" customHeight="1">
      <c r="A257" s="45">
        <v>79</v>
      </c>
      <c r="B257" s="46" t="s">
        <v>343</v>
      </c>
      <c r="C257" s="46" t="s">
        <v>344</v>
      </c>
      <c r="D257" s="46" t="s">
        <v>210</v>
      </c>
      <c r="E257" s="47">
        <v>88</v>
      </c>
      <c r="F257" s="48"/>
      <c r="G257" s="48">
        <f>E257*F257</f>
        <v>0</v>
      </c>
      <c r="H257" s="47">
        <v>0.06424</v>
      </c>
      <c r="I257" s="49"/>
    </row>
    <row r="258" spans="1:9" s="2" customFormat="1" ht="13.5" customHeight="1">
      <c r="A258" s="41"/>
      <c r="B258" s="42"/>
      <c r="C258" s="42" t="s">
        <v>345</v>
      </c>
      <c r="D258" s="42"/>
      <c r="E258" s="43">
        <v>88</v>
      </c>
      <c r="F258" s="44"/>
      <c r="G258" s="44"/>
      <c r="H258" s="43"/>
      <c r="I258" s="43"/>
    </row>
    <row r="259" spans="1:9" s="2" customFormat="1" ht="24" customHeight="1">
      <c r="A259" s="45">
        <v>80</v>
      </c>
      <c r="B259" s="46" t="s">
        <v>346</v>
      </c>
      <c r="C259" s="46" t="s">
        <v>347</v>
      </c>
      <c r="D259" s="46" t="s">
        <v>210</v>
      </c>
      <c r="E259" s="47">
        <v>416</v>
      </c>
      <c r="F259" s="48"/>
      <c r="G259" s="48">
        <f>E259*F259</f>
        <v>0</v>
      </c>
      <c r="H259" s="47">
        <v>0.48256</v>
      </c>
      <c r="I259" s="49"/>
    </row>
    <row r="260" spans="1:9" s="2" customFormat="1" ht="13.5" customHeight="1">
      <c r="A260" s="41"/>
      <c r="B260" s="42"/>
      <c r="C260" s="42" t="s">
        <v>348</v>
      </c>
      <c r="D260" s="42"/>
      <c r="E260" s="43">
        <v>106</v>
      </c>
      <c r="F260" s="44"/>
      <c r="G260" s="44"/>
      <c r="H260" s="43"/>
      <c r="I260" s="43"/>
    </row>
    <row r="261" spans="1:9" s="2" customFormat="1" ht="13.5" customHeight="1">
      <c r="A261" s="41"/>
      <c r="B261" s="42"/>
      <c r="C261" s="42" t="s">
        <v>349</v>
      </c>
      <c r="D261" s="42"/>
      <c r="E261" s="43">
        <v>310</v>
      </c>
      <c r="F261" s="44"/>
      <c r="G261" s="44"/>
      <c r="H261" s="43"/>
      <c r="I261" s="43"/>
    </row>
    <row r="262" spans="1:9" s="2" customFormat="1" ht="13.5" customHeight="1">
      <c r="A262" s="41"/>
      <c r="B262" s="42"/>
      <c r="C262" s="42" t="s">
        <v>137</v>
      </c>
      <c r="D262" s="42"/>
      <c r="E262" s="43">
        <v>416</v>
      </c>
      <c r="F262" s="44"/>
      <c r="G262" s="44"/>
      <c r="H262" s="43"/>
      <c r="I262" s="43"/>
    </row>
    <row r="263" spans="1:9" s="2" customFormat="1" ht="24" customHeight="1">
      <c r="A263" s="45">
        <v>81</v>
      </c>
      <c r="B263" s="46" t="s">
        <v>350</v>
      </c>
      <c r="C263" s="46" t="s">
        <v>351</v>
      </c>
      <c r="D263" s="46" t="s">
        <v>151</v>
      </c>
      <c r="E263" s="47">
        <v>2717.8</v>
      </c>
      <c r="F263" s="48"/>
      <c r="G263" s="48">
        <f>E263*F263</f>
        <v>0</v>
      </c>
      <c r="H263" s="47">
        <v>0.462026</v>
      </c>
      <c r="I263" s="49"/>
    </row>
    <row r="264" spans="1:9" s="2" customFormat="1" ht="24" customHeight="1">
      <c r="A264" s="41"/>
      <c r="B264" s="42"/>
      <c r="C264" s="42" t="s">
        <v>352</v>
      </c>
      <c r="D264" s="42"/>
      <c r="E264" s="43">
        <v>402.8</v>
      </c>
      <c r="F264" s="44"/>
      <c r="G264" s="44"/>
      <c r="H264" s="43"/>
      <c r="I264" s="43"/>
    </row>
    <row r="265" spans="1:9" s="2" customFormat="1" ht="13.5" customHeight="1">
      <c r="A265" s="41"/>
      <c r="B265" s="42"/>
      <c r="C265" s="42" t="s">
        <v>353</v>
      </c>
      <c r="D265" s="42"/>
      <c r="E265" s="43">
        <v>198</v>
      </c>
      <c r="F265" s="44"/>
      <c r="G265" s="44"/>
      <c r="H265" s="43"/>
      <c r="I265" s="43"/>
    </row>
    <row r="266" spans="1:9" s="2" customFormat="1" ht="24" customHeight="1">
      <c r="A266" s="41"/>
      <c r="B266" s="42"/>
      <c r="C266" s="42" t="s">
        <v>354</v>
      </c>
      <c r="D266" s="42"/>
      <c r="E266" s="43">
        <v>2117</v>
      </c>
      <c r="F266" s="44"/>
      <c r="G266" s="44"/>
      <c r="H266" s="43"/>
      <c r="I266" s="43"/>
    </row>
    <row r="267" spans="1:9" s="2" customFormat="1" ht="13.5" customHeight="1">
      <c r="A267" s="41"/>
      <c r="B267" s="42"/>
      <c r="C267" s="42" t="s">
        <v>137</v>
      </c>
      <c r="D267" s="42"/>
      <c r="E267" s="43">
        <v>2717.8</v>
      </c>
      <c r="F267" s="44"/>
      <c r="G267" s="44"/>
      <c r="H267" s="43"/>
      <c r="I267" s="43"/>
    </row>
    <row r="268" spans="1:9" s="2" customFormat="1" ht="13.5" customHeight="1">
      <c r="A268" s="51">
        <v>82</v>
      </c>
      <c r="B268" s="52" t="s">
        <v>355</v>
      </c>
      <c r="C268" s="52" t="s">
        <v>356</v>
      </c>
      <c r="D268" s="52" t="s">
        <v>151</v>
      </c>
      <c r="E268" s="53">
        <v>2853.69</v>
      </c>
      <c r="F268" s="54"/>
      <c r="G268" s="54">
        <f>E268*F268</f>
        <v>0</v>
      </c>
      <c r="H268" s="53">
        <v>0.7134225</v>
      </c>
      <c r="I268" s="55"/>
    </row>
    <row r="269" spans="1:9" s="2" customFormat="1" ht="24" customHeight="1">
      <c r="A269" s="41"/>
      <c r="B269" s="42"/>
      <c r="C269" s="42" t="s">
        <v>352</v>
      </c>
      <c r="D269" s="42"/>
      <c r="E269" s="43">
        <v>402.8</v>
      </c>
      <c r="F269" s="44"/>
      <c r="G269" s="44"/>
      <c r="H269" s="43"/>
      <c r="I269" s="43"/>
    </row>
    <row r="270" spans="1:9" s="2" customFormat="1" ht="13.5" customHeight="1">
      <c r="A270" s="41"/>
      <c r="B270" s="42"/>
      <c r="C270" s="42" t="s">
        <v>353</v>
      </c>
      <c r="D270" s="42"/>
      <c r="E270" s="43">
        <v>198</v>
      </c>
      <c r="F270" s="44"/>
      <c r="G270" s="44"/>
      <c r="H270" s="43"/>
      <c r="I270" s="43"/>
    </row>
    <row r="271" spans="1:9" s="2" customFormat="1" ht="24" customHeight="1">
      <c r="A271" s="41"/>
      <c r="B271" s="42"/>
      <c r="C271" s="42" t="s">
        <v>354</v>
      </c>
      <c r="D271" s="42"/>
      <c r="E271" s="43">
        <v>2117</v>
      </c>
      <c r="F271" s="44"/>
      <c r="G271" s="44"/>
      <c r="H271" s="43"/>
      <c r="I271" s="43"/>
    </row>
    <row r="272" spans="1:9" s="2" customFormat="1" ht="13.5" customHeight="1">
      <c r="A272" s="41"/>
      <c r="B272" s="42"/>
      <c r="C272" s="42" t="s">
        <v>126</v>
      </c>
      <c r="D272" s="42"/>
      <c r="E272" s="43">
        <v>2717.8</v>
      </c>
      <c r="F272" s="44"/>
      <c r="G272" s="44"/>
      <c r="H272" s="43"/>
      <c r="I272" s="43"/>
    </row>
    <row r="273" spans="1:9" s="2" customFormat="1" ht="13.5" customHeight="1">
      <c r="A273" s="41"/>
      <c r="B273" s="42"/>
      <c r="C273" s="42" t="s">
        <v>357</v>
      </c>
      <c r="D273" s="42"/>
      <c r="E273" s="43">
        <v>135.89</v>
      </c>
      <c r="F273" s="44"/>
      <c r="G273" s="44"/>
      <c r="H273" s="43"/>
      <c r="I273" s="43"/>
    </row>
    <row r="274" spans="1:9" s="2" customFormat="1" ht="13.5" customHeight="1">
      <c r="A274" s="41"/>
      <c r="B274" s="42"/>
      <c r="C274" s="42" t="s">
        <v>137</v>
      </c>
      <c r="D274" s="42"/>
      <c r="E274" s="43">
        <v>2853.69</v>
      </c>
      <c r="F274" s="44"/>
      <c r="G274" s="44"/>
      <c r="H274" s="43"/>
      <c r="I274" s="43"/>
    </row>
    <row r="275" spans="1:9" s="2" customFormat="1" ht="24" customHeight="1">
      <c r="A275" s="45">
        <v>83</v>
      </c>
      <c r="B275" s="46" t="s">
        <v>358</v>
      </c>
      <c r="C275" s="46" t="s">
        <v>359</v>
      </c>
      <c r="D275" s="46" t="s">
        <v>124</v>
      </c>
      <c r="E275" s="47">
        <v>102.56</v>
      </c>
      <c r="F275" s="48"/>
      <c r="G275" s="48">
        <f>E275*F275</f>
        <v>0</v>
      </c>
      <c r="H275" s="47">
        <v>167.1728</v>
      </c>
      <c r="I275" s="49"/>
    </row>
    <row r="276" spans="1:11" s="2" customFormat="1" ht="24" customHeight="1">
      <c r="A276" s="41"/>
      <c r="B276" s="42"/>
      <c r="C276" s="42" t="s">
        <v>360</v>
      </c>
      <c r="D276" s="42"/>
      <c r="E276" s="43">
        <v>80.56</v>
      </c>
      <c r="F276" s="44"/>
      <c r="G276" s="44"/>
      <c r="H276" s="43"/>
      <c r="I276" s="43"/>
      <c r="K276" s="190"/>
    </row>
    <row r="277" spans="1:9" s="2" customFormat="1" ht="13.5" customHeight="1">
      <c r="A277" s="41"/>
      <c r="B277" s="42"/>
      <c r="C277" s="42" t="s">
        <v>361</v>
      </c>
      <c r="D277" s="42"/>
      <c r="E277" s="43">
        <v>22</v>
      </c>
      <c r="F277" s="44"/>
      <c r="G277" s="44"/>
      <c r="H277" s="43"/>
      <c r="I277" s="43"/>
    </row>
    <row r="278" spans="1:9" s="2" customFormat="1" ht="13.5" customHeight="1">
      <c r="A278" s="41"/>
      <c r="B278" s="42"/>
      <c r="C278" s="42" t="s">
        <v>137</v>
      </c>
      <c r="D278" s="42"/>
      <c r="E278" s="43">
        <v>102.56</v>
      </c>
      <c r="F278" s="44"/>
      <c r="G278" s="44"/>
      <c r="H278" s="43"/>
      <c r="I278" s="43"/>
    </row>
    <row r="279" spans="1:9" s="2" customFormat="1" ht="24" customHeight="1">
      <c r="A279" s="45">
        <v>84</v>
      </c>
      <c r="B279" s="46" t="s">
        <v>362</v>
      </c>
      <c r="C279" s="46" t="s">
        <v>363</v>
      </c>
      <c r="D279" s="46" t="s">
        <v>124</v>
      </c>
      <c r="E279" s="47">
        <v>786.6</v>
      </c>
      <c r="F279" s="48"/>
      <c r="G279" s="48">
        <f>E279*F279</f>
        <v>0</v>
      </c>
      <c r="H279" s="47">
        <v>1282.158</v>
      </c>
      <c r="I279" s="49"/>
    </row>
    <row r="280" spans="1:9" s="2" customFormat="1" ht="13.5" customHeight="1">
      <c r="A280" s="41"/>
      <c r="B280" s="42"/>
      <c r="C280" s="42" t="s">
        <v>188</v>
      </c>
      <c r="D280" s="42"/>
      <c r="E280" s="43">
        <v>786.6</v>
      </c>
      <c r="F280" s="44"/>
      <c r="G280" s="44"/>
      <c r="H280" s="43"/>
      <c r="I280" s="43"/>
    </row>
    <row r="281" spans="1:9" s="2" customFormat="1" ht="21" customHeight="1">
      <c r="A281" s="21"/>
      <c r="B281" s="13" t="s">
        <v>4</v>
      </c>
      <c r="C281" s="13" t="s">
        <v>67</v>
      </c>
      <c r="D281" s="13"/>
      <c r="E281" s="15"/>
      <c r="F281" s="14"/>
      <c r="G281" s="14">
        <f>G282+G290+G295+G301+G308+G322</f>
        <v>0</v>
      </c>
      <c r="H281" s="15">
        <v>1.235205</v>
      </c>
      <c r="I281" s="15">
        <v>5.67</v>
      </c>
    </row>
    <row r="282" spans="1:9" s="2" customFormat="1" ht="13.5" customHeight="1">
      <c r="A282" s="50"/>
      <c r="B282" s="16" t="s">
        <v>68</v>
      </c>
      <c r="C282" s="16" t="s">
        <v>69</v>
      </c>
      <c r="D282" s="16"/>
      <c r="E282" s="18"/>
      <c r="F282" s="17"/>
      <c r="G282" s="17">
        <f>SUM(G283:G289)</f>
        <v>0</v>
      </c>
      <c r="H282" s="18">
        <v>0.02506</v>
      </c>
      <c r="I282" s="18">
        <v>5.67</v>
      </c>
    </row>
    <row r="283" spans="1:9" s="2" customFormat="1" ht="24" customHeight="1">
      <c r="A283" s="45">
        <v>85</v>
      </c>
      <c r="B283" s="46" t="s">
        <v>364</v>
      </c>
      <c r="C283" s="46" t="s">
        <v>365</v>
      </c>
      <c r="D283" s="46" t="s">
        <v>151</v>
      </c>
      <c r="E283" s="47">
        <v>2506</v>
      </c>
      <c r="F283" s="48"/>
      <c r="G283" s="48">
        <f>E283*F283</f>
        <v>0</v>
      </c>
      <c r="H283" s="47">
        <v>0.02506</v>
      </c>
      <c r="I283" s="49"/>
    </row>
    <row r="284" spans="1:9" s="2" customFormat="1" ht="13.5" customHeight="1">
      <c r="A284" s="37"/>
      <c r="B284" s="38"/>
      <c r="C284" s="38" t="s">
        <v>366</v>
      </c>
      <c r="D284" s="38"/>
      <c r="E284" s="39"/>
      <c r="F284" s="40"/>
      <c r="G284" s="40"/>
      <c r="H284" s="39"/>
      <c r="I284" s="39"/>
    </row>
    <row r="285" spans="1:9" s="2" customFormat="1" ht="13.5" customHeight="1">
      <c r="A285" s="41"/>
      <c r="B285" s="42"/>
      <c r="C285" s="42" t="s">
        <v>367</v>
      </c>
      <c r="D285" s="42"/>
      <c r="E285" s="43">
        <v>2421</v>
      </c>
      <c r="F285" s="44"/>
      <c r="G285" s="44"/>
      <c r="H285" s="43"/>
      <c r="I285" s="43"/>
    </row>
    <row r="286" spans="1:9" s="2" customFormat="1" ht="13.5" customHeight="1">
      <c r="A286" s="41"/>
      <c r="B286" s="42"/>
      <c r="C286" s="42" t="s">
        <v>368</v>
      </c>
      <c r="D286" s="42"/>
      <c r="E286" s="43">
        <v>85</v>
      </c>
      <c r="F286" s="44"/>
      <c r="G286" s="44"/>
      <c r="H286" s="43"/>
      <c r="I286" s="43"/>
    </row>
    <row r="287" spans="1:9" s="2" customFormat="1" ht="13.5" customHeight="1">
      <c r="A287" s="41"/>
      <c r="B287" s="42"/>
      <c r="C287" s="42" t="s">
        <v>137</v>
      </c>
      <c r="D287" s="42"/>
      <c r="E287" s="43">
        <v>2506</v>
      </c>
      <c r="F287" s="44"/>
      <c r="G287" s="44"/>
      <c r="H287" s="43"/>
      <c r="I287" s="43"/>
    </row>
    <row r="288" spans="1:9" s="2" customFormat="1" ht="13.5" customHeight="1">
      <c r="A288" s="45">
        <v>86</v>
      </c>
      <c r="B288" s="46" t="s">
        <v>369</v>
      </c>
      <c r="C288" s="46" t="s">
        <v>370</v>
      </c>
      <c r="D288" s="46" t="s">
        <v>151</v>
      </c>
      <c r="E288" s="47">
        <v>45</v>
      </c>
      <c r="F288" s="48"/>
      <c r="G288" s="48">
        <f>E288*F288</f>
        <v>0</v>
      </c>
      <c r="H288" s="47"/>
      <c r="I288" s="49">
        <v>5.67</v>
      </c>
    </row>
    <row r="289" spans="1:9" s="2" customFormat="1" ht="13.5" customHeight="1">
      <c r="A289" s="41"/>
      <c r="B289" s="42"/>
      <c r="C289" s="42" t="s">
        <v>371</v>
      </c>
      <c r="D289" s="42"/>
      <c r="E289" s="43">
        <v>45</v>
      </c>
      <c r="F289" s="44"/>
      <c r="G289" s="44"/>
      <c r="H289" s="43"/>
      <c r="I289" s="43"/>
    </row>
    <row r="290" spans="1:9" s="2" customFormat="1" ht="13.5" customHeight="1">
      <c r="A290" s="50"/>
      <c r="B290" s="16" t="s">
        <v>70</v>
      </c>
      <c r="C290" s="16" t="s">
        <v>71</v>
      </c>
      <c r="D290" s="16"/>
      <c r="E290" s="18"/>
      <c r="F290" s="17"/>
      <c r="G290" s="17">
        <f>SUM(G291:G294)</f>
        <v>0</v>
      </c>
      <c r="H290" s="18">
        <v>0.063175</v>
      </c>
      <c r="I290" s="18"/>
    </row>
    <row r="291" spans="1:9" s="2" customFormat="1" ht="13.5" customHeight="1">
      <c r="A291" s="45">
        <v>87</v>
      </c>
      <c r="B291" s="46" t="s">
        <v>372</v>
      </c>
      <c r="C291" s="46" t="s">
        <v>373</v>
      </c>
      <c r="D291" s="46" t="s">
        <v>210</v>
      </c>
      <c r="E291" s="47">
        <v>17.5</v>
      </c>
      <c r="F291" s="48"/>
      <c r="G291" s="48">
        <f>E291*F291</f>
        <v>0</v>
      </c>
      <c r="H291" s="47">
        <v>0.000175</v>
      </c>
      <c r="I291" s="49"/>
    </row>
    <row r="292" spans="1:9" s="2" customFormat="1" ht="13.5" customHeight="1">
      <c r="A292" s="41"/>
      <c r="B292" s="42"/>
      <c r="C292" s="42" t="s">
        <v>374</v>
      </c>
      <c r="D292" s="42"/>
      <c r="E292" s="43">
        <v>17.5</v>
      </c>
      <c r="F292" s="44"/>
      <c r="G292" s="44"/>
      <c r="H292" s="43"/>
      <c r="I292" s="43"/>
    </row>
    <row r="293" spans="1:9" s="2" customFormat="1" ht="13.5" customHeight="1">
      <c r="A293" s="45">
        <v>88</v>
      </c>
      <c r="B293" s="46" t="s">
        <v>375</v>
      </c>
      <c r="C293" s="46" t="s">
        <v>376</v>
      </c>
      <c r="D293" s="46" t="s">
        <v>210</v>
      </c>
      <c r="E293" s="47">
        <v>17.5</v>
      </c>
      <c r="F293" s="48"/>
      <c r="G293" s="48">
        <f>E293*F293</f>
        <v>0</v>
      </c>
      <c r="H293" s="47">
        <v>0.063</v>
      </c>
      <c r="I293" s="49"/>
    </row>
    <row r="294" spans="1:9" s="2" customFormat="1" ht="13.5" customHeight="1">
      <c r="A294" s="41"/>
      <c r="B294" s="42"/>
      <c r="C294" s="42" t="s">
        <v>374</v>
      </c>
      <c r="D294" s="42"/>
      <c r="E294" s="43">
        <v>17.5</v>
      </c>
      <c r="F294" s="44"/>
      <c r="G294" s="44"/>
      <c r="H294" s="43"/>
      <c r="I294" s="43"/>
    </row>
    <row r="295" spans="1:9" s="2" customFormat="1" ht="13.5" customHeight="1">
      <c r="A295" s="50"/>
      <c r="B295" s="16" t="s">
        <v>72</v>
      </c>
      <c r="C295" s="16" t="s">
        <v>73</v>
      </c>
      <c r="D295" s="16"/>
      <c r="E295" s="18"/>
      <c r="F295" s="17"/>
      <c r="G295" s="17">
        <f>SUM(G296:G300)</f>
        <v>0</v>
      </c>
      <c r="H295" s="18">
        <v>0.75905</v>
      </c>
      <c r="I295" s="18"/>
    </row>
    <row r="296" spans="1:9" s="2" customFormat="1" ht="24" customHeight="1">
      <c r="A296" s="45">
        <v>89</v>
      </c>
      <c r="B296" s="46" t="s">
        <v>377</v>
      </c>
      <c r="C296" s="46" t="s">
        <v>378</v>
      </c>
      <c r="D296" s="46" t="s">
        <v>210</v>
      </c>
      <c r="E296" s="47">
        <v>5</v>
      </c>
      <c r="F296" s="48"/>
      <c r="G296" s="48">
        <f>E296*F296</f>
        <v>0</v>
      </c>
      <c r="H296" s="47">
        <v>0.44905</v>
      </c>
      <c r="I296" s="49"/>
    </row>
    <row r="297" spans="1:9" s="2" customFormat="1" ht="13.5" customHeight="1">
      <c r="A297" s="41"/>
      <c r="B297" s="42"/>
      <c r="C297" s="42" t="s">
        <v>379</v>
      </c>
      <c r="D297" s="42"/>
      <c r="E297" s="43">
        <v>5</v>
      </c>
      <c r="F297" s="44"/>
      <c r="G297" s="44"/>
      <c r="H297" s="43"/>
      <c r="I297" s="43"/>
    </row>
    <row r="298" spans="1:9" s="2" customFormat="1" ht="24" customHeight="1">
      <c r="A298" s="51">
        <v>90</v>
      </c>
      <c r="B298" s="52" t="s">
        <v>380</v>
      </c>
      <c r="C298" s="52" t="s">
        <v>381</v>
      </c>
      <c r="D298" s="52" t="s">
        <v>176</v>
      </c>
      <c r="E298" s="53">
        <v>0.31</v>
      </c>
      <c r="F298" s="54"/>
      <c r="G298" s="54">
        <f>E298*F298</f>
        <v>0</v>
      </c>
      <c r="H298" s="53">
        <v>0.31</v>
      </c>
      <c r="I298" s="55"/>
    </row>
    <row r="299" spans="1:9" s="2" customFormat="1" ht="13.5" customHeight="1">
      <c r="A299" s="37"/>
      <c r="B299" s="38"/>
      <c r="C299" s="38" t="s">
        <v>382</v>
      </c>
      <c r="D299" s="38"/>
      <c r="E299" s="39"/>
      <c r="F299" s="40"/>
      <c r="G299" s="40"/>
      <c r="H299" s="39"/>
      <c r="I299" s="39"/>
    </row>
    <row r="300" spans="1:9" s="2" customFormat="1" ht="13.5" customHeight="1">
      <c r="A300" s="41"/>
      <c r="B300" s="42"/>
      <c r="C300" s="42" t="s">
        <v>383</v>
      </c>
      <c r="D300" s="42"/>
      <c r="E300" s="43">
        <v>0.31</v>
      </c>
      <c r="F300" s="44"/>
      <c r="G300" s="44"/>
      <c r="H300" s="43"/>
      <c r="I300" s="43"/>
    </row>
    <row r="301" spans="1:9" s="2" customFormat="1" ht="13.5" customHeight="1">
      <c r="A301" s="50"/>
      <c r="B301" s="16" t="s">
        <v>74</v>
      </c>
      <c r="C301" s="16" t="s">
        <v>75</v>
      </c>
      <c r="D301" s="16"/>
      <c r="E301" s="18"/>
      <c r="F301" s="17"/>
      <c r="G301" s="17">
        <f>SUM(G302:G307)</f>
        <v>0</v>
      </c>
      <c r="H301" s="18">
        <v>0.013</v>
      </c>
      <c r="I301" s="18"/>
    </row>
    <row r="302" spans="1:9" s="2" customFormat="1" ht="24" customHeight="1">
      <c r="A302" s="45">
        <v>91</v>
      </c>
      <c r="B302" s="46" t="s">
        <v>384</v>
      </c>
      <c r="C302" s="46" t="s">
        <v>385</v>
      </c>
      <c r="D302" s="46" t="s">
        <v>210</v>
      </c>
      <c r="E302" s="47">
        <v>20</v>
      </c>
      <c r="F302" s="48"/>
      <c r="G302" s="48">
        <f>E302*F302</f>
        <v>0</v>
      </c>
      <c r="H302" s="47"/>
      <c r="I302" s="49"/>
    </row>
    <row r="303" spans="1:9" s="2" customFormat="1" ht="13.5" customHeight="1">
      <c r="A303" s="41"/>
      <c r="B303" s="42"/>
      <c r="C303" s="42" t="s">
        <v>386</v>
      </c>
      <c r="D303" s="42"/>
      <c r="E303" s="43">
        <v>20</v>
      </c>
      <c r="F303" s="44"/>
      <c r="G303" s="44"/>
      <c r="H303" s="43"/>
      <c r="I303" s="43"/>
    </row>
    <row r="304" spans="1:9" s="2" customFormat="1" ht="13.5" customHeight="1">
      <c r="A304" s="45">
        <v>92</v>
      </c>
      <c r="B304" s="46" t="s">
        <v>387</v>
      </c>
      <c r="C304" s="46" t="s">
        <v>388</v>
      </c>
      <c r="D304" s="46" t="s">
        <v>210</v>
      </c>
      <c r="E304" s="47">
        <v>20</v>
      </c>
      <c r="F304" s="48"/>
      <c r="G304" s="48">
        <f>E304*F304</f>
        <v>0</v>
      </c>
      <c r="H304" s="47"/>
      <c r="I304" s="49"/>
    </row>
    <row r="305" spans="1:9" s="2" customFormat="1" ht="13.5" customHeight="1">
      <c r="A305" s="41"/>
      <c r="B305" s="42"/>
      <c r="C305" s="42" t="s">
        <v>389</v>
      </c>
      <c r="D305" s="42"/>
      <c r="E305" s="43">
        <v>20</v>
      </c>
      <c r="F305" s="44"/>
      <c r="G305" s="44"/>
      <c r="H305" s="43"/>
      <c r="I305" s="43"/>
    </row>
    <row r="306" spans="1:9" s="2" customFormat="1" ht="24" customHeight="1">
      <c r="A306" s="45">
        <v>93</v>
      </c>
      <c r="B306" s="46" t="s">
        <v>390</v>
      </c>
      <c r="C306" s="46" t="s">
        <v>391</v>
      </c>
      <c r="D306" s="46" t="s">
        <v>210</v>
      </c>
      <c r="E306" s="47">
        <v>20</v>
      </c>
      <c r="F306" s="48"/>
      <c r="G306" s="48">
        <f>E306*F306</f>
        <v>0</v>
      </c>
      <c r="H306" s="47">
        <v>0.013</v>
      </c>
      <c r="I306" s="49"/>
    </row>
    <row r="307" spans="1:9" s="2" customFormat="1" ht="13.5" customHeight="1">
      <c r="A307" s="41"/>
      <c r="B307" s="42"/>
      <c r="C307" s="42" t="s">
        <v>392</v>
      </c>
      <c r="D307" s="42"/>
      <c r="E307" s="43">
        <v>20</v>
      </c>
      <c r="F307" s="44"/>
      <c r="G307" s="44"/>
      <c r="H307" s="43"/>
      <c r="I307" s="43"/>
    </row>
    <row r="308" spans="1:9" s="2" customFormat="1" ht="13.5" customHeight="1" thickBot="1">
      <c r="A308" s="50"/>
      <c r="B308" s="16" t="s">
        <v>76</v>
      </c>
      <c r="C308" s="16" t="s">
        <v>77</v>
      </c>
      <c r="D308" s="16"/>
      <c r="E308" s="18"/>
      <c r="F308" s="17"/>
      <c r="G308" s="17">
        <f>SUM(G309:G321)</f>
        <v>0</v>
      </c>
      <c r="H308" s="18">
        <v>0.37492</v>
      </c>
      <c r="I308" s="18"/>
    </row>
    <row r="309" spans="1:9" s="2" customFormat="1" ht="24" customHeight="1" thickBot="1">
      <c r="A309" s="45">
        <v>94</v>
      </c>
      <c r="B309" s="46" t="s">
        <v>393</v>
      </c>
      <c r="C309" s="46" t="s">
        <v>394</v>
      </c>
      <c r="D309" s="46" t="s">
        <v>95</v>
      </c>
      <c r="E309" s="47">
        <v>2</v>
      </c>
      <c r="F309" s="48"/>
      <c r="G309" s="48">
        <f>E309*F309</f>
        <v>0</v>
      </c>
      <c r="H309" s="47">
        <v>0.22482</v>
      </c>
      <c r="I309" s="49"/>
    </row>
    <row r="310" spans="1:9" s="2" customFormat="1" ht="13.5" customHeight="1">
      <c r="A310" s="41"/>
      <c r="B310" s="42"/>
      <c r="C310" s="42" t="s">
        <v>410</v>
      </c>
      <c r="D310" s="42"/>
      <c r="E310" s="43">
        <v>1</v>
      </c>
      <c r="F310" s="44"/>
      <c r="G310" s="44"/>
      <c r="H310" s="43"/>
      <c r="I310" s="43"/>
    </row>
    <row r="311" spans="1:9" s="2" customFormat="1" ht="13.5" customHeight="1">
      <c r="A311" s="41"/>
      <c r="B311" s="42"/>
      <c r="C311" s="42" t="s">
        <v>411</v>
      </c>
      <c r="D311" s="42"/>
      <c r="E311" s="43">
        <v>1</v>
      </c>
      <c r="F311" s="44"/>
      <c r="G311" s="44"/>
      <c r="H311" s="43"/>
      <c r="I311" s="43"/>
    </row>
    <row r="312" spans="1:9" s="2" customFormat="1" ht="13.5" customHeight="1" thickBot="1">
      <c r="A312" s="41"/>
      <c r="B312" s="42"/>
      <c r="C312" s="42" t="s">
        <v>137</v>
      </c>
      <c r="D312" s="42"/>
      <c r="E312" s="43">
        <v>2</v>
      </c>
      <c r="F312" s="44"/>
      <c r="G312" s="44"/>
      <c r="H312" s="43"/>
      <c r="I312" s="43"/>
    </row>
    <row r="313" spans="1:9" s="2" customFormat="1" ht="24" customHeight="1" thickBot="1">
      <c r="A313" s="51">
        <v>95</v>
      </c>
      <c r="B313" s="52" t="s">
        <v>395</v>
      </c>
      <c r="C313" s="52" t="s">
        <v>396</v>
      </c>
      <c r="D313" s="52" t="s">
        <v>210</v>
      </c>
      <c r="E313" s="53">
        <v>7.5</v>
      </c>
      <c r="F313" s="54"/>
      <c r="G313" s="54">
        <f>E313*F313</f>
        <v>0</v>
      </c>
      <c r="H313" s="53">
        <v>0.135</v>
      </c>
      <c r="I313" s="55"/>
    </row>
    <row r="314" spans="1:9" s="2" customFormat="1" ht="13.5" customHeight="1">
      <c r="A314" s="37"/>
      <c r="B314" s="38"/>
      <c r="C314" s="38" t="s">
        <v>397</v>
      </c>
      <c r="D314" s="38"/>
      <c r="E314" s="39"/>
      <c r="F314" s="40"/>
      <c r="G314" s="40"/>
      <c r="H314" s="39"/>
      <c r="I314" s="39"/>
    </row>
    <row r="315" spans="1:9" s="2" customFormat="1" ht="13.5" customHeight="1">
      <c r="A315" s="41"/>
      <c r="B315" s="42"/>
      <c r="C315" s="42" t="s">
        <v>412</v>
      </c>
      <c r="D315" s="42"/>
      <c r="E315" s="43">
        <v>3.5</v>
      </c>
      <c r="F315" s="44"/>
      <c r="G315" s="44"/>
      <c r="H315" s="43"/>
      <c r="I315" s="43"/>
    </row>
    <row r="316" spans="1:9" s="2" customFormat="1" ht="13.5" customHeight="1">
      <c r="A316" s="41"/>
      <c r="B316" s="42"/>
      <c r="C316" s="42" t="s">
        <v>413</v>
      </c>
      <c r="D316" s="42"/>
      <c r="E316" s="43">
        <v>4</v>
      </c>
      <c r="F316" s="44"/>
      <c r="G316" s="44"/>
      <c r="H316" s="43"/>
      <c r="I316" s="43"/>
    </row>
    <row r="317" spans="1:9" s="2" customFormat="1" ht="13.5" customHeight="1" thickBot="1">
      <c r="A317" s="41"/>
      <c r="B317" s="42"/>
      <c r="C317" s="42" t="s">
        <v>137</v>
      </c>
      <c r="D317" s="42"/>
      <c r="E317" s="43">
        <v>7.5</v>
      </c>
      <c r="F317" s="44"/>
      <c r="G317" s="44"/>
      <c r="H317" s="43"/>
      <c r="I317" s="43"/>
    </row>
    <row r="318" spans="1:9" s="2" customFormat="1" ht="24" customHeight="1" thickBot="1">
      <c r="A318" s="45">
        <v>96</v>
      </c>
      <c r="B318" s="46" t="s">
        <v>398</v>
      </c>
      <c r="C318" s="46" t="s">
        <v>399</v>
      </c>
      <c r="D318" s="46" t="s">
        <v>95</v>
      </c>
      <c r="E318" s="47">
        <v>3</v>
      </c>
      <c r="F318" s="48"/>
      <c r="G318" s="48">
        <f>E318*F318</f>
        <v>0</v>
      </c>
      <c r="H318" s="47">
        <v>0.0021</v>
      </c>
      <c r="I318" s="49"/>
    </row>
    <row r="319" spans="1:9" s="2" customFormat="1" ht="24" customHeight="1" thickBot="1">
      <c r="A319" s="51">
        <v>97</v>
      </c>
      <c r="B319" s="52" t="s">
        <v>400</v>
      </c>
      <c r="C319" s="52" t="s">
        <v>401</v>
      </c>
      <c r="D319" s="52" t="s">
        <v>95</v>
      </c>
      <c r="E319" s="53">
        <v>1</v>
      </c>
      <c r="F319" s="54"/>
      <c r="G319" s="54">
        <f>E319*F319</f>
        <v>0</v>
      </c>
      <c r="H319" s="53">
        <v>0.005</v>
      </c>
      <c r="I319" s="55"/>
    </row>
    <row r="320" spans="1:9" s="2" customFormat="1" ht="24" customHeight="1" thickBot="1">
      <c r="A320" s="51">
        <v>98</v>
      </c>
      <c r="B320" s="52" t="s">
        <v>414</v>
      </c>
      <c r="C320" s="52" t="s">
        <v>415</v>
      </c>
      <c r="D320" s="52" t="s">
        <v>95</v>
      </c>
      <c r="E320" s="53">
        <v>1</v>
      </c>
      <c r="F320" s="54"/>
      <c r="G320" s="54">
        <f>E320*F320</f>
        <v>0</v>
      </c>
      <c r="H320" s="53">
        <v>0.004</v>
      </c>
      <c r="I320" s="55"/>
    </row>
    <row r="321" spans="1:9" s="2" customFormat="1" ht="24" customHeight="1" thickBot="1">
      <c r="A321" s="51">
        <v>99</v>
      </c>
      <c r="B321" s="52" t="s">
        <v>416</v>
      </c>
      <c r="C321" s="52" t="s">
        <v>417</v>
      </c>
      <c r="D321" s="52" t="s">
        <v>95</v>
      </c>
      <c r="E321" s="53">
        <v>1</v>
      </c>
      <c r="F321" s="54"/>
      <c r="G321" s="54">
        <f>E321*F321</f>
        <v>0</v>
      </c>
      <c r="H321" s="53">
        <v>0.004</v>
      </c>
      <c r="I321" s="55"/>
    </row>
    <row r="322" spans="1:9" s="2" customFormat="1" ht="13.5" customHeight="1" thickBot="1">
      <c r="A322" s="50"/>
      <c r="B322" s="16" t="s">
        <v>78</v>
      </c>
      <c r="C322" s="16" t="s">
        <v>79</v>
      </c>
      <c r="D322" s="16"/>
      <c r="E322" s="18"/>
      <c r="F322" s="17"/>
      <c r="G322" s="17">
        <f>SUM(G323:G325)</f>
        <v>0</v>
      </c>
      <c r="H322" s="18"/>
      <c r="I322" s="18"/>
    </row>
    <row r="323" spans="1:9" s="2" customFormat="1" ht="13.5" customHeight="1">
      <c r="A323" s="22">
        <v>100</v>
      </c>
      <c r="B323" s="23" t="s">
        <v>402</v>
      </c>
      <c r="C323" s="23" t="s">
        <v>403</v>
      </c>
      <c r="D323" s="23" t="s">
        <v>176</v>
      </c>
      <c r="E323" s="24">
        <v>5.67</v>
      </c>
      <c r="F323" s="25"/>
      <c r="G323" s="25">
        <f>E323*F323</f>
        <v>0</v>
      </c>
      <c r="H323" s="24"/>
      <c r="I323" s="26"/>
    </row>
    <row r="324" spans="1:9" s="2" customFormat="1" ht="13.5" customHeight="1">
      <c r="A324" s="27">
        <v>101</v>
      </c>
      <c r="B324" s="28" t="s">
        <v>404</v>
      </c>
      <c r="C324" s="28" t="s">
        <v>405</v>
      </c>
      <c r="D324" s="28" t="s">
        <v>176</v>
      </c>
      <c r="E324" s="29">
        <v>5.67</v>
      </c>
      <c r="F324" s="30"/>
      <c r="G324" s="30">
        <f>E324*F324</f>
        <v>0</v>
      </c>
      <c r="H324" s="29"/>
      <c r="I324" s="31"/>
    </row>
    <row r="325" spans="1:9" s="2" customFormat="1" ht="24" customHeight="1">
      <c r="A325" s="32">
        <v>102</v>
      </c>
      <c r="B325" s="33" t="s">
        <v>406</v>
      </c>
      <c r="C325" s="33" t="s">
        <v>407</v>
      </c>
      <c r="D325" s="33" t="s">
        <v>176</v>
      </c>
      <c r="E325" s="34">
        <v>2030.376</v>
      </c>
      <c r="F325" s="35"/>
      <c r="G325" s="35">
        <f>E325*F325</f>
        <v>0</v>
      </c>
      <c r="H325" s="34"/>
      <c r="I325" s="36"/>
    </row>
    <row r="326" spans="1:9" s="2" customFormat="1" ht="11.25">
      <c r="A326" s="185"/>
      <c r="B326" s="186"/>
      <c r="C326" s="186"/>
      <c r="D326" s="186"/>
      <c r="E326" s="187"/>
      <c r="F326" s="188"/>
      <c r="G326" s="188"/>
      <c r="H326" s="187"/>
      <c r="I326" s="187"/>
    </row>
    <row r="327" spans="1:9" s="2" customFormat="1" ht="21" customHeight="1" thickBot="1">
      <c r="A327" s="189"/>
      <c r="B327" s="170"/>
      <c r="C327" s="170" t="s">
        <v>80</v>
      </c>
      <c r="D327" s="170"/>
      <c r="E327" s="172"/>
      <c r="F327" s="171"/>
      <c r="G327" s="171">
        <f>G9+G38</f>
        <v>0</v>
      </c>
      <c r="H327" s="172">
        <v>2030.37576529</v>
      </c>
      <c r="I327" s="172">
        <v>5.67</v>
      </c>
    </row>
  </sheetData>
  <sheetProtection/>
  <mergeCells count="1">
    <mergeCell ref="A2:I2"/>
  </mergeCells>
  <printOptions horizontalCentered="1"/>
  <pageMargins left="0.590551181102362" right="0.393700787401575" top="0.78740157480315" bottom="0.590551181102362" header="0" footer="0"/>
  <pageSetup fitToHeight="0" fitToWidth="1" horizontalDpi="600" verticalDpi="600" orientation="portrait" paperSize="9" scale="87" r:id="rId2"/>
  <headerFooter alignWithMargins="0">
    <oddHeader>&amp;L&amp;"Arial,Tučné"&amp;9CR Project s.r.o.&amp;R&amp;G</oddHeader>
    <oddFooter>&amp;C&amp;7&amp;P ze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ph-podebradsky</cp:lastModifiedBy>
  <cp:lastPrinted>2010-11-30T16:13:33Z</cp:lastPrinted>
  <dcterms:created xsi:type="dcterms:W3CDTF">2010-11-30T16:11:24Z</dcterms:created>
  <dcterms:modified xsi:type="dcterms:W3CDTF">2012-05-17T08:27:44Z</dcterms:modified>
  <cp:category/>
  <cp:version/>
  <cp:contentType/>
  <cp:contentStatus/>
</cp:coreProperties>
</file>