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Náhradní výsadb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'SO-01 - Náhradní výsadba'!$C$81:$K$241</definedName>
    <definedName name="_xlnm.Print_Area" localSheetId="1">'SO-01 - Náhradní výsadba'!$C$4:$J$39,'SO-01 - Náhradní výsadba'!$C$45:$J$63,'SO-01 - Náhradní výsadba'!$C$69:$K$241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'SO-01 - Náhradní výsadba'!$81:$81</definedName>
  </definedNames>
  <calcPr fullCalcOnLoad="1"/>
</workbook>
</file>

<file path=xl/sharedStrings.xml><?xml version="1.0" encoding="utf-8"?>
<sst xmlns="http://schemas.openxmlformats.org/spreadsheetml/2006/main" count="2302" uniqueCount="509">
  <si>
    <t>Export Komplet</t>
  </si>
  <si>
    <t>VZ</t>
  </si>
  <si>
    <t>2.0</t>
  </si>
  <si>
    <t>ZAMOK</t>
  </si>
  <si>
    <t>False</t>
  </si>
  <si>
    <t>{38547d05-d6e0-44f4-b86a-7d6332e222dd}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</si>
  <si>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</si>
  <si>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</si>
  <si>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</si>
  <si>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</si>
  <si>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</si>
  <si>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</si>
  <si>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</si>
  <si>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</si>
  <si>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33/17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</si>
  <si>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</si>
  <si>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</si>
  <si>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VN Pocheň - odbahnění nádrže, č. st. 3331 - Náhradní výsadba</t>
  </si>
  <si>
    <t>KSO:</t>
  </si>
  <si>
    <t/>
  </si>
  <si>
    <t>CC-CZ:</t>
  </si>
  <si>
    <t>Místo:</t>
  </si>
  <si>
    <t xml:space="preserve"> </t>
  </si>
  <si>
    <t>Datum:</t>
  </si>
  <si>
    <t>18. 1. 2022</t>
  </si>
  <si>
    <t>Zadavatel:</t>
  </si>
  <si>
    <t>IČ:</t>
  </si>
  <si>
    <t>70890021</t>
  </si>
  <si>
    <t>Povodí Odry, státní podnik</t>
  </si>
  <si>
    <t>DIČ:</t>
  </si>
  <si>
    <t>Uchazeč:</t>
  </si>
  <si>
    <t>Vyplň údaj</t>
  </si>
  <si>
    <t>Projektant:</t>
  </si>
  <si>
    <t>Ing. Dalibor Rajnoch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</si>
  <si>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</si>
  <si>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</si>
  <si>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</si>
  <si>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</si>
  <si>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</si>
  <si>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</si>
  <si>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</si>
  <si>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</si>
  <si>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</si>
  <si>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</si>
  <si>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</si>
  <si>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</si>
  <si>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</si>
  <si>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</si>
  <si>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</si>
  <si>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</si>
  <si>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</si>
  <si>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</si>
  <si>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</si>
  <si>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</si>
  <si>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</si>
  <si>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</si>
  <si>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</si>
  <si>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</si>
  <si>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</si>
  <si>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</si>
  <si>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</si>
  <si>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</si>
  <si>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</si>
  <si>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</si>
  <si>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</si>
  <si>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</si>
  <si>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</si>
  <si>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</si>
  <si>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</si>
  <si>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</si>
  <si>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</si>
  <si>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</si>
  <si>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</si>
  <si>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</si>
  <si>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</si>
  <si>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</si>
  <si>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</si>
  <si>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</si>
  <si>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Náhradní výsadba</t>
  </si>
  <si>
    <t>STA</t>
  </si>
  <si>
    <t>1</t>
  </si>
  <si>
    <t>{8ff8117d-7926-434f-a65b-81ff7b3bcda9}</t>
  </si>
  <si>
    <t>2</t>
  </si>
  <si>
    <t>KRYCÍ LIST SOUPISU PRACÍ</t>
  </si>
  <si>
    <t>Objekt:</t>
  </si>
  <si>
    <t>SO-01 - Náhradní výsadba</t>
  </si>
  <si>
    <t>Brumovice, Úvalno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</si>
  <si>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</si>
  <si>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</si>
  <si>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</si>
  <si>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</si>
  <si>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</si>
  <si>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</si>
  <si>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</si>
  <si>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</si>
  <si>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</si>
  <si>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</si>
  <si>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</si>
  <si>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</si>
  <si>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</si>
  <si>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</si>
  <si>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</si>
  <si>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</si>
  <si>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</si>
  <si>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</si>
  <si>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</si>
  <si>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</si>
  <si>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</si>
  <si>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</si>
  <si>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</si>
  <si>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</si>
  <si>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</si>
  <si>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183151111</t>
  </si>
  <si>
    <t>Hloubení jam pro výsadbu dřevin strojně v rovině nebo ve svahu do 1:5, objem do 0,20 m3</t>
  </si>
  <si>
    <t>kus</t>
  </si>
  <si>
    <t>CS ÚRS 2022 01</t>
  </si>
  <si>
    <t>4</t>
  </si>
  <si>
    <t>-859831529</t>
  </si>
  <si>
    <t>Online PSC</t>
  </si>
  <si>
    <t>https://podminky.urs.cz/item/CS_URS_2022_01/183151111</t>
  </si>
  <si>
    <t>VV</t>
  </si>
  <si>
    <t>(120+120+80+80)*1,3</t>
  </si>
  <si>
    <t>keře</t>
  </si>
  <si>
    <t xml:space="preserve"> (předpoklad dosadby uhynulých sazenic 30%)</t>
  </si>
  <si>
    <t>183151113</t>
  </si>
  <si>
    <t>Hloubení jam pro výsadbu dřevin strojně v rovině nebo ve svahu do 1:5, objem přes 0,30 do 0,50 m3</t>
  </si>
  <si>
    <t>-1294787002</t>
  </si>
  <si>
    <t>https://podminky.urs.cz/item/CS_URS_2022_01/183151113</t>
  </si>
  <si>
    <t>(240+240+160+80+80)*1,3</t>
  </si>
  <si>
    <t>stromy 100-130 cm</t>
  </si>
  <si>
    <t>(předpoklad dosadby uhynulých sazenic 30%)</t>
  </si>
  <si>
    <t>3</t>
  </si>
  <si>
    <t>183151115</t>
  </si>
  <si>
    <t>Hloubení jam pro výsadbu dřevin strojně v rovině nebo ve svahu do 1:5, objem přes 0,70 do 1,10 m3</t>
  </si>
  <si>
    <t>334928274</t>
  </si>
  <si>
    <t>https://podminky.urs.cz/item/CS_URS_2022_01/183151115</t>
  </si>
  <si>
    <t>30</t>
  </si>
  <si>
    <t>stromy 14-16 cm ((11+11)*1,3=30)</t>
  </si>
  <si>
    <t>184102211</t>
  </si>
  <si>
    <t>Výsadba keře bez balu do předem vyhloubené jamky se zalitím v rovině nebo na svahu do 1:5 výšky do 1 m v terénu</t>
  </si>
  <si>
    <t>1225762533</t>
  </si>
  <si>
    <t>https://podminky.urs.cz/item/CS_URS_2022_01/184102211</t>
  </si>
  <si>
    <t>5</t>
  </si>
  <si>
    <t>184102112</t>
  </si>
  <si>
    <t>Výsadba dřeviny s balem do předem vyhloubené jamky se zalitím v rovině nebo na svahu do 1:5, při průměru balu přes 200 do 300 mm</t>
  </si>
  <si>
    <t>818344531</t>
  </si>
  <si>
    <t>https://podminky.urs.cz/item/CS_URS_2022_01/184102112</t>
  </si>
  <si>
    <t xml:space="preserve">stromy KK 100-130 cm </t>
  </si>
  <si>
    <t>6</t>
  </si>
  <si>
    <t>184102114</t>
  </si>
  <si>
    <t>Výsadba dřeviny s balem do předem vyhloubené jamky se zalitím v rovině nebo na svahu do 1:5, při průměru balu přes 400 do 500 mm</t>
  </si>
  <si>
    <t>1676363620</t>
  </si>
  <si>
    <t>https://podminky.urs.cz/item/CS_URS_2022_01/184102114</t>
  </si>
  <si>
    <t>stromy 14-16 cm (11+11)*1,3 = 30</t>
  </si>
  <si>
    <t>7</t>
  </si>
  <si>
    <t>M</t>
  </si>
  <si>
    <t>01_R_01</t>
  </si>
  <si>
    <t>Buk lesní (Fagus sylvatica) 100 - 130 cm, KK</t>
  </si>
  <si>
    <t>8</t>
  </si>
  <si>
    <t>-1139423926</t>
  </si>
  <si>
    <t>240*1,3</t>
  </si>
  <si>
    <t>plocha 1 - 180 ks</t>
  </si>
  <si>
    <t>plocha 2 - 60 ks</t>
  </si>
  <si>
    <t>01_R_02</t>
  </si>
  <si>
    <t>Dub letní (Quercus robur) 100 - 130 cm, KK</t>
  </si>
  <si>
    <t>-738859790</t>
  </si>
  <si>
    <t>9</t>
  </si>
  <si>
    <t>01_R_03</t>
  </si>
  <si>
    <t>Lípa malolistá (Tilia cordata) 100 - 130 cm, KK</t>
  </si>
  <si>
    <t>2011479657</t>
  </si>
  <si>
    <t>160*1,3</t>
  </si>
  <si>
    <t>plocha 1 - 120 ks</t>
  </si>
  <si>
    <t>plocha 2 - 40 ks</t>
  </si>
  <si>
    <t>10</t>
  </si>
  <si>
    <t>01_R_04</t>
  </si>
  <si>
    <t>Olše lepkavá /Alnus glutinosa/ 100 - 130 cm, KK</t>
  </si>
  <si>
    <t>-1793392467</t>
  </si>
  <si>
    <t>80*1,3</t>
  </si>
  <si>
    <t>plocha 1 - 60 ks</t>
  </si>
  <si>
    <t>plocha 2 - 20 ks</t>
  </si>
  <si>
    <t>11</t>
  </si>
  <si>
    <t>01_R_05</t>
  </si>
  <si>
    <t>Habr obecný /Carpinus betulus/ 100 - 130 cm, KK</t>
  </si>
  <si>
    <t>1643430526</t>
  </si>
  <si>
    <t>12</t>
  </si>
  <si>
    <t>01_R_06</t>
  </si>
  <si>
    <t>Dub letní (Quercus robur) 14-16 cm, ZB</t>
  </si>
  <si>
    <t>-926852683</t>
  </si>
  <si>
    <t>sazenice s obvodem kmene 14-16 cm (11ks*1,3=15ks)</t>
  </si>
  <si>
    <t>13</t>
  </si>
  <si>
    <t>01_R_07</t>
  </si>
  <si>
    <t>Lípa malolistá (Tilia cordata) 14-16 cm, ZB</t>
  </si>
  <si>
    <t>-1314504020</t>
  </si>
  <si>
    <t>14</t>
  </si>
  <si>
    <t>01_R_08</t>
  </si>
  <si>
    <t>Svída krvavá (Cornus sanguinea) 40/60, PK</t>
  </si>
  <si>
    <t>-1668145208</t>
  </si>
  <si>
    <t>120*1,3</t>
  </si>
  <si>
    <t>plocha 1 - 90 ks</t>
  </si>
  <si>
    <t>plocha 2 - 30 ks</t>
  </si>
  <si>
    <t>01_R_09</t>
  </si>
  <si>
    <t>Ptačí zob obecný (Ligustrum vulgare) 40/60, PK</t>
  </si>
  <si>
    <t>2047507319</t>
  </si>
  <si>
    <t>16</t>
  </si>
  <si>
    <t>01_R_10</t>
  </si>
  <si>
    <t>Hloh jednosemenný (Crataegus monogyna) 40/60, PK</t>
  </si>
  <si>
    <t>1095064187</t>
  </si>
  <si>
    <t>17</t>
  </si>
  <si>
    <t>01_R_11</t>
  </si>
  <si>
    <t>Trnka obecná (Prunus spinosa) 40/60, PK</t>
  </si>
  <si>
    <t>762936629</t>
  </si>
  <si>
    <t>18</t>
  </si>
  <si>
    <t>184215113</t>
  </si>
  <si>
    <t>Ukotvení dřeviny kůly jedním kůlem, délky přes 2 do 3 m</t>
  </si>
  <si>
    <t>1959108868</t>
  </si>
  <si>
    <t>https://podminky.urs.cz/item/CS_URS_2022_01/184215113</t>
  </si>
  <si>
    <t>stromy 120 - 150 cm</t>
  </si>
  <si>
    <t>19</t>
  </si>
  <si>
    <t>184215133</t>
  </si>
  <si>
    <t>Ukotvení dřeviny kůly třemi kůly, délky přes 2 do 3 m</t>
  </si>
  <si>
    <t>-1722422864</t>
  </si>
  <si>
    <t>https://podminky.urs.cz/item/CS_URS_2022_01/184215133</t>
  </si>
  <si>
    <t>stromy 14-16 cm</t>
  </si>
  <si>
    <t>20</t>
  </si>
  <si>
    <t>05217108</t>
  </si>
  <si>
    <t>tyče dřevěné v kůře D 80mm dl 6m</t>
  </si>
  <si>
    <t>m3</t>
  </si>
  <si>
    <t>1009295639</t>
  </si>
  <si>
    <t>(0,005*3)*800*1,1</t>
  </si>
  <si>
    <t>stromy 120-150 cm</t>
  </si>
  <si>
    <t>(0,005*3)*3*22*1,1</t>
  </si>
  <si>
    <t>Součet</t>
  </si>
  <si>
    <t>předpoklad 10% obnovení zničených kůlů</t>
  </si>
  <si>
    <t>184215153</t>
  </si>
  <si>
    <t>Odstranění ukotvení dřeviny kůly jedním kůlem, délky přes 2 do 3 m</t>
  </si>
  <si>
    <t>-57691576</t>
  </si>
  <si>
    <t>https://podminky.urs.cz/item/CS_URS_2022_01/184215153</t>
  </si>
  <si>
    <t>240</t>
  </si>
  <si>
    <t>při dosadbě uhynulých sazenic (30%)</t>
  </si>
  <si>
    <t>22</t>
  </si>
  <si>
    <t>184215173</t>
  </si>
  <si>
    <t>Odstranění ukotvení dřeviny kůly třemi kůly, délky přes 2 do 3 m</t>
  </si>
  <si>
    <t>677739379</t>
  </si>
  <si>
    <t>https://podminky.urs.cz/item/CS_URS_2022_01/184215173</t>
  </si>
  <si>
    <t>23</t>
  </si>
  <si>
    <t>184801121</t>
  </si>
  <si>
    <t>Ošetření vysazených dřevin solitérních v rovině nebo na svahu do 1:5</t>
  </si>
  <si>
    <t>1746386989</t>
  </si>
  <si>
    <t>https://podminky.urs.cz/item/CS_URS_2022_01/184801121</t>
  </si>
  <si>
    <t>(22+800)*1*3</t>
  </si>
  <si>
    <t xml:space="preserve">stromy  (822 ks), 1x ročně, po dobu 3 let </t>
  </si>
  <si>
    <t>24</t>
  </si>
  <si>
    <t>184813121</t>
  </si>
  <si>
    <t>Ochrana dřevin před okusem zvěří ručně v rovině nebo ve svahu do 1:5, pletivem, výšky do 2 m</t>
  </si>
  <si>
    <t>-1720484681</t>
  </si>
  <si>
    <t>https://podminky.urs.cz/item/CS_URS_2022_01/184813121</t>
  </si>
  <si>
    <t>520+1040+30</t>
  </si>
  <si>
    <t>keře+stromy+soliterní stromy</t>
  </si>
  <si>
    <t>25</t>
  </si>
  <si>
    <t>184804117</t>
  </si>
  <si>
    <t>Odstranění ochrany proti okusu zvěří v rovině nebo na svahu do 1:5, chráničem z drátěného pletiva</t>
  </si>
  <si>
    <t>1674087031</t>
  </si>
  <si>
    <t>https://podminky.urs.cz/item/CS_URS_2022_01/184804117</t>
  </si>
  <si>
    <t>26</t>
  </si>
  <si>
    <t>184808314</t>
  </si>
  <si>
    <t>Hnojení sazenic s promísením hnojiva se zeminou bez dodání hnojiva rychle rostoucích dřevin, při výsadbě, strojenými hnojivy, v množství 0,25 kg k 1 sazenici</t>
  </si>
  <si>
    <t>360109819</t>
  </si>
  <si>
    <t>https://podminky.urs.cz/item/CS_URS_2022_01/184808314</t>
  </si>
  <si>
    <t>822+400</t>
  </si>
  <si>
    <t>hnojení po výsadbě stromy(822 ks) keře (400 ks)</t>
  </si>
  <si>
    <t>27</t>
  </si>
  <si>
    <t>184808324</t>
  </si>
  <si>
    <t>Hnojení sazenic s promísením hnojiva se zeminou bez dodání hnojiva ostatních dřevin při okopání nebo obrytí, strojenými hnojivy v množství 0,50 kg k 1 sazenici</t>
  </si>
  <si>
    <t>-1583733254</t>
  </si>
  <si>
    <t>https://podminky.urs.cz/item/CS_URS_2022_01/184808324</t>
  </si>
  <si>
    <t>přihnojování sazenic ve 2 roce po výsadbě stromy (822 ks), keře (400 ks)</t>
  </si>
  <si>
    <t>28</t>
  </si>
  <si>
    <t>25191155</t>
  </si>
  <si>
    <t>hnojivo průmyslové</t>
  </si>
  <si>
    <t>kg</t>
  </si>
  <si>
    <t>-1760578041</t>
  </si>
  <si>
    <t>(822+400)*0,04</t>
  </si>
  <si>
    <t>stromy (822 ks) keře (400 ks) - dávkování 40 g hnojiva k jedné sazenici po výsadbě</t>
  </si>
  <si>
    <t>(822*0,05)+(400*0,03)</t>
  </si>
  <si>
    <t>stromy (822 ks) keře (400 ks) - dávkování hnojiva 50 g stromy a 30 g keře  k jedné sazenici po 2 letech od výsadby</t>
  </si>
  <si>
    <t>29</t>
  </si>
  <si>
    <t>184815166</t>
  </si>
  <si>
    <t>Ochrana sazenic ručním ožínáním celoplošné sklon do 1:5 při viditelnosti dobré, výšky od 30 do 60 cm</t>
  </si>
  <si>
    <t>ar</t>
  </si>
  <si>
    <t>594850056</t>
  </si>
  <si>
    <t>https://podminky.urs.cz/item/CS_URS_2022_01/184815166</t>
  </si>
  <si>
    <t>(1222/100)*2*3</t>
  </si>
  <si>
    <t xml:space="preserve">stromy (822 ks), keře (400 ks), 1 m2 na 1 ks sazenice, 1222 m2 </t>
  </si>
  <si>
    <t>2x ročně po dobu 3 let</t>
  </si>
  <si>
    <t>184911431</t>
  </si>
  <si>
    <t>Mulčování vysazených rostlin mulčovací kůrou, tl. přes 100 do 150 mm v rovině nebo na svahu do 1:5</t>
  </si>
  <si>
    <t>m2</t>
  </si>
  <si>
    <t>-873577616</t>
  </si>
  <si>
    <t>https://podminky.urs.cz/item/CS_URS_2022_01/184911431</t>
  </si>
  <si>
    <t>388,88</t>
  </si>
  <si>
    <t>31</t>
  </si>
  <si>
    <t>185804312</t>
  </si>
  <si>
    <t>Zalití rostlin vodou plochy záhonů jednotlivě přes 20 m2</t>
  </si>
  <si>
    <t>267338249</t>
  </si>
  <si>
    <t>https://podminky.urs.cz/item/CS_URS_2022_01/185804312</t>
  </si>
  <si>
    <t>(0,08*22*3)+(0,02*800*3)+(0,01*400*3)</t>
  </si>
  <si>
    <t>stromy solitérní (22 ks) - 80 litrů, 1 x ročně, po dobu 3 let</t>
  </si>
  <si>
    <t>stromy  (800 ks) - 20 litrů, 1 x ročně, po dobu 3 let</t>
  </si>
  <si>
    <t>keře (400 ks) - 10 litrů, 1 x ročně, po dobu 3 let</t>
  </si>
  <si>
    <t>32</t>
  </si>
  <si>
    <t>185851121</t>
  </si>
  <si>
    <t>Dovoz vody pro zálivku rostlin na vzdálenost do 1000 m</t>
  </si>
  <si>
    <t>633278202</t>
  </si>
  <si>
    <t>https://podminky.urs.cz/item/CS_URS_2022_01/185851121</t>
  </si>
  <si>
    <t>65,28</t>
  </si>
  <si>
    <t>998</t>
  </si>
  <si>
    <t>Přesun hmot</t>
  </si>
  <si>
    <t>33</t>
  </si>
  <si>
    <t>998231311</t>
  </si>
  <si>
    <t>Přesun hmot pro sadovnické a krajinářské úpravy - strojně dopravní vzdálenost do 5000 m</t>
  </si>
  <si>
    <t>t</t>
  </si>
  <si>
    <t>-1144575109</t>
  </si>
  <si>
    <t>https://podminky.urs.cz/item/CS_URS_2022_01/998231311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</si>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</sst>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3151111" TargetMode="External" /><Relationship Id="rId2" Type="http://schemas.openxmlformats.org/officeDocument/2006/relationships/hyperlink" Target="https://podminky.urs.cz/item/CS_URS_2022_01/183151113" TargetMode="External" /><Relationship Id="rId3" Type="http://schemas.openxmlformats.org/officeDocument/2006/relationships/hyperlink" Target="https://podminky.urs.cz/item/CS_URS_2022_01/183151115" TargetMode="External" /><Relationship Id="rId4" Type="http://schemas.openxmlformats.org/officeDocument/2006/relationships/hyperlink" Target="https://podminky.urs.cz/item/CS_URS_2022_01/184102211" TargetMode="External" /><Relationship Id="rId5" Type="http://schemas.openxmlformats.org/officeDocument/2006/relationships/hyperlink" Target="https://podminky.urs.cz/item/CS_URS_2022_01/184102112" TargetMode="External" /><Relationship Id="rId6" Type="http://schemas.openxmlformats.org/officeDocument/2006/relationships/hyperlink" Target="https://podminky.urs.cz/item/CS_URS_2022_01/184102114" TargetMode="External" /><Relationship Id="rId7" Type="http://schemas.openxmlformats.org/officeDocument/2006/relationships/hyperlink" Target="https://podminky.urs.cz/item/CS_URS_2022_01/184215113" TargetMode="External" /><Relationship Id="rId8" Type="http://schemas.openxmlformats.org/officeDocument/2006/relationships/hyperlink" Target="https://podminky.urs.cz/item/CS_URS_2022_01/184215133" TargetMode="External" /><Relationship Id="rId9" Type="http://schemas.openxmlformats.org/officeDocument/2006/relationships/hyperlink" Target="https://podminky.urs.cz/item/CS_URS_2022_01/184215153" TargetMode="External" /><Relationship Id="rId10" Type="http://schemas.openxmlformats.org/officeDocument/2006/relationships/hyperlink" Target="https://podminky.urs.cz/item/CS_URS_2022_01/184215173" TargetMode="External" /><Relationship Id="rId11" Type="http://schemas.openxmlformats.org/officeDocument/2006/relationships/hyperlink" Target="https://podminky.urs.cz/item/CS_URS_2022_01/184801121" TargetMode="External" /><Relationship Id="rId12" Type="http://schemas.openxmlformats.org/officeDocument/2006/relationships/hyperlink" Target="https://podminky.urs.cz/item/CS_URS_2022_01/184813121" TargetMode="External" /><Relationship Id="rId13" Type="http://schemas.openxmlformats.org/officeDocument/2006/relationships/hyperlink" Target="https://podminky.urs.cz/item/CS_URS_2022_01/184804117" TargetMode="External" /><Relationship Id="rId14" Type="http://schemas.openxmlformats.org/officeDocument/2006/relationships/hyperlink" Target="https://podminky.urs.cz/item/CS_URS_2022_01/184808314" TargetMode="External" /><Relationship Id="rId15" Type="http://schemas.openxmlformats.org/officeDocument/2006/relationships/hyperlink" Target="https://podminky.urs.cz/item/CS_URS_2022_01/184808324" TargetMode="External" /><Relationship Id="rId16" Type="http://schemas.openxmlformats.org/officeDocument/2006/relationships/hyperlink" Target="https://podminky.urs.cz/item/CS_URS_2022_01/184815166" TargetMode="External" /><Relationship Id="rId17" Type="http://schemas.openxmlformats.org/officeDocument/2006/relationships/hyperlink" Target="https://podminky.urs.cz/item/CS_URS_2022_01/184911431" TargetMode="External" /><Relationship Id="rId18" Type="http://schemas.openxmlformats.org/officeDocument/2006/relationships/hyperlink" Target="https://podminky.urs.cz/item/CS_URS_2022_01/185804312" TargetMode="External" /><Relationship Id="rId19" Type="http://schemas.openxmlformats.org/officeDocument/2006/relationships/hyperlink" Target="https://podminky.urs.cz/item/CS_URS_2022_01/185851121" TargetMode="External" /><Relationship Id="rId20" Type="http://schemas.openxmlformats.org/officeDocument/2006/relationships/hyperlink" Target="https://podminky.urs.cz/item/CS_URS_2022_01/998231311" TargetMode="External" /><Relationship Id="rId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33/17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VN Pocheň - odbahnění nádrže, č. st. 3331 - Náhradní výsadba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18. 1. 2022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Povodí Odry, státní podnik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Ing. Dalibor Rajnoch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Ing. Dalibor Rajnoch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'SO-01 - Náhradní výsadba'!J30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'SO-01 - Náhradní výsadba'!P82</f>
        <v>0</v>
      </c>
      <c r="AV55" s="121">
        <f>'SO-01 - Náhradní výsadba'!J33</f>
        <v>0</v>
      </c>
      <c r="AW55" s="121">
        <f>'SO-01 - Náhradní výsadba'!J34</f>
        <v>0</v>
      </c>
      <c r="AX55" s="121">
        <f>'SO-01 - Náhradní výsadba'!J35</f>
        <v>0</v>
      </c>
      <c r="AY55" s="121">
        <f>'SO-01 - Náhradní výsadba'!J36</f>
        <v>0</v>
      </c>
      <c r="AZ55" s="121">
        <f>'SO-01 - Náhradní výsadba'!F33</f>
        <v>0</v>
      </c>
      <c r="BA55" s="121">
        <f>'SO-01 - Náhradní výsadba'!F34</f>
        <v>0</v>
      </c>
      <c r="BB55" s="121">
        <f>'SO-01 - Náhradní výsadba'!F35</f>
        <v>0</v>
      </c>
      <c r="BC55" s="121">
        <f>'SO-01 - Náhradní výsadba'!F36</f>
        <v>0</v>
      </c>
      <c r="BD55" s="123">
        <f>'SO-01 - Náhradní výsadba'!F37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-01 - Náhradní výsadb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82</v>
      </c>
    </row>
    <row r="4" spans="2:46" s="1" customFormat="1" ht="24.95" customHeight="1">
      <c r="B4" s="21"/>
      <c r="D4" s="127" t="s">
        <v>83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VN Pocheň - odbahnění nádrže, č. st. 3331 - Náhradní výsadba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84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85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86</v>
      </c>
      <c r="G12" s="39"/>
      <c r="H12" s="39"/>
      <c r="I12" s="129" t="s">
        <v>23</v>
      </c>
      <c r="J12" s="134" t="str">
        <f>'Rekapitulace stavby'!AN8</f>
        <v>18. 1. 2022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19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28</v>
      </c>
      <c r="F15" s="39"/>
      <c r="G15" s="39"/>
      <c r="H15" s="39"/>
      <c r="I15" s="129" t="s">
        <v>29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30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29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32</v>
      </c>
      <c r="E20" s="39"/>
      <c r="F20" s="39"/>
      <c r="G20" s="39"/>
      <c r="H20" s="39"/>
      <c r="I20" s="129" t="s">
        <v>26</v>
      </c>
      <c r="J20" s="133" t="s">
        <v>19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33</v>
      </c>
      <c r="F21" s="39"/>
      <c r="G21" s="39"/>
      <c r="H21" s="39"/>
      <c r="I21" s="129" t="s">
        <v>29</v>
      </c>
      <c r="J21" s="133" t="s">
        <v>19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35</v>
      </c>
      <c r="E23" s="39"/>
      <c r="F23" s="39"/>
      <c r="G23" s="39"/>
      <c r="H23" s="39"/>
      <c r="I23" s="129" t="s">
        <v>26</v>
      </c>
      <c r="J23" s="133" t="s">
        <v>19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33</v>
      </c>
      <c r="F24" s="39"/>
      <c r="G24" s="39"/>
      <c r="H24" s="39"/>
      <c r="I24" s="129" t="s">
        <v>29</v>
      </c>
      <c r="J24" s="133" t="s">
        <v>19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36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38</v>
      </c>
      <c r="E30" s="39"/>
      <c r="F30" s="39"/>
      <c r="G30" s="39"/>
      <c r="H30" s="39"/>
      <c r="I30" s="39"/>
      <c r="J30" s="141">
        <f>ROUND(J82,2)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40</v>
      </c>
      <c r="G32" s="39"/>
      <c r="H32" s="39"/>
      <c r="I32" s="142" t="s">
        <v>39</v>
      </c>
      <c r="J32" s="142" t="s">
        <v>41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42</v>
      </c>
      <c r="E33" s="129" t="s">
        <v>43</v>
      </c>
      <c r="F33" s="144">
        <f>ROUND((SUM(BE82:BE241)),2)</f>
        <v>0</v>
      </c>
      <c r="G33" s="39"/>
      <c r="H33" s="39"/>
      <c r="I33" s="145">
        <v>0.21</v>
      </c>
      <c r="J33" s="144">
        <f>ROUND(((SUM(BE82:BE241))*I33),2)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44</v>
      </c>
      <c r="F34" s="144">
        <f>ROUND((SUM(BF82:BF241)),2)</f>
        <v>0</v>
      </c>
      <c r="G34" s="39"/>
      <c r="H34" s="39"/>
      <c r="I34" s="145">
        <v>0.15</v>
      </c>
      <c r="J34" s="144">
        <f>ROUND(((SUM(BF82:BF241))*I34),2)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45</v>
      </c>
      <c r="F35" s="144">
        <f>ROUND((SUM(BG82:BG241)),2)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46</v>
      </c>
      <c r="F36" s="144">
        <f>ROUND((SUM(BH82:BH241)),2)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47</v>
      </c>
      <c r="F37" s="144">
        <f>ROUND((SUM(BI82:BI241)),2)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87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VN Pocheň - odbahnění nádrže, č. st. 3331 - Náhradní výsadba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84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SO-01 - Náhradní výsadba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Brumovice, Úvalno</v>
      </c>
      <c r="G52" s="41"/>
      <c r="H52" s="41"/>
      <c r="I52" s="33" t="s">
        <v>23</v>
      </c>
      <c r="J52" s="73" t="str">
        <f>IF(J12="","",J12)</f>
        <v>18. 1. 2022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Povodí Odry, státní podnik</v>
      </c>
      <c r="G54" s="41"/>
      <c r="H54" s="41"/>
      <c r="I54" s="33" t="s">
        <v>32</v>
      </c>
      <c r="J54" s="37" t="str">
        <f>E21</f>
        <v>Ing. Dalibor Rajnoch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Ing. Dalibor Rajnoch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88</v>
      </c>
      <c r="D57" s="159"/>
      <c r="E57" s="159"/>
      <c r="F57" s="159"/>
      <c r="G57" s="159"/>
      <c r="H57" s="159"/>
      <c r="I57" s="159"/>
      <c r="J57" s="160" t="s">
        <v>89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70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90</v>
      </c>
    </row>
    <row r="60" spans="1:31" s="9" customFormat="1" ht="24.95" customHeight="1">
      <c r="A60" s="9"/>
      <c r="B60" s="162"/>
      <c r="C60" s="163"/>
      <c r="D60" s="164" t="s">
        <v>91</v>
      </c>
      <c r="E60" s="165"/>
      <c r="F60" s="165"/>
      <c r="G60" s="165"/>
      <c r="H60" s="165"/>
      <c r="I60" s="165"/>
      <c r="J60" s="166">
        <f>J83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92</v>
      </c>
      <c r="E61" s="171"/>
      <c r="F61" s="171"/>
      <c r="G61" s="171"/>
      <c r="H61" s="171"/>
      <c r="I61" s="171"/>
      <c r="J61" s="172">
        <f>J84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93</v>
      </c>
      <c r="E62" s="171"/>
      <c r="F62" s="171"/>
      <c r="G62" s="171"/>
      <c r="H62" s="171"/>
      <c r="I62" s="171"/>
      <c r="J62" s="172">
        <f>J239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94</v>
      </c>
      <c r="D69" s="41"/>
      <c r="E69" s="41"/>
      <c r="F69" s="41"/>
      <c r="G69" s="41"/>
      <c r="H69" s="41"/>
      <c r="I69" s="41"/>
      <c r="J69" s="41"/>
      <c r="K69" s="41"/>
      <c r="L69" s="13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57" t="str">
        <f>E7</f>
        <v>VN Pocheň - odbahnění nádrže, č. st. 3331 - Náhradní výsadba</v>
      </c>
      <c r="F72" s="33"/>
      <c r="G72" s="33"/>
      <c r="H72" s="33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84</v>
      </c>
      <c r="D73" s="41"/>
      <c r="E73" s="41"/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SO-01 - Náhradní výsadba</v>
      </c>
      <c r="F74" s="41"/>
      <c r="G74" s="41"/>
      <c r="H74" s="41"/>
      <c r="I74" s="41"/>
      <c r="J74" s="41"/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>Brumovice, Úvalno</v>
      </c>
      <c r="G76" s="41"/>
      <c r="H76" s="41"/>
      <c r="I76" s="33" t="s">
        <v>23</v>
      </c>
      <c r="J76" s="73" t="str">
        <f>IF(J12="","",J12)</f>
        <v>18. 1. 2022</v>
      </c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>Povodí Odry, státní podnik</v>
      </c>
      <c r="G78" s="41"/>
      <c r="H78" s="41"/>
      <c r="I78" s="33" t="s">
        <v>32</v>
      </c>
      <c r="J78" s="37" t="str">
        <f>E21</f>
        <v>Ing. Dalibor Rajnoch</v>
      </c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33" t="s">
        <v>35</v>
      </c>
      <c r="J79" s="37" t="str">
        <f>E24</f>
        <v>Ing. Dalibor Rajnoch</v>
      </c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4"/>
      <c r="B81" s="175"/>
      <c r="C81" s="176" t="s">
        <v>95</v>
      </c>
      <c r="D81" s="177" t="s">
        <v>57</v>
      </c>
      <c r="E81" s="177" t="s">
        <v>53</v>
      </c>
      <c r="F81" s="177" t="s">
        <v>54</v>
      </c>
      <c r="G81" s="177" t="s">
        <v>96</v>
      </c>
      <c r="H81" s="177" t="s">
        <v>97</v>
      </c>
      <c r="I81" s="177" t="s">
        <v>98</v>
      </c>
      <c r="J81" s="177" t="s">
        <v>89</v>
      </c>
      <c r="K81" s="178" t="s">
        <v>99</v>
      </c>
      <c r="L81" s="179"/>
      <c r="M81" s="93" t="s">
        <v>19</v>
      </c>
      <c r="N81" s="94" t="s">
        <v>42</v>
      </c>
      <c r="O81" s="94" t="s">
        <v>100</v>
      </c>
      <c r="P81" s="94" t="s">
        <v>101</v>
      </c>
      <c r="Q81" s="94" t="s">
        <v>102</v>
      </c>
      <c r="R81" s="94" t="s">
        <v>103</v>
      </c>
      <c r="S81" s="94" t="s">
        <v>104</v>
      </c>
      <c r="T81" s="95" t="s">
        <v>105</v>
      </c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</row>
    <row r="82" spans="1:63" s="2" customFormat="1" ht="22.8" customHeight="1">
      <c r="A82" s="39"/>
      <c r="B82" s="40"/>
      <c r="C82" s="100" t="s">
        <v>106</v>
      </c>
      <c r="D82" s="41"/>
      <c r="E82" s="41"/>
      <c r="F82" s="41"/>
      <c r="G82" s="41"/>
      <c r="H82" s="41"/>
      <c r="I82" s="41"/>
      <c r="J82" s="180">
        <f>BK82</f>
        <v>0</v>
      </c>
      <c r="K82" s="41"/>
      <c r="L82" s="45"/>
      <c r="M82" s="96"/>
      <c r="N82" s="181"/>
      <c r="O82" s="97"/>
      <c r="P82" s="182">
        <f>P83</f>
        <v>0</v>
      </c>
      <c r="Q82" s="97"/>
      <c r="R82" s="182">
        <f>R83</f>
        <v>45.329089999999994</v>
      </c>
      <c r="S82" s="97"/>
      <c r="T82" s="183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71</v>
      </c>
      <c r="AU82" s="18" t="s">
        <v>90</v>
      </c>
      <c r="BK82" s="184">
        <f>BK83</f>
        <v>0</v>
      </c>
    </row>
    <row r="83" spans="1:63" s="12" customFormat="1" ht="25.9" customHeight="1">
      <c r="A83" s="12"/>
      <c r="B83" s="185"/>
      <c r="C83" s="186"/>
      <c r="D83" s="187" t="s">
        <v>71</v>
      </c>
      <c r="E83" s="188" t="s">
        <v>107</v>
      </c>
      <c r="F83" s="188" t="s">
        <v>108</v>
      </c>
      <c r="G83" s="186"/>
      <c r="H83" s="186"/>
      <c r="I83" s="189"/>
      <c r="J83" s="190">
        <f>BK83</f>
        <v>0</v>
      </c>
      <c r="K83" s="186"/>
      <c r="L83" s="191"/>
      <c r="M83" s="192"/>
      <c r="N83" s="193"/>
      <c r="O83" s="193"/>
      <c r="P83" s="194">
        <f>P84+P239</f>
        <v>0</v>
      </c>
      <c r="Q83" s="193"/>
      <c r="R83" s="194">
        <f>R84+R239</f>
        <v>45.329089999999994</v>
      </c>
      <c r="S83" s="193"/>
      <c r="T83" s="195">
        <f>T84+T239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6" t="s">
        <v>80</v>
      </c>
      <c r="AT83" s="197" t="s">
        <v>71</v>
      </c>
      <c r="AU83" s="197" t="s">
        <v>72</v>
      </c>
      <c r="AY83" s="196" t="s">
        <v>109</v>
      </c>
      <c r="BK83" s="198">
        <f>BK84+BK239</f>
        <v>0</v>
      </c>
    </row>
    <row r="84" spans="1:63" s="12" customFormat="1" ht="22.8" customHeight="1">
      <c r="A84" s="12"/>
      <c r="B84" s="185"/>
      <c r="C84" s="186"/>
      <c r="D84" s="187" t="s">
        <v>71</v>
      </c>
      <c r="E84" s="199" t="s">
        <v>80</v>
      </c>
      <c r="F84" s="199" t="s">
        <v>110</v>
      </c>
      <c r="G84" s="186"/>
      <c r="H84" s="186"/>
      <c r="I84" s="189"/>
      <c r="J84" s="200">
        <f>BK84</f>
        <v>0</v>
      </c>
      <c r="K84" s="186"/>
      <c r="L84" s="191"/>
      <c r="M84" s="192"/>
      <c r="N84" s="193"/>
      <c r="O84" s="193"/>
      <c r="P84" s="194">
        <f>SUM(P85:P238)</f>
        <v>0</v>
      </c>
      <c r="Q84" s="193"/>
      <c r="R84" s="194">
        <f>SUM(R85:R238)</f>
        <v>45.329089999999994</v>
      </c>
      <c r="S84" s="193"/>
      <c r="T84" s="195">
        <f>SUM(T85:T238)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6" t="s">
        <v>80</v>
      </c>
      <c r="AT84" s="197" t="s">
        <v>71</v>
      </c>
      <c r="AU84" s="197" t="s">
        <v>80</v>
      </c>
      <c r="AY84" s="196" t="s">
        <v>109</v>
      </c>
      <c r="BK84" s="198">
        <f>SUM(BK85:BK238)</f>
        <v>0</v>
      </c>
    </row>
    <row r="85" spans="1:65" s="2" customFormat="1" ht="33" customHeight="1">
      <c r="A85" s="39"/>
      <c r="B85" s="40"/>
      <c r="C85" s="201" t="s">
        <v>80</v>
      </c>
      <c r="D85" s="201" t="s">
        <v>111</v>
      </c>
      <c r="E85" s="202" t="s">
        <v>112</v>
      </c>
      <c r="F85" s="203" t="s">
        <v>113</v>
      </c>
      <c r="G85" s="204" t="s">
        <v>114</v>
      </c>
      <c r="H85" s="205">
        <v>520</v>
      </c>
      <c r="I85" s="206"/>
      <c r="J85" s="207">
        <f>ROUND(I85*H85,2)</f>
        <v>0</v>
      </c>
      <c r="K85" s="203" t="s">
        <v>115</v>
      </c>
      <c r="L85" s="45"/>
      <c r="M85" s="208" t="s">
        <v>19</v>
      </c>
      <c r="N85" s="209" t="s">
        <v>43</v>
      </c>
      <c r="O85" s="85"/>
      <c r="P85" s="210">
        <f>O85*H85</f>
        <v>0</v>
      </c>
      <c r="Q85" s="210">
        <v>0</v>
      </c>
      <c r="R85" s="210">
        <f>Q85*H85</f>
        <v>0</v>
      </c>
      <c r="S85" s="210">
        <v>0</v>
      </c>
      <c r="T85" s="211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2" t="s">
        <v>116</v>
      </c>
      <c r="AT85" s="212" t="s">
        <v>111</v>
      </c>
      <c r="AU85" s="212" t="s">
        <v>82</v>
      </c>
      <c r="AY85" s="18" t="s">
        <v>109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18" t="s">
        <v>80</v>
      </c>
      <c r="BK85" s="213">
        <f>ROUND(I85*H85,2)</f>
        <v>0</v>
      </c>
      <c r="BL85" s="18" t="s">
        <v>116</v>
      </c>
      <c r="BM85" s="212" t="s">
        <v>117</v>
      </c>
    </row>
    <row r="86" spans="1:47" s="2" customFormat="1" ht="12">
      <c r="A86" s="39"/>
      <c r="B86" s="40"/>
      <c r="C86" s="41"/>
      <c r="D86" s="214" t="s">
        <v>118</v>
      </c>
      <c r="E86" s="41"/>
      <c r="F86" s="215" t="s">
        <v>119</v>
      </c>
      <c r="G86" s="41"/>
      <c r="H86" s="41"/>
      <c r="I86" s="216"/>
      <c r="J86" s="41"/>
      <c r="K86" s="41"/>
      <c r="L86" s="45"/>
      <c r="M86" s="217"/>
      <c r="N86" s="218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118</v>
      </c>
      <c r="AU86" s="18" t="s">
        <v>82</v>
      </c>
    </row>
    <row r="87" spans="1:51" s="13" customFormat="1" ht="12">
      <c r="A87" s="13"/>
      <c r="B87" s="219"/>
      <c r="C87" s="220"/>
      <c r="D87" s="221" t="s">
        <v>120</v>
      </c>
      <c r="E87" s="222" t="s">
        <v>19</v>
      </c>
      <c r="F87" s="223" t="s">
        <v>121</v>
      </c>
      <c r="G87" s="220"/>
      <c r="H87" s="224">
        <v>520</v>
      </c>
      <c r="I87" s="225"/>
      <c r="J87" s="220"/>
      <c r="K87" s="220"/>
      <c r="L87" s="226"/>
      <c r="M87" s="227"/>
      <c r="N87" s="228"/>
      <c r="O87" s="228"/>
      <c r="P87" s="228"/>
      <c r="Q87" s="228"/>
      <c r="R87" s="228"/>
      <c r="S87" s="228"/>
      <c r="T87" s="229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0" t="s">
        <v>120</v>
      </c>
      <c r="AU87" s="230" t="s">
        <v>82</v>
      </c>
      <c r="AV87" s="13" t="s">
        <v>82</v>
      </c>
      <c r="AW87" s="13" t="s">
        <v>34</v>
      </c>
      <c r="AX87" s="13" t="s">
        <v>80</v>
      </c>
      <c r="AY87" s="230" t="s">
        <v>109</v>
      </c>
    </row>
    <row r="88" spans="1:51" s="14" customFormat="1" ht="12">
      <c r="A88" s="14"/>
      <c r="B88" s="231"/>
      <c r="C88" s="232"/>
      <c r="D88" s="221" t="s">
        <v>120</v>
      </c>
      <c r="E88" s="233" t="s">
        <v>19</v>
      </c>
      <c r="F88" s="234" t="s">
        <v>122</v>
      </c>
      <c r="G88" s="232"/>
      <c r="H88" s="233" t="s">
        <v>19</v>
      </c>
      <c r="I88" s="235"/>
      <c r="J88" s="232"/>
      <c r="K88" s="232"/>
      <c r="L88" s="236"/>
      <c r="M88" s="237"/>
      <c r="N88" s="238"/>
      <c r="O88" s="238"/>
      <c r="P88" s="238"/>
      <c r="Q88" s="238"/>
      <c r="R88" s="238"/>
      <c r="S88" s="238"/>
      <c r="T88" s="23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0" t="s">
        <v>120</v>
      </c>
      <c r="AU88" s="240" t="s">
        <v>82</v>
      </c>
      <c r="AV88" s="14" t="s">
        <v>80</v>
      </c>
      <c r="AW88" s="14" t="s">
        <v>34</v>
      </c>
      <c r="AX88" s="14" t="s">
        <v>72</v>
      </c>
      <c r="AY88" s="240" t="s">
        <v>109</v>
      </c>
    </row>
    <row r="89" spans="1:51" s="14" customFormat="1" ht="12">
      <c r="A89" s="14"/>
      <c r="B89" s="231"/>
      <c r="C89" s="232"/>
      <c r="D89" s="221" t="s">
        <v>120</v>
      </c>
      <c r="E89" s="233" t="s">
        <v>19</v>
      </c>
      <c r="F89" s="234" t="s">
        <v>123</v>
      </c>
      <c r="G89" s="232"/>
      <c r="H89" s="233" t="s">
        <v>19</v>
      </c>
      <c r="I89" s="235"/>
      <c r="J89" s="232"/>
      <c r="K89" s="232"/>
      <c r="L89" s="236"/>
      <c r="M89" s="237"/>
      <c r="N89" s="238"/>
      <c r="O89" s="238"/>
      <c r="P89" s="238"/>
      <c r="Q89" s="238"/>
      <c r="R89" s="238"/>
      <c r="S89" s="238"/>
      <c r="T89" s="239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0" t="s">
        <v>120</v>
      </c>
      <c r="AU89" s="240" t="s">
        <v>82</v>
      </c>
      <c r="AV89" s="14" t="s">
        <v>80</v>
      </c>
      <c r="AW89" s="14" t="s">
        <v>34</v>
      </c>
      <c r="AX89" s="14" t="s">
        <v>72</v>
      </c>
      <c r="AY89" s="240" t="s">
        <v>109</v>
      </c>
    </row>
    <row r="90" spans="1:65" s="2" customFormat="1" ht="33" customHeight="1">
      <c r="A90" s="39"/>
      <c r="B90" s="40"/>
      <c r="C90" s="201" t="s">
        <v>82</v>
      </c>
      <c r="D90" s="201" t="s">
        <v>111</v>
      </c>
      <c r="E90" s="202" t="s">
        <v>124</v>
      </c>
      <c r="F90" s="203" t="s">
        <v>125</v>
      </c>
      <c r="G90" s="204" t="s">
        <v>114</v>
      </c>
      <c r="H90" s="205">
        <v>1040</v>
      </c>
      <c r="I90" s="206"/>
      <c r="J90" s="207">
        <f>ROUND(I90*H90,2)</f>
        <v>0</v>
      </c>
      <c r="K90" s="203" t="s">
        <v>115</v>
      </c>
      <c r="L90" s="45"/>
      <c r="M90" s="208" t="s">
        <v>19</v>
      </c>
      <c r="N90" s="209" t="s">
        <v>43</v>
      </c>
      <c r="O90" s="85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2" t="s">
        <v>116</v>
      </c>
      <c r="AT90" s="212" t="s">
        <v>111</v>
      </c>
      <c r="AU90" s="212" t="s">
        <v>82</v>
      </c>
      <c r="AY90" s="18" t="s">
        <v>109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18" t="s">
        <v>80</v>
      </c>
      <c r="BK90" s="213">
        <f>ROUND(I90*H90,2)</f>
        <v>0</v>
      </c>
      <c r="BL90" s="18" t="s">
        <v>116</v>
      </c>
      <c r="BM90" s="212" t="s">
        <v>126</v>
      </c>
    </row>
    <row r="91" spans="1:47" s="2" customFormat="1" ht="12">
      <c r="A91" s="39"/>
      <c r="B91" s="40"/>
      <c r="C91" s="41"/>
      <c r="D91" s="214" t="s">
        <v>118</v>
      </c>
      <c r="E91" s="41"/>
      <c r="F91" s="215" t="s">
        <v>127</v>
      </c>
      <c r="G91" s="41"/>
      <c r="H91" s="41"/>
      <c r="I91" s="216"/>
      <c r="J91" s="41"/>
      <c r="K91" s="41"/>
      <c r="L91" s="45"/>
      <c r="M91" s="217"/>
      <c r="N91" s="218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118</v>
      </c>
      <c r="AU91" s="18" t="s">
        <v>82</v>
      </c>
    </row>
    <row r="92" spans="1:51" s="13" customFormat="1" ht="12">
      <c r="A92" s="13"/>
      <c r="B92" s="219"/>
      <c r="C92" s="220"/>
      <c r="D92" s="221" t="s">
        <v>120</v>
      </c>
      <c r="E92" s="222" t="s">
        <v>19</v>
      </c>
      <c r="F92" s="223" t="s">
        <v>128</v>
      </c>
      <c r="G92" s="220"/>
      <c r="H92" s="224">
        <v>1040</v>
      </c>
      <c r="I92" s="225"/>
      <c r="J92" s="220"/>
      <c r="K92" s="220"/>
      <c r="L92" s="226"/>
      <c r="M92" s="227"/>
      <c r="N92" s="228"/>
      <c r="O92" s="228"/>
      <c r="P92" s="228"/>
      <c r="Q92" s="228"/>
      <c r="R92" s="228"/>
      <c r="S92" s="228"/>
      <c r="T92" s="22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0" t="s">
        <v>120</v>
      </c>
      <c r="AU92" s="230" t="s">
        <v>82</v>
      </c>
      <c r="AV92" s="13" t="s">
        <v>82</v>
      </c>
      <c r="AW92" s="13" t="s">
        <v>34</v>
      </c>
      <c r="AX92" s="13" t="s">
        <v>80</v>
      </c>
      <c r="AY92" s="230" t="s">
        <v>109</v>
      </c>
    </row>
    <row r="93" spans="1:51" s="14" customFormat="1" ht="12">
      <c r="A93" s="14"/>
      <c r="B93" s="231"/>
      <c r="C93" s="232"/>
      <c r="D93" s="221" t="s">
        <v>120</v>
      </c>
      <c r="E93" s="233" t="s">
        <v>19</v>
      </c>
      <c r="F93" s="234" t="s">
        <v>129</v>
      </c>
      <c r="G93" s="232"/>
      <c r="H93" s="233" t="s">
        <v>19</v>
      </c>
      <c r="I93" s="235"/>
      <c r="J93" s="232"/>
      <c r="K93" s="232"/>
      <c r="L93" s="236"/>
      <c r="M93" s="237"/>
      <c r="N93" s="238"/>
      <c r="O93" s="238"/>
      <c r="P93" s="238"/>
      <c r="Q93" s="238"/>
      <c r="R93" s="238"/>
      <c r="S93" s="238"/>
      <c r="T93" s="239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0" t="s">
        <v>120</v>
      </c>
      <c r="AU93" s="240" t="s">
        <v>82</v>
      </c>
      <c r="AV93" s="14" t="s">
        <v>80</v>
      </c>
      <c r="AW93" s="14" t="s">
        <v>34</v>
      </c>
      <c r="AX93" s="14" t="s">
        <v>72</v>
      </c>
      <c r="AY93" s="240" t="s">
        <v>109</v>
      </c>
    </row>
    <row r="94" spans="1:51" s="14" customFormat="1" ht="12">
      <c r="A94" s="14"/>
      <c r="B94" s="231"/>
      <c r="C94" s="232"/>
      <c r="D94" s="221" t="s">
        <v>120</v>
      </c>
      <c r="E94" s="233" t="s">
        <v>19</v>
      </c>
      <c r="F94" s="234" t="s">
        <v>130</v>
      </c>
      <c r="G94" s="232"/>
      <c r="H94" s="233" t="s">
        <v>19</v>
      </c>
      <c r="I94" s="235"/>
      <c r="J94" s="232"/>
      <c r="K94" s="232"/>
      <c r="L94" s="236"/>
      <c r="M94" s="237"/>
      <c r="N94" s="238"/>
      <c r="O94" s="238"/>
      <c r="P94" s="238"/>
      <c r="Q94" s="238"/>
      <c r="R94" s="238"/>
      <c r="S94" s="238"/>
      <c r="T94" s="23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0" t="s">
        <v>120</v>
      </c>
      <c r="AU94" s="240" t="s">
        <v>82</v>
      </c>
      <c r="AV94" s="14" t="s">
        <v>80</v>
      </c>
      <c r="AW94" s="14" t="s">
        <v>34</v>
      </c>
      <c r="AX94" s="14" t="s">
        <v>72</v>
      </c>
      <c r="AY94" s="240" t="s">
        <v>109</v>
      </c>
    </row>
    <row r="95" spans="1:65" s="2" customFormat="1" ht="33" customHeight="1">
      <c r="A95" s="39"/>
      <c r="B95" s="40"/>
      <c r="C95" s="201" t="s">
        <v>131</v>
      </c>
      <c r="D95" s="201" t="s">
        <v>111</v>
      </c>
      <c r="E95" s="202" t="s">
        <v>132</v>
      </c>
      <c r="F95" s="203" t="s">
        <v>133</v>
      </c>
      <c r="G95" s="204" t="s">
        <v>114</v>
      </c>
      <c r="H95" s="205">
        <v>30</v>
      </c>
      <c r="I95" s="206"/>
      <c r="J95" s="207">
        <f>ROUND(I95*H95,2)</f>
        <v>0</v>
      </c>
      <c r="K95" s="203" t="s">
        <v>115</v>
      </c>
      <c r="L95" s="45"/>
      <c r="M95" s="208" t="s">
        <v>19</v>
      </c>
      <c r="N95" s="209" t="s">
        <v>43</v>
      </c>
      <c r="O95" s="85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2" t="s">
        <v>116</v>
      </c>
      <c r="AT95" s="212" t="s">
        <v>111</v>
      </c>
      <c r="AU95" s="212" t="s">
        <v>82</v>
      </c>
      <c r="AY95" s="18" t="s">
        <v>109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8" t="s">
        <v>80</v>
      </c>
      <c r="BK95" s="213">
        <f>ROUND(I95*H95,2)</f>
        <v>0</v>
      </c>
      <c r="BL95" s="18" t="s">
        <v>116</v>
      </c>
      <c r="BM95" s="212" t="s">
        <v>134</v>
      </c>
    </row>
    <row r="96" spans="1:47" s="2" customFormat="1" ht="12">
      <c r="A96" s="39"/>
      <c r="B96" s="40"/>
      <c r="C96" s="41"/>
      <c r="D96" s="214" t="s">
        <v>118</v>
      </c>
      <c r="E96" s="41"/>
      <c r="F96" s="215" t="s">
        <v>135</v>
      </c>
      <c r="G96" s="41"/>
      <c r="H96" s="41"/>
      <c r="I96" s="216"/>
      <c r="J96" s="41"/>
      <c r="K96" s="41"/>
      <c r="L96" s="45"/>
      <c r="M96" s="217"/>
      <c r="N96" s="218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118</v>
      </c>
      <c r="AU96" s="18" t="s">
        <v>82</v>
      </c>
    </row>
    <row r="97" spans="1:51" s="13" customFormat="1" ht="12">
      <c r="A97" s="13"/>
      <c r="B97" s="219"/>
      <c r="C97" s="220"/>
      <c r="D97" s="221" t="s">
        <v>120</v>
      </c>
      <c r="E97" s="222" t="s">
        <v>19</v>
      </c>
      <c r="F97" s="223" t="s">
        <v>136</v>
      </c>
      <c r="G97" s="220"/>
      <c r="H97" s="224">
        <v>30</v>
      </c>
      <c r="I97" s="225"/>
      <c r="J97" s="220"/>
      <c r="K97" s="220"/>
      <c r="L97" s="226"/>
      <c r="M97" s="227"/>
      <c r="N97" s="228"/>
      <c r="O97" s="228"/>
      <c r="P97" s="228"/>
      <c r="Q97" s="228"/>
      <c r="R97" s="228"/>
      <c r="S97" s="228"/>
      <c r="T97" s="22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0" t="s">
        <v>120</v>
      </c>
      <c r="AU97" s="230" t="s">
        <v>82</v>
      </c>
      <c r="AV97" s="13" t="s">
        <v>82</v>
      </c>
      <c r="AW97" s="13" t="s">
        <v>34</v>
      </c>
      <c r="AX97" s="13" t="s">
        <v>80</v>
      </c>
      <c r="AY97" s="230" t="s">
        <v>109</v>
      </c>
    </row>
    <row r="98" spans="1:51" s="14" customFormat="1" ht="12">
      <c r="A98" s="14"/>
      <c r="B98" s="231"/>
      <c r="C98" s="232"/>
      <c r="D98" s="221" t="s">
        <v>120</v>
      </c>
      <c r="E98" s="233" t="s">
        <v>19</v>
      </c>
      <c r="F98" s="234" t="s">
        <v>137</v>
      </c>
      <c r="G98" s="232"/>
      <c r="H98" s="233" t="s">
        <v>19</v>
      </c>
      <c r="I98" s="235"/>
      <c r="J98" s="232"/>
      <c r="K98" s="232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120</v>
      </c>
      <c r="AU98" s="240" t="s">
        <v>82</v>
      </c>
      <c r="AV98" s="14" t="s">
        <v>80</v>
      </c>
      <c r="AW98" s="14" t="s">
        <v>34</v>
      </c>
      <c r="AX98" s="14" t="s">
        <v>72</v>
      </c>
      <c r="AY98" s="240" t="s">
        <v>109</v>
      </c>
    </row>
    <row r="99" spans="1:51" s="14" customFormat="1" ht="12">
      <c r="A99" s="14"/>
      <c r="B99" s="231"/>
      <c r="C99" s="232"/>
      <c r="D99" s="221" t="s">
        <v>120</v>
      </c>
      <c r="E99" s="233" t="s">
        <v>19</v>
      </c>
      <c r="F99" s="234" t="s">
        <v>123</v>
      </c>
      <c r="G99" s="232"/>
      <c r="H99" s="233" t="s">
        <v>19</v>
      </c>
      <c r="I99" s="235"/>
      <c r="J99" s="232"/>
      <c r="K99" s="232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120</v>
      </c>
      <c r="AU99" s="240" t="s">
        <v>82</v>
      </c>
      <c r="AV99" s="14" t="s">
        <v>80</v>
      </c>
      <c r="AW99" s="14" t="s">
        <v>34</v>
      </c>
      <c r="AX99" s="14" t="s">
        <v>72</v>
      </c>
      <c r="AY99" s="240" t="s">
        <v>109</v>
      </c>
    </row>
    <row r="100" spans="1:65" s="2" customFormat="1" ht="37.8" customHeight="1">
      <c r="A100" s="39"/>
      <c r="B100" s="40"/>
      <c r="C100" s="201" t="s">
        <v>116</v>
      </c>
      <c r="D100" s="201" t="s">
        <v>111</v>
      </c>
      <c r="E100" s="202" t="s">
        <v>138</v>
      </c>
      <c r="F100" s="203" t="s">
        <v>139</v>
      </c>
      <c r="G100" s="204" t="s">
        <v>114</v>
      </c>
      <c r="H100" s="205">
        <v>520</v>
      </c>
      <c r="I100" s="206"/>
      <c r="J100" s="207">
        <f>ROUND(I100*H100,2)</f>
        <v>0</v>
      </c>
      <c r="K100" s="203" t="s">
        <v>115</v>
      </c>
      <c r="L100" s="45"/>
      <c r="M100" s="208" t="s">
        <v>19</v>
      </c>
      <c r="N100" s="209" t="s">
        <v>43</v>
      </c>
      <c r="O100" s="85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2" t="s">
        <v>116</v>
      </c>
      <c r="AT100" s="212" t="s">
        <v>111</v>
      </c>
      <c r="AU100" s="212" t="s">
        <v>82</v>
      </c>
      <c r="AY100" s="18" t="s">
        <v>109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18" t="s">
        <v>80</v>
      </c>
      <c r="BK100" s="213">
        <f>ROUND(I100*H100,2)</f>
        <v>0</v>
      </c>
      <c r="BL100" s="18" t="s">
        <v>116</v>
      </c>
      <c r="BM100" s="212" t="s">
        <v>140</v>
      </c>
    </row>
    <row r="101" spans="1:47" s="2" customFormat="1" ht="12">
      <c r="A101" s="39"/>
      <c r="B101" s="40"/>
      <c r="C101" s="41"/>
      <c r="D101" s="214" t="s">
        <v>118</v>
      </c>
      <c r="E101" s="41"/>
      <c r="F101" s="215" t="s">
        <v>141</v>
      </c>
      <c r="G101" s="41"/>
      <c r="H101" s="41"/>
      <c r="I101" s="216"/>
      <c r="J101" s="41"/>
      <c r="K101" s="41"/>
      <c r="L101" s="45"/>
      <c r="M101" s="217"/>
      <c r="N101" s="218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118</v>
      </c>
      <c r="AU101" s="18" t="s">
        <v>82</v>
      </c>
    </row>
    <row r="102" spans="1:51" s="13" customFormat="1" ht="12">
      <c r="A102" s="13"/>
      <c r="B102" s="219"/>
      <c r="C102" s="220"/>
      <c r="D102" s="221" t="s">
        <v>120</v>
      </c>
      <c r="E102" s="222" t="s">
        <v>19</v>
      </c>
      <c r="F102" s="223" t="s">
        <v>121</v>
      </c>
      <c r="G102" s="220"/>
      <c r="H102" s="224">
        <v>520</v>
      </c>
      <c r="I102" s="225"/>
      <c r="J102" s="220"/>
      <c r="K102" s="220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120</v>
      </c>
      <c r="AU102" s="230" t="s">
        <v>82</v>
      </c>
      <c r="AV102" s="13" t="s">
        <v>82</v>
      </c>
      <c r="AW102" s="13" t="s">
        <v>34</v>
      </c>
      <c r="AX102" s="13" t="s">
        <v>80</v>
      </c>
      <c r="AY102" s="230" t="s">
        <v>109</v>
      </c>
    </row>
    <row r="103" spans="1:51" s="14" customFormat="1" ht="12">
      <c r="A103" s="14"/>
      <c r="B103" s="231"/>
      <c r="C103" s="232"/>
      <c r="D103" s="221" t="s">
        <v>120</v>
      </c>
      <c r="E103" s="233" t="s">
        <v>19</v>
      </c>
      <c r="F103" s="234" t="s">
        <v>122</v>
      </c>
      <c r="G103" s="232"/>
      <c r="H103" s="233" t="s">
        <v>19</v>
      </c>
      <c r="I103" s="235"/>
      <c r="J103" s="232"/>
      <c r="K103" s="232"/>
      <c r="L103" s="236"/>
      <c r="M103" s="237"/>
      <c r="N103" s="238"/>
      <c r="O103" s="238"/>
      <c r="P103" s="238"/>
      <c r="Q103" s="238"/>
      <c r="R103" s="238"/>
      <c r="S103" s="238"/>
      <c r="T103" s="23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0" t="s">
        <v>120</v>
      </c>
      <c r="AU103" s="240" t="s">
        <v>82</v>
      </c>
      <c r="AV103" s="14" t="s">
        <v>80</v>
      </c>
      <c r="AW103" s="14" t="s">
        <v>34</v>
      </c>
      <c r="AX103" s="14" t="s">
        <v>72</v>
      </c>
      <c r="AY103" s="240" t="s">
        <v>109</v>
      </c>
    </row>
    <row r="104" spans="1:51" s="14" customFormat="1" ht="12">
      <c r="A104" s="14"/>
      <c r="B104" s="231"/>
      <c r="C104" s="232"/>
      <c r="D104" s="221" t="s">
        <v>120</v>
      </c>
      <c r="E104" s="233" t="s">
        <v>19</v>
      </c>
      <c r="F104" s="234" t="s">
        <v>123</v>
      </c>
      <c r="G104" s="232"/>
      <c r="H104" s="233" t="s">
        <v>19</v>
      </c>
      <c r="I104" s="235"/>
      <c r="J104" s="232"/>
      <c r="K104" s="232"/>
      <c r="L104" s="236"/>
      <c r="M104" s="237"/>
      <c r="N104" s="238"/>
      <c r="O104" s="238"/>
      <c r="P104" s="238"/>
      <c r="Q104" s="238"/>
      <c r="R104" s="238"/>
      <c r="S104" s="238"/>
      <c r="T104" s="23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0" t="s">
        <v>120</v>
      </c>
      <c r="AU104" s="240" t="s">
        <v>82</v>
      </c>
      <c r="AV104" s="14" t="s">
        <v>80</v>
      </c>
      <c r="AW104" s="14" t="s">
        <v>34</v>
      </c>
      <c r="AX104" s="14" t="s">
        <v>72</v>
      </c>
      <c r="AY104" s="240" t="s">
        <v>109</v>
      </c>
    </row>
    <row r="105" spans="1:65" s="2" customFormat="1" ht="37.8" customHeight="1">
      <c r="A105" s="39"/>
      <c r="B105" s="40"/>
      <c r="C105" s="201" t="s">
        <v>142</v>
      </c>
      <c r="D105" s="201" t="s">
        <v>111</v>
      </c>
      <c r="E105" s="202" t="s">
        <v>143</v>
      </c>
      <c r="F105" s="203" t="s">
        <v>144</v>
      </c>
      <c r="G105" s="204" t="s">
        <v>114</v>
      </c>
      <c r="H105" s="205">
        <v>1040</v>
      </c>
      <c r="I105" s="206"/>
      <c r="J105" s="207">
        <f>ROUND(I105*H105,2)</f>
        <v>0</v>
      </c>
      <c r="K105" s="203" t="s">
        <v>115</v>
      </c>
      <c r="L105" s="45"/>
      <c r="M105" s="208" t="s">
        <v>19</v>
      </c>
      <c r="N105" s="209" t="s">
        <v>43</v>
      </c>
      <c r="O105" s="85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2" t="s">
        <v>116</v>
      </c>
      <c r="AT105" s="212" t="s">
        <v>111</v>
      </c>
      <c r="AU105" s="212" t="s">
        <v>82</v>
      </c>
      <c r="AY105" s="18" t="s">
        <v>109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8" t="s">
        <v>80</v>
      </c>
      <c r="BK105" s="213">
        <f>ROUND(I105*H105,2)</f>
        <v>0</v>
      </c>
      <c r="BL105" s="18" t="s">
        <v>116</v>
      </c>
      <c r="BM105" s="212" t="s">
        <v>145</v>
      </c>
    </row>
    <row r="106" spans="1:47" s="2" customFormat="1" ht="12">
      <c r="A106" s="39"/>
      <c r="B106" s="40"/>
      <c r="C106" s="41"/>
      <c r="D106" s="214" t="s">
        <v>118</v>
      </c>
      <c r="E106" s="41"/>
      <c r="F106" s="215" t="s">
        <v>146</v>
      </c>
      <c r="G106" s="41"/>
      <c r="H106" s="41"/>
      <c r="I106" s="216"/>
      <c r="J106" s="41"/>
      <c r="K106" s="41"/>
      <c r="L106" s="45"/>
      <c r="M106" s="217"/>
      <c r="N106" s="218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118</v>
      </c>
      <c r="AU106" s="18" t="s">
        <v>82</v>
      </c>
    </row>
    <row r="107" spans="1:51" s="13" customFormat="1" ht="12">
      <c r="A107" s="13"/>
      <c r="B107" s="219"/>
      <c r="C107" s="220"/>
      <c r="D107" s="221" t="s">
        <v>120</v>
      </c>
      <c r="E107" s="222" t="s">
        <v>19</v>
      </c>
      <c r="F107" s="223" t="s">
        <v>128</v>
      </c>
      <c r="G107" s="220"/>
      <c r="H107" s="224">
        <v>1040</v>
      </c>
      <c r="I107" s="225"/>
      <c r="J107" s="220"/>
      <c r="K107" s="220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120</v>
      </c>
      <c r="AU107" s="230" t="s">
        <v>82</v>
      </c>
      <c r="AV107" s="13" t="s">
        <v>82</v>
      </c>
      <c r="AW107" s="13" t="s">
        <v>34</v>
      </c>
      <c r="AX107" s="13" t="s">
        <v>80</v>
      </c>
      <c r="AY107" s="230" t="s">
        <v>109</v>
      </c>
    </row>
    <row r="108" spans="1:51" s="14" customFormat="1" ht="12">
      <c r="A108" s="14"/>
      <c r="B108" s="231"/>
      <c r="C108" s="232"/>
      <c r="D108" s="221" t="s">
        <v>120</v>
      </c>
      <c r="E108" s="233" t="s">
        <v>19</v>
      </c>
      <c r="F108" s="234" t="s">
        <v>147</v>
      </c>
      <c r="G108" s="232"/>
      <c r="H108" s="233" t="s">
        <v>19</v>
      </c>
      <c r="I108" s="235"/>
      <c r="J108" s="232"/>
      <c r="K108" s="232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120</v>
      </c>
      <c r="AU108" s="240" t="s">
        <v>82</v>
      </c>
      <c r="AV108" s="14" t="s">
        <v>80</v>
      </c>
      <c r="AW108" s="14" t="s">
        <v>34</v>
      </c>
      <c r="AX108" s="14" t="s">
        <v>72</v>
      </c>
      <c r="AY108" s="240" t="s">
        <v>109</v>
      </c>
    </row>
    <row r="109" spans="1:51" s="14" customFormat="1" ht="12">
      <c r="A109" s="14"/>
      <c r="B109" s="231"/>
      <c r="C109" s="232"/>
      <c r="D109" s="221" t="s">
        <v>120</v>
      </c>
      <c r="E109" s="233" t="s">
        <v>19</v>
      </c>
      <c r="F109" s="234" t="s">
        <v>123</v>
      </c>
      <c r="G109" s="232"/>
      <c r="H109" s="233" t="s">
        <v>19</v>
      </c>
      <c r="I109" s="235"/>
      <c r="J109" s="232"/>
      <c r="K109" s="232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120</v>
      </c>
      <c r="AU109" s="240" t="s">
        <v>82</v>
      </c>
      <c r="AV109" s="14" t="s">
        <v>80</v>
      </c>
      <c r="AW109" s="14" t="s">
        <v>34</v>
      </c>
      <c r="AX109" s="14" t="s">
        <v>72</v>
      </c>
      <c r="AY109" s="240" t="s">
        <v>109</v>
      </c>
    </row>
    <row r="110" spans="1:65" s="2" customFormat="1" ht="37.8" customHeight="1">
      <c r="A110" s="39"/>
      <c r="B110" s="40"/>
      <c r="C110" s="201" t="s">
        <v>148</v>
      </c>
      <c r="D110" s="201" t="s">
        <v>111</v>
      </c>
      <c r="E110" s="202" t="s">
        <v>149</v>
      </c>
      <c r="F110" s="203" t="s">
        <v>150</v>
      </c>
      <c r="G110" s="204" t="s">
        <v>114</v>
      </c>
      <c r="H110" s="205">
        <v>30</v>
      </c>
      <c r="I110" s="206"/>
      <c r="J110" s="207">
        <f>ROUND(I110*H110,2)</f>
        <v>0</v>
      </c>
      <c r="K110" s="203" t="s">
        <v>115</v>
      </c>
      <c r="L110" s="45"/>
      <c r="M110" s="208" t="s">
        <v>19</v>
      </c>
      <c r="N110" s="209" t="s">
        <v>43</v>
      </c>
      <c r="O110" s="85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2" t="s">
        <v>116</v>
      </c>
      <c r="AT110" s="212" t="s">
        <v>111</v>
      </c>
      <c r="AU110" s="212" t="s">
        <v>82</v>
      </c>
      <c r="AY110" s="18" t="s">
        <v>109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18" t="s">
        <v>80</v>
      </c>
      <c r="BK110" s="213">
        <f>ROUND(I110*H110,2)</f>
        <v>0</v>
      </c>
      <c r="BL110" s="18" t="s">
        <v>116</v>
      </c>
      <c r="BM110" s="212" t="s">
        <v>151</v>
      </c>
    </row>
    <row r="111" spans="1:47" s="2" customFormat="1" ht="12">
      <c r="A111" s="39"/>
      <c r="B111" s="40"/>
      <c r="C111" s="41"/>
      <c r="D111" s="214" t="s">
        <v>118</v>
      </c>
      <c r="E111" s="41"/>
      <c r="F111" s="215" t="s">
        <v>152</v>
      </c>
      <c r="G111" s="41"/>
      <c r="H111" s="41"/>
      <c r="I111" s="216"/>
      <c r="J111" s="41"/>
      <c r="K111" s="41"/>
      <c r="L111" s="45"/>
      <c r="M111" s="217"/>
      <c r="N111" s="218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118</v>
      </c>
      <c r="AU111" s="18" t="s">
        <v>82</v>
      </c>
    </row>
    <row r="112" spans="1:51" s="13" customFormat="1" ht="12">
      <c r="A112" s="13"/>
      <c r="B112" s="219"/>
      <c r="C112" s="220"/>
      <c r="D112" s="221" t="s">
        <v>120</v>
      </c>
      <c r="E112" s="222" t="s">
        <v>19</v>
      </c>
      <c r="F112" s="223" t="s">
        <v>136</v>
      </c>
      <c r="G112" s="220"/>
      <c r="H112" s="224">
        <v>30</v>
      </c>
      <c r="I112" s="225"/>
      <c r="J112" s="220"/>
      <c r="K112" s="220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120</v>
      </c>
      <c r="AU112" s="230" t="s">
        <v>82</v>
      </c>
      <c r="AV112" s="13" t="s">
        <v>82</v>
      </c>
      <c r="AW112" s="13" t="s">
        <v>34</v>
      </c>
      <c r="AX112" s="13" t="s">
        <v>80</v>
      </c>
      <c r="AY112" s="230" t="s">
        <v>109</v>
      </c>
    </row>
    <row r="113" spans="1:51" s="14" customFormat="1" ht="12">
      <c r="A113" s="14"/>
      <c r="B113" s="231"/>
      <c r="C113" s="232"/>
      <c r="D113" s="221" t="s">
        <v>120</v>
      </c>
      <c r="E113" s="233" t="s">
        <v>19</v>
      </c>
      <c r="F113" s="234" t="s">
        <v>153</v>
      </c>
      <c r="G113" s="232"/>
      <c r="H113" s="233" t="s">
        <v>19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0" t="s">
        <v>120</v>
      </c>
      <c r="AU113" s="240" t="s">
        <v>82</v>
      </c>
      <c r="AV113" s="14" t="s">
        <v>80</v>
      </c>
      <c r="AW113" s="14" t="s">
        <v>34</v>
      </c>
      <c r="AX113" s="14" t="s">
        <v>72</v>
      </c>
      <c r="AY113" s="240" t="s">
        <v>109</v>
      </c>
    </row>
    <row r="114" spans="1:51" s="14" customFormat="1" ht="12">
      <c r="A114" s="14"/>
      <c r="B114" s="231"/>
      <c r="C114" s="232"/>
      <c r="D114" s="221" t="s">
        <v>120</v>
      </c>
      <c r="E114" s="233" t="s">
        <v>19</v>
      </c>
      <c r="F114" s="234" t="s">
        <v>123</v>
      </c>
      <c r="G114" s="232"/>
      <c r="H114" s="233" t="s">
        <v>19</v>
      </c>
      <c r="I114" s="235"/>
      <c r="J114" s="232"/>
      <c r="K114" s="232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120</v>
      </c>
      <c r="AU114" s="240" t="s">
        <v>82</v>
      </c>
      <c r="AV114" s="14" t="s">
        <v>80</v>
      </c>
      <c r="AW114" s="14" t="s">
        <v>34</v>
      </c>
      <c r="AX114" s="14" t="s">
        <v>72</v>
      </c>
      <c r="AY114" s="240" t="s">
        <v>109</v>
      </c>
    </row>
    <row r="115" spans="1:65" s="2" customFormat="1" ht="16.5" customHeight="1">
      <c r="A115" s="39"/>
      <c r="B115" s="40"/>
      <c r="C115" s="241" t="s">
        <v>154</v>
      </c>
      <c r="D115" s="241" t="s">
        <v>155</v>
      </c>
      <c r="E115" s="242" t="s">
        <v>156</v>
      </c>
      <c r="F115" s="243" t="s">
        <v>157</v>
      </c>
      <c r="G115" s="244" t="s">
        <v>114</v>
      </c>
      <c r="H115" s="245">
        <v>312</v>
      </c>
      <c r="I115" s="246"/>
      <c r="J115" s="247">
        <f>ROUND(I115*H115,2)</f>
        <v>0</v>
      </c>
      <c r="K115" s="243" t="s">
        <v>19</v>
      </c>
      <c r="L115" s="248"/>
      <c r="M115" s="249" t="s">
        <v>19</v>
      </c>
      <c r="N115" s="250" t="s">
        <v>43</v>
      </c>
      <c r="O115" s="85"/>
      <c r="P115" s="210">
        <f>O115*H115</f>
        <v>0</v>
      </c>
      <c r="Q115" s="210">
        <v>0.027</v>
      </c>
      <c r="R115" s="210">
        <f>Q115*H115</f>
        <v>8.424</v>
      </c>
      <c r="S115" s="210">
        <v>0</v>
      </c>
      <c r="T115" s="211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2" t="s">
        <v>158</v>
      </c>
      <c r="AT115" s="212" t="s">
        <v>155</v>
      </c>
      <c r="AU115" s="212" t="s">
        <v>82</v>
      </c>
      <c r="AY115" s="18" t="s">
        <v>109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18" t="s">
        <v>80</v>
      </c>
      <c r="BK115" s="213">
        <f>ROUND(I115*H115,2)</f>
        <v>0</v>
      </c>
      <c r="BL115" s="18" t="s">
        <v>116</v>
      </c>
      <c r="BM115" s="212" t="s">
        <v>159</v>
      </c>
    </row>
    <row r="116" spans="1:51" s="13" customFormat="1" ht="12">
      <c r="A116" s="13"/>
      <c r="B116" s="219"/>
      <c r="C116" s="220"/>
      <c r="D116" s="221" t="s">
        <v>120</v>
      </c>
      <c r="E116" s="222" t="s">
        <v>19</v>
      </c>
      <c r="F116" s="223" t="s">
        <v>160</v>
      </c>
      <c r="G116" s="220"/>
      <c r="H116" s="224">
        <v>312</v>
      </c>
      <c r="I116" s="225"/>
      <c r="J116" s="220"/>
      <c r="K116" s="220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120</v>
      </c>
      <c r="AU116" s="230" t="s">
        <v>82</v>
      </c>
      <c r="AV116" s="13" t="s">
        <v>82</v>
      </c>
      <c r="AW116" s="13" t="s">
        <v>34</v>
      </c>
      <c r="AX116" s="13" t="s">
        <v>80</v>
      </c>
      <c r="AY116" s="230" t="s">
        <v>109</v>
      </c>
    </row>
    <row r="117" spans="1:51" s="14" customFormat="1" ht="12">
      <c r="A117" s="14"/>
      <c r="B117" s="231"/>
      <c r="C117" s="232"/>
      <c r="D117" s="221" t="s">
        <v>120</v>
      </c>
      <c r="E117" s="233" t="s">
        <v>19</v>
      </c>
      <c r="F117" s="234" t="s">
        <v>161</v>
      </c>
      <c r="G117" s="232"/>
      <c r="H117" s="233" t="s">
        <v>19</v>
      </c>
      <c r="I117" s="235"/>
      <c r="J117" s="232"/>
      <c r="K117" s="232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120</v>
      </c>
      <c r="AU117" s="240" t="s">
        <v>82</v>
      </c>
      <c r="AV117" s="14" t="s">
        <v>80</v>
      </c>
      <c r="AW117" s="14" t="s">
        <v>34</v>
      </c>
      <c r="AX117" s="14" t="s">
        <v>72</v>
      </c>
      <c r="AY117" s="240" t="s">
        <v>109</v>
      </c>
    </row>
    <row r="118" spans="1:51" s="14" customFormat="1" ht="12">
      <c r="A118" s="14"/>
      <c r="B118" s="231"/>
      <c r="C118" s="232"/>
      <c r="D118" s="221" t="s">
        <v>120</v>
      </c>
      <c r="E118" s="233" t="s">
        <v>19</v>
      </c>
      <c r="F118" s="234" t="s">
        <v>162</v>
      </c>
      <c r="G118" s="232"/>
      <c r="H118" s="233" t="s">
        <v>19</v>
      </c>
      <c r="I118" s="235"/>
      <c r="J118" s="232"/>
      <c r="K118" s="232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120</v>
      </c>
      <c r="AU118" s="240" t="s">
        <v>82</v>
      </c>
      <c r="AV118" s="14" t="s">
        <v>80</v>
      </c>
      <c r="AW118" s="14" t="s">
        <v>34</v>
      </c>
      <c r="AX118" s="14" t="s">
        <v>72</v>
      </c>
      <c r="AY118" s="240" t="s">
        <v>109</v>
      </c>
    </row>
    <row r="119" spans="1:51" s="14" customFormat="1" ht="12">
      <c r="A119" s="14"/>
      <c r="B119" s="231"/>
      <c r="C119" s="232"/>
      <c r="D119" s="221" t="s">
        <v>120</v>
      </c>
      <c r="E119" s="233" t="s">
        <v>19</v>
      </c>
      <c r="F119" s="234" t="s">
        <v>123</v>
      </c>
      <c r="G119" s="232"/>
      <c r="H119" s="233" t="s">
        <v>19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120</v>
      </c>
      <c r="AU119" s="240" t="s">
        <v>82</v>
      </c>
      <c r="AV119" s="14" t="s">
        <v>80</v>
      </c>
      <c r="AW119" s="14" t="s">
        <v>34</v>
      </c>
      <c r="AX119" s="14" t="s">
        <v>72</v>
      </c>
      <c r="AY119" s="240" t="s">
        <v>109</v>
      </c>
    </row>
    <row r="120" spans="1:65" s="2" customFormat="1" ht="16.5" customHeight="1">
      <c r="A120" s="39"/>
      <c r="B120" s="40"/>
      <c r="C120" s="241" t="s">
        <v>158</v>
      </c>
      <c r="D120" s="241" t="s">
        <v>155</v>
      </c>
      <c r="E120" s="242" t="s">
        <v>163</v>
      </c>
      <c r="F120" s="243" t="s">
        <v>164</v>
      </c>
      <c r="G120" s="244" t="s">
        <v>114</v>
      </c>
      <c r="H120" s="245">
        <v>312</v>
      </c>
      <c r="I120" s="246"/>
      <c r="J120" s="247">
        <f>ROUND(I120*H120,2)</f>
        <v>0</v>
      </c>
      <c r="K120" s="243" t="s">
        <v>19</v>
      </c>
      <c r="L120" s="248"/>
      <c r="M120" s="249" t="s">
        <v>19</v>
      </c>
      <c r="N120" s="250" t="s">
        <v>43</v>
      </c>
      <c r="O120" s="85"/>
      <c r="P120" s="210">
        <f>O120*H120</f>
        <v>0</v>
      </c>
      <c r="Q120" s="210">
        <v>0.027</v>
      </c>
      <c r="R120" s="210">
        <f>Q120*H120</f>
        <v>8.424</v>
      </c>
      <c r="S120" s="210">
        <v>0</v>
      </c>
      <c r="T120" s="21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2" t="s">
        <v>158</v>
      </c>
      <c r="AT120" s="212" t="s">
        <v>155</v>
      </c>
      <c r="AU120" s="212" t="s">
        <v>82</v>
      </c>
      <c r="AY120" s="18" t="s">
        <v>109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8" t="s">
        <v>80</v>
      </c>
      <c r="BK120" s="213">
        <f>ROUND(I120*H120,2)</f>
        <v>0</v>
      </c>
      <c r="BL120" s="18" t="s">
        <v>116</v>
      </c>
      <c r="BM120" s="212" t="s">
        <v>165</v>
      </c>
    </row>
    <row r="121" spans="1:51" s="13" customFormat="1" ht="12">
      <c r="A121" s="13"/>
      <c r="B121" s="219"/>
      <c r="C121" s="220"/>
      <c r="D121" s="221" t="s">
        <v>120</v>
      </c>
      <c r="E121" s="222" t="s">
        <v>19</v>
      </c>
      <c r="F121" s="223" t="s">
        <v>160</v>
      </c>
      <c r="G121" s="220"/>
      <c r="H121" s="224">
        <v>312</v>
      </c>
      <c r="I121" s="225"/>
      <c r="J121" s="220"/>
      <c r="K121" s="220"/>
      <c r="L121" s="226"/>
      <c r="M121" s="227"/>
      <c r="N121" s="228"/>
      <c r="O121" s="228"/>
      <c r="P121" s="228"/>
      <c r="Q121" s="228"/>
      <c r="R121" s="228"/>
      <c r="S121" s="228"/>
      <c r="T121" s="22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0" t="s">
        <v>120</v>
      </c>
      <c r="AU121" s="230" t="s">
        <v>82</v>
      </c>
      <c r="AV121" s="13" t="s">
        <v>82</v>
      </c>
      <c r="AW121" s="13" t="s">
        <v>34</v>
      </c>
      <c r="AX121" s="13" t="s">
        <v>80</v>
      </c>
      <c r="AY121" s="230" t="s">
        <v>109</v>
      </c>
    </row>
    <row r="122" spans="1:51" s="14" customFormat="1" ht="12">
      <c r="A122" s="14"/>
      <c r="B122" s="231"/>
      <c r="C122" s="232"/>
      <c r="D122" s="221" t="s">
        <v>120</v>
      </c>
      <c r="E122" s="233" t="s">
        <v>19</v>
      </c>
      <c r="F122" s="234" t="s">
        <v>161</v>
      </c>
      <c r="G122" s="232"/>
      <c r="H122" s="233" t="s">
        <v>19</v>
      </c>
      <c r="I122" s="235"/>
      <c r="J122" s="232"/>
      <c r="K122" s="232"/>
      <c r="L122" s="236"/>
      <c r="M122" s="237"/>
      <c r="N122" s="238"/>
      <c r="O122" s="238"/>
      <c r="P122" s="238"/>
      <c r="Q122" s="238"/>
      <c r="R122" s="238"/>
      <c r="S122" s="238"/>
      <c r="T122" s="23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0" t="s">
        <v>120</v>
      </c>
      <c r="AU122" s="240" t="s">
        <v>82</v>
      </c>
      <c r="AV122" s="14" t="s">
        <v>80</v>
      </c>
      <c r="AW122" s="14" t="s">
        <v>34</v>
      </c>
      <c r="AX122" s="14" t="s">
        <v>72</v>
      </c>
      <c r="AY122" s="240" t="s">
        <v>109</v>
      </c>
    </row>
    <row r="123" spans="1:51" s="14" customFormat="1" ht="12">
      <c r="A123" s="14"/>
      <c r="B123" s="231"/>
      <c r="C123" s="232"/>
      <c r="D123" s="221" t="s">
        <v>120</v>
      </c>
      <c r="E123" s="233" t="s">
        <v>19</v>
      </c>
      <c r="F123" s="234" t="s">
        <v>162</v>
      </c>
      <c r="G123" s="232"/>
      <c r="H123" s="233" t="s">
        <v>19</v>
      </c>
      <c r="I123" s="235"/>
      <c r="J123" s="232"/>
      <c r="K123" s="232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120</v>
      </c>
      <c r="AU123" s="240" t="s">
        <v>82</v>
      </c>
      <c r="AV123" s="14" t="s">
        <v>80</v>
      </c>
      <c r="AW123" s="14" t="s">
        <v>34</v>
      </c>
      <c r="AX123" s="14" t="s">
        <v>72</v>
      </c>
      <c r="AY123" s="240" t="s">
        <v>109</v>
      </c>
    </row>
    <row r="124" spans="1:51" s="14" customFormat="1" ht="12">
      <c r="A124" s="14"/>
      <c r="B124" s="231"/>
      <c r="C124" s="232"/>
      <c r="D124" s="221" t="s">
        <v>120</v>
      </c>
      <c r="E124" s="233" t="s">
        <v>19</v>
      </c>
      <c r="F124" s="234" t="s">
        <v>123</v>
      </c>
      <c r="G124" s="232"/>
      <c r="H124" s="233" t="s">
        <v>19</v>
      </c>
      <c r="I124" s="235"/>
      <c r="J124" s="232"/>
      <c r="K124" s="232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120</v>
      </c>
      <c r="AU124" s="240" t="s">
        <v>82</v>
      </c>
      <c r="AV124" s="14" t="s">
        <v>80</v>
      </c>
      <c r="AW124" s="14" t="s">
        <v>34</v>
      </c>
      <c r="AX124" s="14" t="s">
        <v>72</v>
      </c>
      <c r="AY124" s="240" t="s">
        <v>109</v>
      </c>
    </row>
    <row r="125" spans="1:65" s="2" customFormat="1" ht="21.75" customHeight="1">
      <c r="A125" s="39"/>
      <c r="B125" s="40"/>
      <c r="C125" s="241" t="s">
        <v>166</v>
      </c>
      <c r="D125" s="241" t="s">
        <v>155</v>
      </c>
      <c r="E125" s="242" t="s">
        <v>167</v>
      </c>
      <c r="F125" s="243" t="s">
        <v>168</v>
      </c>
      <c r="G125" s="244" t="s">
        <v>114</v>
      </c>
      <c r="H125" s="245">
        <v>208</v>
      </c>
      <c r="I125" s="246"/>
      <c r="J125" s="247">
        <f>ROUND(I125*H125,2)</f>
        <v>0</v>
      </c>
      <c r="K125" s="243" t="s">
        <v>19</v>
      </c>
      <c r="L125" s="248"/>
      <c r="M125" s="249" t="s">
        <v>19</v>
      </c>
      <c r="N125" s="250" t="s">
        <v>43</v>
      </c>
      <c r="O125" s="85"/>
      <c r="P125" s="210">
        <f>O125*H125</f>
        <v>0</v>
      </c>
      <c r="Q125" s="210">
        <v>0.027</v>
      </c>
      <c r="R125" s="210">
        <f>Q125*H125</f>
        <v>5.616</v>
      </c>
      <c r="S125" s="210">
        <v>0</v>
      </c>
      <c r="T125" s="21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2" t="s">
        <v>158</v>
      </c>
      <c r="AT125" s="212" t="s">
        <v>155</v>
      </c>
      <c r="AU125" s="212" t="s">
        <v>82</v>
      </c>
      <c r="AY125" s="18" t="s">
        <v>109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8" t="s">
        <v>80</v>
      </c>
      <c r="BK125" s="213">
        <f>ROUND(I125*H125,2)</f>
        <v>0</v>
      </c>
      <c r="BL125" s="18" t="s">
        <v>116</v>
      </c>
      <c r="BM125" s="212" t="s">
        <v>169</v>
      </c>
    </row>
    <row r="126" spans="1:51" s="13" customFormat="1" ht="12">
      <c r="A126" s="13"/>
      <c r="B126" s="219"/>
      <c r="C126" s="220"/>
      <c r="D126" s="221" t="s">
        <v>120</v>
      </c>
      <c r="E126" s="222" t="s">
        <v>19</v>
      </c>
      <c r="F126" s="223" t="s">
        <v>170</v>
      </c>
      <c r="G126" s="220"/>
      <c r="H126" s="224">
        <v>208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120</v>
      </c>
      <c r="AU126" s="230" t="s">
        <v>82</v>
      </c>
      <c r="AV126" s="13" t="s">
        <v>82</v>
      </c>
      <c r="AW126" s="13" t="s">
        <v>34</v>
      </c>
      <c r="AX126" s="13" t="s">
        <v>80</v>
      </c>
      <c r="AY126" s="230" t="s">
        <v>109</v>
      </c>
    </row>
    <row r="127" spans="1:51" s="14" customFormat="1" ht="12">
      <c r="A127" s="14"/>
      <c r="B127" s="231"/>
      <c r="C127" s="232"/>
      <c r="D127" s="221" t="s">
        <v>120</v>
      </c>
      <c r="E127" s="233" t="s">
        <v>19</v>
      </c>
      <c r="F127" s="234" t="s">
        <v>171</v>
      </c>
      <c r="G127" s="232"/>
      <c r="H127" s="233" t="s">
        <v>19</v>
      </c>
      <c r="I127" s="235"/>
      <c r="J127" s="232"/>
      <c r="K127" s="232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120</v>
      </c>
      <c r="AU127" s="240" t="s">
        <v>82</v>
      </c>
      <c r="AV127" s="14" t="s">
        <v>80</v>
      </c>
      <c r="AW127" s="14" t="s">
        <v>34</v>
      </c>
      <c r="AX127" s="14" t="s">
        <v>72</v>
      </c>
      <c r="AY127" s="240" t="s">
        <v>109</v>
      </c>
    </row>
    <row r="128" spans="1:51" s="14" customFormat="1" ht="12">
      <c r="A128" s="14"/>
      <c r="B128" s="231"/>
      <c r="C128" s="232"/>
      <c r="D128" s="221" t="s">
        <v>120</v>
      </c>
      <c r="E128" s="233" t="s">
        <v>19</v>
      </c>
      <c r="F128" s="234" t="s">
        <v>172</v>
      </c>
      <c r="G128" s="232"/>
      <c r="H128" s="233" t="s">
        <v>19</v>
      </c>
      <c r="I128" s="235"/>
      <c r="J128" s="232"/>
      <c r="K128" s="232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120</v>
      </c>
      <c r="AU128" s="240" t="s">
        <v>82</v>
      </c>
      <c r="AV128" s="14" t="s">
        <v>80</v>
      </c>
      <c r="AW128" s="14" t="s">
        <v>34</v>
      </c>
      <c r="AX128" s="14" t="s">
        <v>72</v>
      </c>
      <c r="AY128" s="240" t="s">
        <v>109</v>
      </c>
    </row>
    <row r="129" spans="1:51" s="14" customFormat="1" ht="12">
      <c r="A129" s="14"/>
      <c r="B129" s="231"/>
      <c r="C129" s="232"/>
      <c r="D129" s="221" t="s">
        <v>120</v>
      </c>
      <c r="E129" s="233" t="s">
        <v>19</v>
      </c>
      <c r="F129" s="234" t="s">
        <v>123</v>
      </c>
      <c r="G129" s="232"/>
      <c r="H129" s="233" t="s">
        <v>19</v>
      </c>
      <c r="I129" s="235"/>
      <c r="J129" s="232"/>
      <c r="K129" s="232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120</v>
      </c>
      <c r="AU129" s="240" t="s">
        <v>82</v>
      </c>
      <c r="AV129" s="14" t="s">
        <v>80</v>
      </c>
      <c r="AW129" s="14" t="s">
        <v>34</v>
      </c>
      <c r="AX129" s="14" t="s">
        <v>72</v>
      </c>
      <c r="AY129" s="240" t="s">
        <v>109</v>
      </c>
    </row>
    <row r="130" spans="1:65" s="2" customFormat="1" ht="21.75" customHeight="1">
      <c r="A130" s="39"/>
      <c r="B130" s="40"/>
      <c r="C130" s="241" t="s">
        <v>173</v>
      </c>
      <c r="D130" s="241" t="s">
        <v>155</v>
      </c>
      <c r="E130" s="242" t="s">
        <v>174</v>
      </c>
      <c r="F130" s="243" t="s">
        <v>175</v>
      </c>
      <c r="G130" s="244" t="s">
        <v>114</v>
      </c>
      <c r="H130" s="245">
        <v>104</v>
      </c>
      <c r="I130" s="246"/>
      <c r="J130" s="247">
        <f>ROUND(I130*H130,2)</f>
        <v>0</v>
      </c>
      <c r="K130" s="243" t="s">
        <v>19</v>
      </c>
      <c r="L130" s="248"/>
      <c r="M130" s="249" t="s">
        <v>19</v>
      </c>
      <c r="N130" s="250" t="s">
        <v>43</v>
      </c>
      <c r="O130" s="85"/>
      <c r="P130" s="210">
        <f>O130*H130</f>
        <v>0</v>
      </c>
      <c r="Q130" s="210">
        <v>0.027</v>
      </c>
      <c r="R130" s="210">
        <f>Q130*H130</f>
        <v>2.808</v>
      </c>
      <c r="S130" s="210">
        <v>0</v>
      </c>
      <c r="T130" s="21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2" t="s">
        <v>158</v>
      </c>
      <c r="AT130" s="212" t="s">
        <v>155</v>
      </c>
      <c r="AU130" s="212" t="s">
        <v>82</v>
      </c>
      <c r="AY130" s="18" t="s">
        <v>109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8" t="s">
        <v>80</v>
      </c>
      <c r="BK130" s="213">
        <f>ROUND(I130*H130,2)</f>
        <v>0</v>
      </c>
      <c r="BL130" s="18" t="s">
        <v>116</v>
      </c>
      <c r="BM130" s="212" t="s">
        <v>176</v>
      </c>
    </row>
    <row r="131" spans="1:51" s="13" customFormat="1" ht="12">
      <c r="A131" s="13"/>
      <c r="B131" s="219"/>
      <c r="C131" s="220"/>
      <c r="D131" s="221" t="s">
        <v>120</v>
      </c>
      <c r="E131" s="222" t="s">
        <v>19</v>
      </c>
      <c r="F131" s="223" t="s">
        <v>177</v>
      </c>
      <c r="G131" s="220"/>
      <c r="H131" s="224">
        <v>104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120</v>
      </c>
      <c r="AU131" s="230" t="s">
        <v>82</v>
      </c>
      <c r="AV131" s="13" t="s">
        <v>82</v>
      </c>
      <c r="AW131" s="13" t="s">
        <v>34</v>
      </c>
      <c r="AX131" s="13" t="s">
        <v>80</v>
      </c>
      <c r="AY131" s="230" t="s">
        <v>109</v>
      </c>
    </row>
    <row r="132" spans="1:51" s="14" customFormat="1" ht="12">
      <c r="A132" s="14"/>
      <c r="B132" s="231"/>
      <c r="C132" s="232"/>
      <c r="D132" s="221" t="s">
        <v>120</v>
      </c>
      <c r="E132" s="233" t="s">
        <v>19</v>
      </c>
      <c r="F132" s="234" t="s">
        <v>178</v>
      </c>
      <c r="G132" s="232"/>
      <c r="H132" s="233" t="s">
        <v>19</v>
      </c>
      <c r="I132" s="235"/>
      <c r="J132" s="232"/>
      <c r="K132" s="232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120</v>
      </c>
      <c r="AU132" s="240" t="s">
        <v>82</v>
      </c>
      <c r="AV132" s="14" t="s">
        <v>80</v>
      </c>
      <c r="AW132" s="14" t="s">
        <v>34</v>
      </c>
      <c r="AX132" s="14" t="s">
        <v>72</v>
      </c>
      <c r="AY132" s="240" t="s">
        <v>109</v>
      </c>
    </row>
    <row r="133" spans="1:51" s="14" customFormat="1" ht="12">
      <c r="A133" s="14"/>
      <c r="B133" s="231"/>
      <c r="C133" s="232"/>
      <c r="D133" s="221" t="s">
        <v>120</v>
      </c>
      <c r="E133" s="233" t="s">
        <v>19</v>
      </c>
      <c r="F133" s="234" t="s">
        <v>179</v>
      </c>
      <c r="G133" s="232"/>
      <c r="H133" s="233" t="s">
        <v>19</v>
      </c>
      <c r="I133" s="235"/>
      <c r="J133" s="232"/>
      <c r="K133" s="232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120</v>
      </c>
      <c r="AU133" s="240" t="s">
        <v>82</v>
      </c>
      <c r="AV133" s="14" t="s">
        <v>80</v>
      </c>
      <c r="AW133" s="14" t="s">
        <v>34</v>
      </c>
      <c r="AX133" s="14" t="s">
        <v>72</v>
      </c>
      <c r="AY133" s="240" t="s">
        <v>109</v>
      </c>
    </row>
    <row r="134" spans="1:51" s="14" customFormat="1" ht="12">
      <c r="A134" s="14"/>
      <c r="B134" s="231"/>
      <c r="C134" s="232"/>
      <c r="D134" s="221" t="s">
        <v>120</v>
      </c>
      <c r="E134" s="233" t="s">
        <v>19</v>
      </c>
      <c r="F134" s="234" t="s">
        <v>123</v>
      </c>
      <c r="G134" s="232"/>
      <c r="H134" s="233" t="s">
        <v>19</v>
      </c>
      <c r="I134" s="235"/>
      <c r="J134" s="232"/>
      <c r="K134" s="232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120</v>
      </c>
      <c r="AU134" s="240" t="s">
        <v>82</v>
      </c>
      <c r="AV134" s="14" t="s">
        <v>80</v>
      </c>
      <c r="AW134" s="14" t="s">
        <v>34</v>
      </c>
      <c r="AX134" s="14" t="s">
        <v>72</v>
      </c>
      <c r="AY134" s="240" t="s">
        <v>109</v>
      </c>
    </row>
    <row r="135" spans="1:65" s="2" customFormat="1" ht="21.75" customHeight="1">
      <c r="A135" s="39"/>
      <c r="B135" s="40"/>
      <c r="C135" s="241" t="s">
        <v>180</v>
      </c>
      <c r="D135" s="241" t="s">
        <v>155</v>
      </c>
      <c r="E135" s="242" t="s">
        <v>181</v>
      </c>
      <c r="F135" s="243" t="s">
        <v>182</v>
      </c>
      <c r="G135" s="244" t="s">
        <v>114</v>
      </c>
      <c r="H135" s="245">
        <v>104</v>
      </c>
      <c r="I135" s="246"/>
      <c r="J135" s="247">
        <f>ROUND(I135*H135,2)</f>
        <v>0</v>
      </c>
      <c r="K135" s="243" t="s">
        <v>19</v>
      </c>
      <c r="L135" s="248"/>
      <c r="M135" s="249" t="s">
        <v>19</v>
      </c>
      <c r="N135" s="250" t="s">
        <v>43</v>
      </c>
      <c r="O135" s="85"/>
      <c r="P135" s="210">
        <f>O135*H135</f>
        <v>0</v>
      </c>
      <c r="Q135" s="210">
        <v>0.027</v>
      </c>
      <c r="R135" s="210">
        <f>Q135*H135</f>
        <v>2.808</v>
      </c>
      <c r="S135" s="210">
        <v>0</v>
      </c>
      <c r="T135" s="21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2" t="s">
        <v>158</v>
      </c>
      <c r="AT135" s="212" t="s">
        <v>155</v>
      </c>
      <c r="AU135" s="212" t="s">
        <v>82</v>
      </c>
      <c r="AY135" s="18" t="s">
        <v>109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8" t="s">
        <v>80</v>
      </c>
      <c r="BK135" s="213">
        <f>ROUND(I135*H135,2)</f>
        <v>0</v>
      </c>
      <c r="BL135" s="18" t="s">
        <v>116</v>
      </c>
      <c r="BM135" s="212" t="s">
        <v>183</v>
      </c>
    </row>
    <row r="136" spans="1:51" s="13" customFormat="1" ht="12">
      <c r="A136" s="13"/>
      <c r="B136" s="219"/>
      <c r="C136" s="220"/>
      <c r="D136" s="221" t="s">
        <v>120</v>
      </c>
      <c r="E136" s="222" t="s">
        <v>19</v>
      </c>
      <c r="F136" s="223" t="s">
        <v>177</v>
      </c>
      <c r="G136" s="220"/>
      <c r="H136" s="224">
        <v>104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120</v>
      </c>
      <c r="AU136" s="230" t="s">
        <v>82</v>
      </c>
      <c r="AV136" s="13" t="s">
        <v>82</v>
      </c>
      <c r="AW136" s="13" t="s">
        <v>34</v>
      </c>
      <c r="AX136" s="13" t="s">
        <v>80</v>
      </c>
      <c r="AY136" s="230" t="s">
        <v>109</v>
      </c>
    </row>
    <row r="137" spans="1:51" s="14" customFormat="1" ht="12">
      <c r="A137" s="14"/>
      <c r="B137" s="231"/>
      <c r="C137" s="232"/>
      <c r="D137" s="221" t="s">
        <v>120</v>
      </c>
      <c r="E137" s="233" t="s">
        <v>19</v>
      </c>
      <c r="F137" s="234" t="s">
        <v>178</v>
      </c>
      <c r="G137" s="232"/>
      <c r="H137" s="233" t="s">
        <v>19</v>
      </c>
      <c r="I137" s="235"/>
      <c r="J137" s="232"/>
      <c r="K137" s="232"/>
      <c r="L137" s="236"/>
      <c r="M137" s="237"/>
      <c r="N137" s="238"/>
      <c r="O137" s="238"/>
      <c r="P137" s="238"/>
      <c r="Q137" s="238"/>
      <c r="R137" s="238"/>
      <c r="S137" s="238"/>
      <c r="T137" s="23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0" t="s">
        <v>120</v>
      </c>
      <c r="AU137" s="240" t="s">
        <v>82</v>
      </c>
      <c r="AV137" s="14" t="s">
        <v>80</v>
      </c>
      <c r="AW137" s="14" t="s">
        <v>34</v>
      </c>
      <c r="AX137" s="14" t="s">
        <v>72</v>
      </c>
      <c r="AY137" s="240" t="s">
        <v>109</v>
      </c>
    </row>
    <row r="138" spans="1:51" s="14" customFormat="1" ht="12">
      <c r="A138" s="14"/>
      <c r="B138" s="231"/>
      <c r="C138" s="232"/>
      <c r="D138" s="221" t="s">
        <v>120</v>
      </c>
      <c r="E138" s="233" t="s">
        <v>19</v>
      </c>
      <c r="F138" s="234" t="s">
        <v>179</v>
      </c>
      <c r="G138" s="232"/>
      <c r="H138" s="233" t="s">
        <v>19</v>
      </c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120</v>
      </c>
      <c r="AU138" s="240" t="s">
        <v>82</v>
      </c>
      <c r="AV138" s="14" t="s">
        <v>80</v>
      </c>
      <c r="AW138" s="14" t="s">
        <v>34</v>
      </c>
      <c r="AX138" s="14" t="s">
        <v>72</v>
      </c>
      <c r="AY138" s="240" t="s">
        <v>109</v>
      </c>
    </row>
    <row r="139" spans="1:51" s="14" customFormat="1" ht="12">
      <c r="A139" s="14"/>
      <c r="B139" s="231"/>
      <c r="C139" s="232"/>
      <c r="D139" s="221" t="s">
        <v>120</v>
      </c>
      <c r="E139" s="233" t="s">
        <v>19</v>
      </c>
      <c r="F139" s="234" t="s">
        <v>123</v>
      </c>
      <c r="G139" s="232"/>
      <c r="H139" s="233" t="s">
        <v>19</v>
      </c>
      <c r="I139" s="235"/>
      <c r="J139" s="232"/>
      <c r="K139" s="232"/>
      <c r="L139" s="236"/>
      <c r="M139" s="237"/>
      <c r="N139" s="238"/>
      <c r="O139" s="238"/>
      <c r="P139" s="238"/>
      <c r="Q139" s="238"/>
      <c r="R139" s="238"/>
      <c r="S139" s="238"/>
      <c r="T139" s="23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0" t="s">
        <v>120</v>
      </c>
      <c r="AU139" s="240" t="s">
        <v>82</v>
      </c>
      <c r="AV139" s="14" t="s">
        <v>80</v>
      </c>
      <c r="AW139" s="14" t="s">
        <v>34</v>
      </c>
      <c r="AX139" s="14" t="s">
        <v>72</v>
      </c>
      <c r="AY139" s="240" t="s">
        <v>109</v>
      </c>
    </row>
    <row r="140" spans="1:65" s="2" customFormat="1" ht="16.5" customHeight="1">
      <c r="A140" s="39"/>
      <c r="B140" s="40"/>
      <c r="C140" s="241" t="s">
        <v>184</v>
      </c>
      <c r="D140" s="241" t="s">
        <v>155</v>
      </c>
      <c r="E140" s="242" t="s">
        <v>185</v>
      </c>
      <c r="F140" s="243" t="s">
        <v>186</v>
      </c>
      <c r="G140" s="244" t="s">
        <v>114</v>
      </c>
      <c r="H140" s="245">
        <v>15</v>
      </c>
      <c r="I140" s="246"/>
      <c r="J140" s="247">
        <f>ROUND(I140*H140,2)</f>
        <v>0</v>
      </c>
      <c r="K140" s="243" t="s">
        <v>19</v>
      </c>
      <c r="L140" s="248"/>
      <c r="M140" s="249" t="s">
        <v>19</v>
      </c>
      <c r="N140" s="250" t="s">
        <v>43</v>
      </c>
      <c r="O140" s="85"/>
      <c r="P140" s="210">
        <f>O140*H140</f>
        <v>0</v>
      </c>
      <c r="Q140" s="210">
        <v>0.063</v>
      </c>
      <c r="R140" s="210">
        <f>Q140*H140</f>
        <v>0.9450000000000001</v>
      </c>
      <c r="S140" s="210">
        <v>0</v>
      </c>
      <c r="T140" s="21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2" t="s">
        <v>158</v>
      </c>
      <c r="AT140" s="212" t="s">
        <v>155</v>
      </c>
      <c r="AU140" s="212" t="s">
        <v>82</v>
      </c>
      <c r="AY140" s="18" t="s">
        <v>109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8" t="s">
        <v>80</v>
      </c>
      <c r="BK140" s="213">
        <f>ROUND(I140*H140,2)</f>
        <v>0</v>
      </c>
      <c r="BL140" s="18" t="s">
        <v>116</v>
      </c>
      <c r="BM140" s="212" t="s">
        <v>187</v>
      </c>
    </row>
    <row r="141" spans="1:51" s="13" customFormat="1" ht="12">
      <c r="A141" s="13"/>
      <c r="B141" s="219"/>
      <c r="C141" s="220"/>
      <c r="D141" s="221" t="s">
        <v>120</v>
      </c>
      <c r="E141" s="222" t="s">
        <v>19</v>
      </c>
      <c r="F141" s="223" t="s">
        <v>8</v>
      </c>
      <c r="G141" s="220"/>
      <c r="H141" s="224">
        <v>15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120</v>
      </c>
      <c r="AU141" s="230" t="s">
        <v>82</v>
      </c>
      <c r="AV141" s="13" t="s">
        <v>82</v>
      </c>
      <c r="AW141" s="13" t="s">
        <v>34</v>
      </c>
      <c r="AX141" s="13" t="s">
        <v>80</v>
      </c>
      <c r="AY141" s="230" t="s">
        <v>109</v>
      </c>
    </row>
    <row r="142" spans="1:51" s="14" customFormat="1" ht="12">
      <c r="A142" s="14"/>
      <c r="B142" s="231"/>
      <c r="C142" s="232"/>
      <c r="D142" s="221" t="s">
        <v>120</v>
      </c>
      <c r="E142" s="233" t="s">
        <v>19</v>
      </c>
      <c r="F142" s="234" t="s">
        <v>188</v>
      </c>
      <c r="G142" s="232"/>
      <c r="H142" s="233" t="s">
        <v>19</v>
      </c>
      <c r="I142" s="235"/>
      <c r="J142" s="232"/>
      <c r="K142" s="232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120</v>
      </c>
      <c r="AU142" s="240" t="s">
        <v>82</v>
      </c>
      <c r="AV142" s="14" t="s">
        <v>80</v>
      </c>
      <c r="AW142" s="14" t="s">
        <v>34</v>
      </c>
      <c r="AX142" s="14" t="s">
        <v>72</v>
      </c>
      <c r="AY142" s="240" t="s">
        <v>109</v>
      </c>
    </row>
    <row r="143" spans="1:51" s="14" customFormat="1" ht="12">
      <c r="A143" s="14"/>
      <c r="B143" s="231"/>
      <c r="C143" s="232"/>
      <c r="D143" s="221" t="s">
        <v>120</v>
      </c>
      <c r="E143" s="233" t="s">
        <v>19</v>
      </c>
      <c r="F143" s="234" t="s">
        <v>123</v>
      </c>
      <c r="G143" s="232"/>
      <c r="H143" s="233" t="s">
        <v>19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120</v>
      </c>
      <c r="AU143" s="240" t="s">
        <v>82</v>
      </c>
      <c r="AV143" s="14" t="s">
        <v>80</v>
      </c>
      <c r="AW143" s="14" t="s">
        <v>34</v>
      </c>
      <c r="AX143" s="14" t="s">
        <v>72</v>
      </c>
      <c r="AY143" s="240" t="s">
        <v>109</v>
      </c>
    </row>
    <row r="144" spans="1:65" s="2" customFormat="1" ht="16.5" customHeight="1">
      <c r="A144" s="39"/>
      <c r="B144" s="40"/>
      <c r="C144" s="241" t="s">
        <v>189</v>
      </c>
      <c r="D144" s="241" t="s">
        <v>155</v>
      </c>
      <c r="E144" s="242" t="s">
        <v>190</v>
      </c>
      <c r="F144" s="243" t="s">
        <v>191</v>
      </c>
      <c r="G144" s="244" t="s">
        <v>114</v>
      </c>
      <c r="H144" s="245">
        <v>15</v>
      </c>
      <c r="I144" s="246"/>
      <c r="J144" s="247">
        <f>ROUND(I144*H144,2)</f>
        <v>0</v>
      </c>
      <c r="K144" s="243" t="s">
        <v>19</v>
      </c>
      <c r="L144" s="248"/>
      <c r="M144" s="249" t="s">
        <v>19</v>
      </c>
      <c r="N144" s="250" t="s">
        <v>43</v>
      </c>
      <c r="O144" s="85"/>
      <c r="P144" s="210">
        <f>O144*H144</f>
        <v>0</v>
      </c>
      <c r="Q144" s="210">
        <v>0.063</v>
      </c>
      <c r="R144" s="210">
        <f>Q144*H144</f>
        <v>0.9450000000000001</v>
      </c>
      <c r="S144" s="210">
        <v>0</v>
      </c>
      <c r="T144" s="21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2" t="s">
        <v>158</v>
      </c>
      <c r="AT144" s="212" t="s">
        <v>155</v>
      </c>
      <c r="AU144" s="212" t="s">
        <v>82</v>
      </c>
      <c r="AY144" s="18" t="s">
        <v>109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8" t="s">
        <v>80</v>
      </c>
      <c r="BK144" s="213">
        <f>ROUND(I144*H144,2)</f>
        <v>0</v>
      </c>
      <c r="BL144" s="18" t="s">
        <v>116</v>
      </c>
      <c r="BM144" s="212" t="s">
        <v>192</v>
      </c>
    </row>
    <row r="145" spans="1:51" s="13" customFormat="1" ht="12">
      <c r="A145" s="13"/>
      <c r="B145" s="219"/>
      <c r="C145" s="220"/>
      <c r="D145" s="221" t="s">
        <v>120</v>
      </c>
      <c r="E145" s="222" t="s">
        <v>19</v>
      </c>
      <c r="F145" s="223" t="s">
        <v>8</v>
      </c>
      <c r="G145" s="220"/>
      <c r="H145" s="224">
        <v>15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120</v>
      </c>
      <c r="AU145" s="230" t="s">
        <v>82</v>
      </c>
      <c r="AV145" s="13" t="s">
        <v>82</v>
      </c>
      <c r="AW145" s="13" t="s">
        <v>34</v>
      </c>
      <c r="AX145" s="13" t="s">
        <v>80</v>
      </c>
      <c r="AY145" s="230" t="s">
        <v>109</v>
      </c>
    </row>
    <row r="146" spans="1:51" s="14" customFormat="1" ht="12">
      <c r="A146" s="14"/>
      <c r="B146" s="231"/>
      <c r="C146" s="232"/>
      <c r="D146" s="221" t="s">
        <v>120</v>
      </c>
      <c r="E146" s="233" t="s">
        <v>19</v>
      </c>
      <c r="F146" s="234" t="s">
        <v>188</v>
      </c>
      <c r="G146" s="232"/>
      <c r="H146" s="233" t="s">
        <v>19</v>
      </c>
      <c r="I146" s="235"/>
      <c r="J146" s="232"/>
      <c r="K146" s="232"/>
      <c r="L146" s="236"/>
      <c r="M146" s="237"/>
      <c r="N146" s="238"/>
      <c r="O146" s="238"/>
      <c r="P146" s="238"/>
      <c r="Q146" s="238"/>
      <c r="R146" s="238"/>
      <c r="S146" s="238"/>
      <c r="T146" s="23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0" t="s">
        <v>120</v>
      </c>
      <c r="AU146" s="240" t="s">
        <v>82</v>
      </c>
      <c r="AV146" s="14" t="s">
        <v>80</v>
      </c>
      <c r="AW146" s="14" t="s">
        <v>34</v>
      </c>
      <c r="AX146" s="14" t="s">
        <v>72</v>
      </c>
      <c r="AY146" s="240" t="s">
        <v>109</v>
      </c>
    </row>
    <row r="147" spans="1:51" s="14" customFormat="1" ht="12">
      <c r="A147" s="14"/>
      <c r="B147" s="231"/>
      <c r="C147" s="232"/>
      <c r="D147" s="221" t="s">
        <v>120</v>
      </c>
      <c r="E147" s="233" t="s">
        <v>19</v>
      </c>
      <c r="F147" s="234" t="s">
        <v>123</v>
      </c>
      <c r="G147" s="232"/>
      <c r="H147" s="233" t="s">
        <v>19</v>
      </c>
      <c r="I147" s="235"/>
      <c r="J147" s="232"/>
      <c r="K147" s="232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120</v>
      </c>
      <c r="AU147" s="240" t="s">
        <v>82</v>
      </c>
      <c r="AV147" s="14" t="s">
        <v>80</v>
      </c>
      <c r="AW147" s="14" t="s">
        <v>34</v>
      </c>
      <c r="AX147" s="14" t="s">
        <v>72</v>
      </c>
      <c r="AY147" s="240" t="s">
        <v>109</v>
      </c>
    </row>
    <row r="148" spans="1:65" s="2" customFormat="1" ht="16.5" customHeight="1">
      <c r="A148" s="39"/>
      <c r="B148" s="40"/>
      <c r="C148" s="241" t="s">
        <v>193</v>
      </c>
      <c r="D148" s="241" t="s">
        <v>155</v>
      </c>
      <c r="E148" s="242" t="s">
        <v>194</v>
      </c>
      <c r="F148" s="243" t="s">
        <v>195</v>
      </c>
      <c r="G148" s="244" t="s">
        <v>114</v>
      </c>
      <c r="H148" s="245">
        <v>156</v>
      </c>
      <c r="I148" s="246"/>
      <c r="J148" s="247">
        <f>ROUND(I148*H148,2)</f>
        <v>0</v>
      </c>
      <c r="K148" s="243" t="s">
        <v>19</v>
      </c>
      <c r="L148" s="248"/>
      <c r="M148" s="249" t="s">
        <v>19</v>
      </c>
      <c r="N148" s="250" t="s">
        <v>43</v>
      </c>
      <c r="O148" s="85"/>
      <c r="P148" s="210">
        <f>O148*H148</f>
        <v>0</v>
      </c>
      <c r="Q148" s="210">
        <v>0.005</v>
      </c>
      <c r="R148" s="210">
        <f>Q148*H148</f>
        <v>0.78</v>
      </c>
      <c r="S148" s="210">
        <v>0</v>
      </c>
      <c r="T148" s="21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2" t="s">
        <v>158</v>
      </c>
      <c r="AT148" s="212" t="s">
        <v>155</v>
      </c>
      <c r="AU148" s="212" t="s">
        <v>82</v>
      </c>
      <c r="AY148" s="18" t="s">
        <v>109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8" t="s">
        <v>80</v>
      </c>
      <c r="BK148" s="213">
        <f>ROUND(I148*H148,2)</f>
        <v>0</v>
      </c>
      <c r="BL148" s="18" t="s">
        <v>116</v>
      </c>
      <c r="BM148" s="212" t="s">
        <v>196</v>
      </c>
    </row>
    <row r="149" spans="1:51" s="13" customFormat="1" ht="12">
      <c r="A149" s="13"/>
      <c r="B149" s="219"/>
      <c r="C149" s="220"/>
      <c r="D149" s="221" t="s">
        <v>120</v>
      </c>
      <c r="E149" s="222" t="s">
        <v>19</v>
      </c>
      <c r="F149" s="223" t="s">
        <v>197</v>
      </c>
      <c r="G149" s="220"/>
      <c r="H149" s="224">
        <v>156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120</v>
      </c>
      <c r="AU149" s="230" t="s">
        <v>82</v>
      </c>
      <c r="AV149" s="13" t="s">
        <v>82</v>
      </c>
      <c r="AW149" s="13" t="s">
        <v>34</v>
      </c>
      <c r="AX149" s="13" t="s">
        <v>80</v>
      </c>
      <c r="AY149" s="230" t="s">
        <v>109</v>
      </c>
    </row>
    <row r="150" spans="1:51" s="14" customFormat="1" ht="12">
      <c r="A150" s="14"/>
      <c r="B150" s="231"/>
      <c r="C150" s="232"/>
      <c r="D150" s="221" t="s">
        <v>120</v>
      </c>
      <c r="E150" s="233" t="s">
        <v>19</v>
      </c>
      <c r="F150" s="234" t="s">
        <v>198</v>
      </c>
      <c r="G150" s="232"/>
      <c r="H150" s="233" t="s">
        <v>19</v>
      </c>
      <c r="I150" s="235"/>
      <c r="J150" s="232"/>
      <c r="K150" s="232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120</v>
      </c>
      <c r="AU150" s="240" t="s">
        <v>82</v>
      </c>
      <c r="AV150" s="14" t="s">
        <v>80</v>
      </c>
      <c r="AW150" s="14" t="s">
        <v>34</v>
      </c>
      <c r="AX150" s="14" t="s">
        <v>72</v>
      </c>
      <c r="AY150" s="240" t="s">
        <v>109</v>
      </c>
    </row>
    <row r="151" spans="1:51" s="14" customFormat="1" ht="12">
      <c r="A151" s="14"/>
      <c r="B151" s="231"/>
      <c r="C151" s="232"/>
      <c r="D151" s="221" t="s">
        <v>120</v>
      </c>
      <c r="E151" s="233" t="s">
        <v>19</v>
      </c>
      <c r="F151" s="234" t="s">
        <v>199</v>
      </c>
      <c r="G151" s="232"/>
      <c r="H151" s="233" t="s">
        <v>19</v>
      </c>
      <c r="I151" s="235"/>
      <c r="J151" s="232"/>
      <c r="K151" s="232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120</v>
      </c>
      <c r="AU151" s="240" t="s">
        <v>82</v>
      </c>
      <c r="AV151" s="14" t="s">
        <v>80</v>
      </c>
      <c r="AW151" s="14" t="s">
        <v>34</v>
      </c>
      <c r="AX151" s="14" t="s">
        <v>72</v>
      </c>
      <c r="AY151" s="240" t="s">
        <v>109</v>
      </c>
    </row>
    <row r="152" spans="1:51" s="14" customFormat="1" ht="12">
      <c r="A152" s="14"/>
      <c r="B152" s="231"/>
      <c r="C152" s="232"/>
      <c r="D152" s="221" t="s">
        <v>120</v>
      </c>
      <c r="E152" s="233" t="s">
        <v>19</v>
      </c>
      <c r="F152" s="234" t="s">
        <v>123</v>
      </c>
      <c r="G152" s="232"/>
      <c r="H152" s="233" t="s">
        <v>19</v>
      </c>
      <c r="I152" s="235"/>
      <c r="J152" s="232"/>
      <c r="K152" s="232"/>
      <c r="L152" s="236"/>
      <c r="M152" s="237"/>
      <c r="N152" s="238"/>
      <c r="O152" s="238"/>
      <c r="P152" s="238"/>
      <c r="Q152" s="238"/>
      <c r="R152" s="238"/>
      <c r="S152" s="238"/>
      <c r="T152" s="23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0" t="s">
        <v>120</v>
      </c>
      <c r="AU152" s="240" t="s">
        <v>82</v>
      </c>
      <c r="AV152" s="14" t="s">
        <v>80</v>
      </c>
      <c r="AW152" s="14" t="s">
        <v>34</v>
      </c>
      <c r="AX152" s="14" t="s">
        <v>72</v>
      </c>
      <c r="AY152" s="240" t="s">
        <v>109</v>
      </c>
    </row>
    <row r="153" spans="1:65" s="2" customFormat="1" ht="16.5" customHeight="1">
      <c r="A153" s="39"/>
      <c r="B153" s="40"/>
      <c r="C153" s="241" t="s">
        <v>8</v>
      </c>
      <c r="D153" s="241" t="s">
        <v>155</v>
      </c>
      <c r="E153" s="242" t="s">
        <v>200</v>
      </c>
      <c r="F153" s="243" t="s">
        <v>201</v>
      </c>
      <c r="G153" s="244" t="s">
        <v>114</v>
      </c>
      <c r="H153" s="245">
        <v>156</v>
      </c>
      <c r="I153" s="246"/>
      <c r="J153" s="247">
        <f>ROUND(I153*H153,2)</f>
        <v>0</v>
      </c>
      <c r="K153" s="243" t="s">
        <v>19</v>
      </c>
      <c r="L153" s="248"/>
      <c r="M153" s="249" t="s">
        <v>19</v>
      </c>
      <c r="N153" s="250" t="s">
        <v>43</v>
      </c>
      <c r="O153" s="85"/>
      <c r="P153" s="210">
        <f>O153*H153</f>
        <v>0</v>
      </c>
      <c r="Q153" s="210">
        <v>0.005</v>
      </c>
      <c r="R153" s="210">
        <f>Q153*H153</f>
        <v>0.78</v>
      </c>
      <c r="S153" s="210">
        <v>0</v>
      </c>
      <c r="T153" s="21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2" t="s">
        <v>158</v>
      </c>
      <c r="AT153" s="212" t="s">
        <v>155</v>
      </c>
      <c r="AU153" s="212" t="s">
        <v>82</v>
      </c>
      <c r="AY153" s="18" t="s">
        <v>109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8" t="s">
        <v>80</v>
      </c>
      <c r="BK153" s="213">
        <f>ROUND(I153*H153,2)</f>
        <v>0</v>
      </c>
      <c r="BL153" s="18" t="s">
        <v>116</v>
      </c>
      <c r="BM153" s="212" t="s">
        <v>202</v>
      </c>
    </row>
    <row r="154" spans="1:51" s="13" customFormat="1" ht="12">
      <c r="A154" s="13"/>
      <c r="B154" s="219"/>
      <c r="C154" s="220"/>
      <c r="D154" s="221" t="s">
        <v>120</v>
      </c>
      <c r="E154" s="222" t="s">
        <v>19</v>
      </c>
      <c r="F154" s="223" t="s">
        <v>197</v>
      </c>
      <c r="G154" s="220"/>
      <c r="H154" s="224">
        <v>156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120</v>
      </c>
      <c r="AU154" s="230" t="s">
        <v>82</v>
      </c>
      <c r="AV154" s="13" t="s">
        <v>82</v>
      </c>
      <c r="AW154" s="13" t="s">
        <v>34</v>
      </c>
      <c r="AX154" s="13" t="s">
        <v>80</v>
      </c>
      <c r="AY154" s="230" t="s">
        <v>109</v>
      </c>
    </row>
    <row r="155" spans="1:51" s="14" customFormat="1" ht="12">
      <c r="A155" s="14"/>
      <c r="B155" s="231"/>
      <c r="C155" s="232"/>
      <c r="D155" s="221" t="s">
        <v>120</v>
      </c>
      <c r="E155" s="233" t="s">
        <v>19</v>
      </c>
      <c r="F155" s="234" t="s">
        <v>198</v>
      </c>
      <c r="G155" s="232"/>
      <c r="H155" s="233" t="s">
        <v>19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120</v>
      </c>
      <c r="AU155" s="240" t="s">
        <v>82</v>
      </c>
      <c r="AV155" s="14" t="s">
        <v>80</v>
      </c>
      <c r="AW155" s="14" t="s">
        <v>34</v>
      </c>
      <c r="AX155" s="14" t="s">
        <v>72</v>
      </c>
      <c r="AY155" s="240" t="s">
        <v>109</v>
      </c>
    </row>
    <row r="156" spans="1:51" s="14" customFormat="1" ht="12">
      <c r="A156" s="14"/>
      <c r="B156" s="231"/>
      <c r="C156" s="232"/>
      <c r="D156" s="221" t="s">
        <v>120</v>
      </c>
      <c r="E156" s="233" t="s">
        <v>19</v>
      </c>
      <c r="F156" s="234" t="s">
        <v>199</v>
      </c>
      <c r="G156" s="232"/>
      <c r="H156" s="233" t="s">
        <v>19</v>
      </c>
      <c r="I156" s="235"/>
      <c r="J156" s="232"/>
      <c r="K156" s="232"/>
      <c r="L156" s="236"/>
      <c r="M156" s="237"/>
      <c r="N156" s="238"/>
      <c r="O156" s="238"/>
      <c r="P156" s="238"/>
      <c r="Q156" s="238"/>
      <c r="R156" s="238"/>
      <c r="S156" s="238"/>
      <c r="T156" s="23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0" t="s">
        <v>120</v>
      </c>
      <c r="AU156" s="240" t="s">
        <v>82</v>
      </c>
      <c r="AV156" s="14" t="s">
        <v>80</v>
      </c>
      <c r="AW156" s="14" t="s">
        <v>34</v>
      </c>
      <c r="AX156" s="14" t="s">
        <v>72</v>
      </c>
      <c r="AY156" s="240" t="s">
        <v>109</v>
      </c>
    </row>
    <row r="157" spans="1:51" s="14" customFormat="1" ht="12">
      <c r="A157" s="14"/>
      <c r="B157" s="231"/>
      <c r="C157" s="232"/>
      <c r="D157" s="221" t="s">
        <v>120</v>
      </c>
      <c r="E157" s="233" t="s">
        <v>19</v>
      </c>
      <c r="F157" s="234" t="s">
        <v>123</v>
      </c>
      <c r="G157" s="232"/>
      <c r="H157" s="233" t="s">
        <v>19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0" t="s">
        <v>120</v>
      </c>
      <c r="AU157" s="240" t="s">
        <v>82</v>
      </c>
      <c r="AV157" s="14" t="s">
        <v>80</v>
      </c>
      <c r="AW157" s="14" t="s">
        <v>34</v>
      </c>
      <c r="AX157" s="14" t="s">
        <v>72</v>
      </c>
      <c r="AY157" s="240" t="s">
        <v>109</v>
      </c>
    </row>
    <row r="158" spans="1:65" s="2" customFormat="1" ht="21.75" customHeight="1">
      <c r="A158" s="39"/>
      <c r="B158" s="40"/>
      <c r="C158" s="241" t="s">
        <v>203</v>
      </c>
      <c r="D158" s="241" t="s">
        <v>155</v>
      </c>
      <c r="E158" s="242" t="s">
        <v>204</v>
      </c>
      <c r="F158" s="243" t="s">
        <v>205</v>
      </c>
      <c r="G158" s="244" t="s">
        <v>114</v>
      </c>
      <c r="H158" s="245">
        <v>104</v>
      </c>
      <c r="I158" s="246"/>
      <c r="J158" s="247">
        <f>ROUND(I158*H158,2)</f>
        <v>0</v>
      </c>
      <c r="K158" s="243" t="s">
        <v>19</v>
      </c>
      <c r="L158" s="248"/>
      <c r="M158" s="249" t="s">
        <v>19</v>
      </c>
      <c r="N158" s="250" t="s">
        <v>43</v>
      </c>
      <c r="O158" s="85"/>
      <c r="P158" s="210">
        <f>O158*H158</f>
        <v>0</v>
      </c>
      <c r="Q158" s="210">
        <v>0.005</v>
      </c>
      <c r="R158" s="210">
        <f>Q158*H158</f>
        <v>0.52</v>
      </c>
      <c r="S158" s="210">
        <v>0</v>
      </c>
      <c r="T158" s="21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2" t="s">
        <v>158</v>
      </c>
      <c r="AT158" s="212" t="s">
        <v>155</v>
      </c>
      <c r="AU158" s="212" t="s">
        <v>82</v>
      </c>
      <c r="AY158" s="18" t="s">
        <v>109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8" t="s">
        <v>80</v>
      </c>
      <c r="BK158" s="213">
        <f>ROUND(I158*H158,2)</f>
        <v>0</v>
      </c>
      <c r="BL158" s="18" t="s">
        <v>116</v>
      </c>
      <c r="BM158" s="212" t="s">
        <v>206</v>
      </c>
    </row>
    <row r="159" spans="1:51" s="13" customFormat="1" ht="12">
      <c r="A159" s="13"/>
      <c r="B159" s="219"/>
      <c r="C159" s="220"/>
      <c r="D159" s="221" t="s">
        <v>120</v>
      </c>
      <c r="E159" s="222" t="s">
        <v>19</v>
      </c>
      <c r="F159" s="223" t="s">
        <v>177</v>
      </c>
      <c r="G159" s="220"/>
      <c r="H159" s="224">
        <v>104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0" t="s">
        <v>120</v>
      </c>
      <c r="AU159" s="230" t="s">
        <v>82</v>
      </c>
      <c r="AV159" s="13" t="s">
        <v>82</v>
      </c>
      <c r="AW159" s="13" t="s">
        <v>34</v>
      </c>
      <c r="AX159" s="13" t="s">
        <v>80</v>
      </c>
      <c r="AY159" s="230" t="s">
        <v>109</v>
      </c>
    </row>
    <row r="160" spans="1:51" s="14" customFormat="1" ht="12">
      <c r="A160" s="14"/>
      <c r="B160" s="231"/>
      <c r="C160" s="232"/>
      <c r="D160" s="221" t="s">
        <v>120</v>
      </c>
      <c r="E160" s="233" t="s">
        <v>19</v>
      </c>
      <c r="F160" s="234" t="s">
        <v>178</v>
      </c>
      <c r="G160" s="232"/>
      <c r="H160" s="233" t="s">
        <v>19</v>
      </c>
      <c r="I160" s="235"/>
      <c r="J160" s="232"/>
      <c r="K160" s="232"/>
      <c r="L160" s="236"/>
      <c r="M160" s="237"/>
      <c r="N160" s="238"/>
      <c r="O160" s="238"/>
      <c r="P160" s="238"/>
      <c r="Q160" s="238"/>
      <c r="R160" s="238"/>
      <c r="S160" s="238"/>
      <c r="T160" s="23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0" t="s">
        <v>120</v>
      </c>
      <c r="AU160" s="240" t="s">
        <v>82</v>
      </c>
      <c r="AV160" s="14" t="s">
        <v>80</v>
      </c>
      <c r="AW160" s="14" t="s">
        <v>34</v>
      </c>
      <c r="AX160" s="14" t="s">
        <v>72</v>
      </c>
      <c r="AY160" s="240" t="s">
        <v>109</v>
      </c>
    </row>
    <row r="161" spans="1:51" s="14" customFormat="1" ht="12">
      <c r="A161" s="14"/>
      <c r="B161" s="231"/>
      <c r="C161" s="232"/>
      <c r="D161" s="221" t="s">
        <v>120</v>
      </c>
      <c r="E161" s="233" t="s">
        <v>19</v>
      </c>
      <c r="F161" s="234" t="s">
        <v>179</v>
      </c>
      <c r="G161" s="232"/>
      <c r="H161" s="233" t="s">
        <v>19</v>
      </c>
      <c r="I161" s="235"/>
      <c r="J161" s="232"/>
      <c r="K161" s="232"/>
      <c r="L161" s="236"/>
      <c r="M161" s="237"/>
      <c r="N161" s="238"/>
      <c r="O161" s="238"/>
      <c r="P161" s="238"/>
      <c r="Q161" s="238"/>
      <c r="R161" s="238"/>
      <c r="S161" s="238"/>
      <c r="T161" s="23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0" t="s">
        <v>120</v>
      </c>
      <c r="AU161" s="240" t="s">
        <v>82</v>
      </c>
      <c r="AV161" s="14" t="s">
        <v>80</v>
      </c>
      <c r="AW161" s="14" t="s">
        <v>34</v>
      </c>
      <c r="AX161" s="14" t="s">
        <v>72</v>
      </c>
      <c r="AY161" s="240" t="s">
        <v>109</v>
      </c>
    </row>
    <row r="162" spans="1:51" s="14" customFormat="1" ht="12">
      <c r="A162" s="14"/>
      <c r="B162" s="231"/>
      <c r="C162" s="232"/>
      <c r="D162" s="221" t="s">
        <v>120</v>
      </c>
      <c r="E162" s="233" t="s">
        <v>19</v>
      </c>
      <c r="F162" s="234" t="s">
        <v>123</v>
      </c>
      <c r="G162" s="232"/>
      <c r="H162" s="233" t="s">
        <v>19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0" t="s">
        <v>120</v>
      </c>
      <c r="AU162" s="240" t="s">
        <v>82</v>
      </c>
      <c r="AV162" s="14" t="s">
        <v>80</v>
      </c>
      <c r="AW162" s="14" t="s">
        <v>34</v>
      </c>
      <c r="AX162" s="14" t="s">
        <v>72</v>
      </c>
      <c r="AY162" s="240" t="s">
        <v>109</v>
      </c>
    </row>
    <row r="163" spans="1:65" s="2" customFormat="1" ht="16.5" customHeight="1">
      <c r="A163" s="39"/>
      <c r="B163" s="40"/>
      <c r="C163" s="241" t="s">
        <v>207</v>
      </c>
      <c r="D163" s="241" t="s">
        <v>155</v>
      </c>
      <c r="E163" s="242" t="s">
        <v>208</v>
      </c>
      <c r="F163" s="243" t="s">
        <v>209</v>
      </c>
      <c r="G163" s="244" t="s">
        <v>114</v>
      </c>
      <c r="H163" s="245">
        <v>104</v>
      </c>
      <c r="I163" s="246"/>
      <c r="J163" s="247">
        <f>ROUND(I163*H163,2)</f>
        <v>0</v>
      </c>
      <c r="K163" s="243" t="s">
        <v>19</v>
      </c>
      <c r="L163" s="248"/>
      <c r="M163" s="249" t="s">
        <v>19</v>
      </c>
      <c r="N163" s="250" t="s">
        <v>43</v>
      </c>
      <c r="O163" s="85"/>
      <c r="P163" s="210">
        <f>O163*H163</f>
        <v>0</v>
      </c>
      <c r="Q163" s="210">
        <v>0.005</v>
      </c>
      <c r="R163" s="210">
        <f>Q163*H163</f>
        <v>0.52</v>
      </c>
      <c r="S163" s="210">
        <v>0</v>
      </c>
      <c r="T163" s="21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2" t="s">
        <v>158</v>
      </c>
      <c r="AT163" s="212" t="s">
        <v>155</v>
      </c>
      <c r="AU163" s="212" t="s">
        <v>82</v>
      </c>
      <c r="AY163" s="18" t="s">
        <v>109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8" t="s">
        <v>80</v>
      </c>
      <c r="BK163" s="213">
        <f>ROUND(I163*H163,2)</f>
        <v>0</v>
      </c>
      <c r="BL163" s="18" t="s">
        <v>116</v>
      </c>
      <c r="BM163" s="212" t="s">
        <v>210</v>
      </c>
    </row>
    <row r="164" spans="1:51" s="13" customFormat="1" ht="12">
      <c r="A164" s="13"/>
      <c r="B164" s="219"/>
      <c r="C164" s="220"/>
      <c r="D164" s="221" t="s">
        <v>120</v>
      </c>
      <c r="E164" s="222" t="s">
        <v>19</v>
      </c>
      <c r="F164" s="223" t="s">
        <v>177</v>
      </c>
      <c r="G164" s="220"/>
      <c r="H164" s="224">
        <v>104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0" t="s">
        <v>120</v>
      </c>
      <c r="AU164" s="230" t="s">
        <v>82</v>
      </c>
      <c r="AV164" s="13" t="s">
        <v>82</v>
      </c>
      <c r="AW164" s="13" t="s">
        <v>34</v>
      </c>
      <c r="AX164" s="13" t="s">
        <v>80</v>
      </c>
      <c r="AY164" s="230" t="s">
        <v>109</v>
      </c>
    </row>
    <row r="165" spans="1:51" s="14" customFormat="1" ht="12">
      <c r="A165" s="14"/>
      <c r="B165" s="231"/>
      <c r="C165" s="232"/>
      <c r="D165" s="221" t="s">
        <v>120</v>
      </c>
      <c r="E165" s="233" t="s">
        <v>19</v>
      </c>
      <c r="F165" s="234" t="s">
        <v>178</v>
      </c>
      <c r="G165" s="232"/>
      <c r="H165" s="233" t="s">
        <v>19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120</v>
      </c>
      <c r="AU165" s="240" t="s">
        <v>82</v>
      </c>
      <c r="AV165" s="14" t="s">
        <v>80</v>
      </c>
      <c r="AW165" s="14" t="s">
        <v>34</v>
      </c>
      <c r="AX165" s="14" t="s">
        <v>72</v>
      </c>
      <c r="AY165" s="240" t="s">
        <v>109</v>
      </c>
    </row>
    <row r="166" spans="1:51" s="14" customFormat="1" ht="12">
      <c r="A166" s="14"/>
      <c r="B166" s="231"/>
      <c r="C166" s="232"/>
      <c r="D166" s="221" t="s">
        <v>120</v>
      </c>
      <c r="E166" s="233" t="s">
        <v>19</v>
      </c>
      <c r="F166" s="234" t="s">
        <v>179</v>
      </c>
      <c r="G166" s="232"/>
      <c r="H166" s="233" t="s">
        <v>19</v>
      </c>
      <c r="I166" s="235"/>
      <c r="J166" s="232"/>
      <c r="K166" s="232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120</v>
      </c>
      <c r="AU166" s="240" t="s">
        <v>82</v>
      </c>
      <c r="AV166" s="14" t="s">
        <v>80</v>
      </c>
      <c r="AW166" s="14" t="s">
        <v>34</v>
      </c>
      <c r="AX166" s="14" t="s">
        <v>72</v>
      </c>
      <c r="AY166" s="240" t="s">
        <v>109</v>
      </c>
    </row>
    <row r="167" spans="1:51" s="14" customFormat="1" ht="12">
      <c r="A167" s="14"/>
      <c r="B167" s="231"/>
      <c r="C167" s="232"/>
      <c r="D167" s="221" t="s">
        <v>120</v>
      </c>
      <c r="E167" s="233" t="s">
        <v>19</v>
      </c>
      <c r="F167" s="234" t="s">
        <v>123</v>
      </c>
      <c r="G167" s="232"/>
      <c r="H167" s="233" t="s">
        <v>19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120</v>
      </c>
      <c r="AU167" s="240" t="s">
        <v>82</v>
      </c>
      <c r="AV167" s="14" t="s">
        <v>80</v>
      </c>
      <c r="AW167" s="14" t="s">
        <v>34</v>
      </c>
      <c r="AX167" s="14" t="s">
        <v>72</v>
      </c>
      <c r="AY167" s="240" t="s">
        <v>109</v>
      </c>
    </row>
    <row r="168" spans="1:65" s="2" customFormat="1" ht="24.15" customHeight="1">
      <c r="A168" s="39"/>
      <c r="B168" s="40"/>
      <c r="C168" s="201" t="s">
        <v>211</v>
      </c>
      <c r="D168" s="201" t="s">
        <v>111</v>
      </c>
      <c r="E168" s="202" t="s">
        <v>212</v>
      </c>
      <c r="F168" s="203" t="s">
        <v>213</v>
      </c>
      <c r="G168" s="204" t="s">
        <v>114</v>
      </c>
      <c r="H168" s="205">
        <v>1040</v>
      </c>
      <c r="I168" s="206"/>
      <c r="J168" s="207">
        <f>ROUND(I168*H168,2)</f>
        <v>0</v>
      </c>
      <c r="K168" s="203" t="s">
        <v>115</v>
      </c>
      <c r="L168" s="45"/>
      <c r="M168" s="208" t="s">
        <v>19</v>
      </c>
      <c r="N168" s="209" t="s">
        <v>43</v>
      </c>
      <c r="O168" s="85"/>
      <c r="P168" s="210">
        <f>O168*H168</f>
        <v>0</v>
      </c>
      <c r="Q168" s="210">
        <v>5.8E-05</v>
      </c>
      <c r="R168" s="210">
        <f>Q168*H168</f>
        <v>0.06032</v>
      </c>
      <c r="S168" s="210">
        <v>0</v>
      </c>
      <c r="T168" s="21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2" t="s">
        <v>116</v>
      </c>
      <c r="AT168" s="212" t="s">
        <v>111</v>
      </c>
      <c r="AU168" s="212" t="s">
        <v>82</v>
      </c>
      <c r="AY168" s="18" t="s">
        <v>109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8" t="s">
        <v>80</v>
      </c>
      <c r="BK168" s="213">
        <f>ROUND(I168*H168,2)</f>
        <v>0</v>
      </c>
      <c r="BL168" s="18" t="s">
        <v>116</v>
      </c>
      <c r="BM168" s="212" t="s">
        <v>214</v>
      </c>
    </row>
    <row r="169" spans="1:47" s="2" customFormat="1" ht="12">
      <c r="A169" s="39"/>
      <c r="B169" s="40"/>
      <c r="C169" s="41"/>
      <c r="D169" s="214" t="s">
        <v>118</v>
      </c>
      <c r="E169" s="41"/>
      <c r="F169" s="215" t="s">
        <v>215</v>
      </c>
      <c r="G169" s="41"/>
      <c r="H169" s="41"/>
      <c r="I169" s="216"/>
      <c r="J169" s="41"/>
      <c r="K169" s="41"/>
      <c r="L169" s="45"/>
      <c r="M169" s="217"/>
      <c r="N169" s="218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118</v>
      </c>
      <c r="AU169" s="18" t="s">
        <v>82</v>
      </c>
    </row>
    <row r="170" spans="1:51" s="13" customFormat="1" ht="12">
      <c r="A170" s="13"/>
      <c r="B170" s="219"/>
      <c r="C170" s="220"/>
      <c r="D170" s="221" t="s">
        <v>120</v>
      </c>
      <c r="E170" s="222" t="s">
        <v>19</v>
      </c>
      <c r="F170" s="223" t="s">
        <v>128</v>
      </c>
      <c r="G170" s="220"/>
      <c r="H170" s="224">
        <v>1040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120</v>
      </c>
      <c r="AU170" s="230" t="s">
        <v>82</v>
      </c>
      <c r="AV170" s="13" t="s">
        <v>82</v>
      </c>
      <c r="AW170" s="13" t="s">
        <v>34</v>
      </c>
      <c r="AX170" s="13" t="s">
        <v>80</v>
      </c>
      <c r="AY170" s="230" t="s">
        <v>109</v>
      </c>
    </row>
    <row r="171" spans="1:51" s="14" customFormat="1" ht="12">
      <c r="A171" s="14"/>
      <c r="B171" s="231"/>
      <c r="C171" s="232"/>
      <c r="D171" s="221" t="s">
        <v>120</v>
      </c>
      <c r="E171" s="233" t="s">
        <v>19</v>
      </c>
      <c r="F171" s="234" t="s">
        <v>216</v>
      </c>
      <c r="G171" s="232"/>
      <c r="H171" s="233" t="s">
        <v>19</v>
      </c>
      <c r="I171" s="235"/>
      <c r="J171" s="232"/>
      <c r="K171" s="232"/>
      <c r="L171" s="236"/>
      <c r="M171" s="237"/>
      <c r="N171" s="238"/>
      <c r="O171" s="238"/>
      <c r="P171" s="238"/>
      <c r="Q171" s="238"/>
      <c r="R171" s="238"/>
      <c r="S171" s="238"/>
      <c r="T171" s="23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0" t="s">
        <v>120</v>
      </c>
      <c r="AU171" s="240" t="s">
        <v>82</v>
      </c>
      <c r="AV171" s="14" t="s">
        <v>80</v>
      </c>
      <c r="AW171" s="14" t="s">
        <v>34</v>
      </c>
      <c r="AX171" s="14" t="s">
        <v>72</v>
      </c>
      <c r="AY171" s="240" t="s">
        <v>109</v>
      </c>
    </row>
    <row r="172" spans="1:51" s="14" customFormat="1" ht="12">
      <c r="A172" s="14"/>
      <c r="B172" s="231"/>
      <c r="C172" s="232"/>
      <c r="D172" s="221" t="s">
        <v>120</v>
      </c>
      <c r="E172" s="233" t="s">
        <v>19</v>
      </c>
      <c r="F172" s="234" t="s">
        <v>123</v>
      </c>
      <c r="G172" s="232"/>
      <c r="H172" s="233" t="s">
        <v>19</v>
      </c>
      <c r="I172" s="235"/>
      <c r="J172" s="232"/>
      <c r="K172" s="232"/>
      <c r="L172" s="236"/>
      <c r="M172" s="237"/>
      <c r="N172" s="238"/>
      <c r="O172" s="238"/>
      <c r="P172" s="238"/>
      <c r="Q172" s="238"/>
      <c r="R172" s="238"/>
      <c r="S172" s="238"/>
      <c r="T172" s="23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0" t="s">
        <v>120</v>
      </c>
      <c r="AU172" s="240" t="s">
        <v>82</v>
      </c>
      <c r="AV172" s="14" t="s">
        <v>80</v>
      </c>
      <c r="AW172" s="14" t="s">
        <v>34</v>
      </c>
      <c r="AX172" s="14" t="s">
        <v>72</v>
      </c>
      <c r="AY172" s="240" t="s">
        <v>109</v>
      </c>
    </row>
    <row r="173" spans="1:65" s="2" customFormat="1" ht="21.75" customHeight="1">
      <c r="A173" s="39"/>
      <c r="B173" s="40"/>
      <c r="C173" s="201" t="s">
        <v>217</v>
      </c>
      <c r="D173" s="201" t="s">
        <v>111</v>
      </c>
      <c r="E173" s="202" t="s">
        <v>218</v>
      </c>
      <c r="F173" s="203" t="s">
        <v>219</v>
      </c>
      <c r="G173" s="204" t="s">
        <v>114</v>
      </c>
      <c r="H173" s="205">
        <v>30</v>
      </c>
      <c r="I173" s="206"/>
      <c r="J173" s="207">
        <f>ROUND(I173*H173,2)</f>
        <v>0</v>
      </c>
      <c r="K173" s="203" t="s">
        <v>115</v>
      </c>
      <c r="L173" s="45"/>
      <c r="M173" s="208" t="s">
        <v>19</v>
      </c>
      <c r="N173" s="209" t="s">
        <v>43</v>
      </c>
      <c r="O173" s="85"/>
      <c r="P173" s="210">
        <f>O173*H173</f>
        <v>0</v>
      </c>
      <c r="Q173" s="210">
        <v>5.8E-05</v>
      </c>
      <c r="R173" s="210">
        <f>Q173*H173</f>
        <v>0.00174</v>
      </c>
      <c r="S173" s="210">
        <v>0</v>
      </c>
      <c r="T173" s="21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2" t="s">
        <v>116</v>
      </c>
      <c r="AT173" s="212" t="s">
        <v>111</v>
      </c>
      <c r="AU173" s="212" t="s">
        <v>82</v>
      </c>
      <c r="AY173" s="18" t="s">
        <v>109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8" t="s">
        <v>80</v>
      </c>
      <c r="BK173" s="213">
        <f>ROUND(I173*H173,2)</f>
        <v>0</v>
      </c>
      <c r="BL173" s="18" t="s">
        <v>116</v>
      </c>
      <c r="BM173" s="212" t="s">
        <v>220</v>
      </c>
    </row>
    <row r="174" spans="1:47" s="2" customFormat="1" ht="12">
      <c r="A174" s="39"/>
      <c r="B174" s="40"/>
      <c r="C174" s="41"/>
      <c r="D174" s="214" t="s">
        <v>118</v>
      </c>
      <c r="E174" s="41"/>
      <c r="F174" s="215" t="s">
        <v>221</v>
      </c>
      <c r="G174" s="41"/>
      <c r="H174" s="41"/>
      <c r="I174" s="216"/>
      <c r="J174" s="41"/>
      <c r="K174" s="41"/>
      <c r="L174" s="45"/>
      <c r="M174" s="217"/>
      <c r="N174" s="218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118</v>
      </c>
      <c r="AU174" s="18" t="s">
        <v>82</v>
      </c>
    </row>
    <row r="175" spans="1:51" s="13" customFormat="1" ht="12">
      <c r="A175" s="13"/>
      <c r="B175" s="219"/>
      <c r="C175" s="220"/>
      <c r="D175" s="221" t="s">
        <v>120</v>
      </c>
      <c r="E175" s="222" t="s">
        <v>19</v>
      </c>
      <c r="F175" s="223" t="s">
        <v>136</v>
      </c>
      <c r="G175" s="220"/>
      <c r="H175" s="224">
        <v>30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0" t="s">
        <v>120</v>
      </c>
      <c r="AU175" s="230" t="s">
        <v>82</v>
      </c>
      <c r="AV175" s="13" t="s">
        <v>82</v>
      </c>
      <c r="AW175" s="13" t="s">
        <v>34</v>
      </c>
      <c r="AX175" s="13" t="s">
        <v>80</v>
      </c>
      <c r="AY175" s="230" t="s">
        <v>109</v>
      </c>
    </row>
    <row r="176" spans="1:51" s="14" customFormat="1" ht="12">
      <c r="A176" s="14"/>
      <c r="B176" s="231"/>
      <c r="C176" s="232"/>
      <c r="D176" s="221" t="s">
        <v>120</v>
      </c>
      <c r="E176" s="233" t="s">
        <v>19</v>
      </c>
      <c r="F176" s="234" t="s">
        <v>222</v>
      </c>
      <c r="G176" s="232"/>
      <c r="H176" s="233" t="s">
        <v>19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0" t="s">
        <v>120</v>
      </c>
      <c r="AU176" s="240" t="s">
        <v>82</v>
      </c>
      <c r="AV176" s="14" t="s">
        <v>80</v>
      </c>
      <c r="AW176" s="14" t="s">
        <v>34</v>
      </c>
      <c r="AX176" s="14" t="s">
        <v>72</v>
      </c>
      <c r="AY176" s="240" t="s">
        <v>109</v>
      </c>
    </row>
    <row r="177" spans="1:51" s="14" customFormat="1" ht="12">
      <c r="A177" s="14"/>
      <c r="B177" s="231"/>
      <c r="C177" s="232"/>
      <c r="D177" s="221" t="s">
        <v>120</v>
      </c>
      <c r="E177" s="233" t="s">
        <v>19</v>
      </c>
      <c r="F177" s="234" t="s">
        <v>123</v>
      </c>
      <c r="G177" s="232"/>
      <c r="H177" s="233" t="s">
        <v>19</v>
      </c>
      <c r="I177" s="235"/>
      <c r="J177" s="232"/>
      <c r="K177" s="232"/>
      <c r="L177" s="236"/>
      <c r="M177" s="237"/>
      <c r="N177" s="238"/>
      <c r="O177" s="238"/>
      <c r="P177" s="238"/>
      <c r="Q177" s="238"/>
      <c r="R177" s="238"/>
      <c r="S177" s="238"/>
      <c r="T177" s="23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0" t="s">
        <v>120</v>
      </c>
      <c r="AU177" s="240" t="s">
        <v>82</v>
      </c>
      <c r="AV177" s="14" t="s">
        <v>80</v>
      </c>
      <c r="AW177" s="14" t="s">
        <v>34</v>
      </c>
      <c r="AX177" s="14" t="s">
        <v>72</v>
      </c>
      <c r="AY177" s="240" t="s">
        <v>109</v>
      </c>
    </row>
    <row r="178" spans="1:65" s="2" customFormat="1" ht="16.5" customHeight="1">
      <c r="A178" s="39"/>
      <c r="B178" s="40"/>
      <c r="C178" s="241" t="s">
        <v>223</v>
      </c>
      <c r="D178" s="241" t="s">
        <v>155</v>
      </c>
      <c r="E178" s="242" t="s">
        <v>224</v>
      </c>
      <c r="F178" s="243" t="s">
        <v>225</v>
      </c>
      <c r="G178" s="244" t="s">
        <v>226</v>
      </c>
      <c r="H178" s="245">
        <v>14.289</v>
      </c>
      <c r="I178" s="246"/>
      <c r="J178" s="247">
        <f>ROUND(I178*H178,2)</f>
        <v>0</v>
      </c>
      <c r="K178" s="243" t="s">
        <v>115</v>
      </c>
      <c r="L178" s="248"/>
      <c r="M178" s="249" t="s">
        <v>19</v>
      </c>
      <c r="N178" s="250" t="s">
        <v>43</v>
      </c>
      <c r="O178" s="85"/>
      <c r="P178" s="210">
        <f>O178*H178</f>
        <v>0</v>
      </c>
      <c r="Q178" s="210">
        <v>0.65</v>
      </c>
      <c r="R178" s="210">
        <f>Q178*H178</f>
        <v>9.28785</v>
      </c>
      <c r="S178" s="210">
        <v>0</v>
      </c>
      <c r="T178" s="21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2" t="s">
        <v>158</v>
      </c>
      <c r="AT178" s="212" t="s">
        <v>155</v>
      </c>
      <c r="AU178" s="212" t="s">
        <v>82</v>
      </c>
      <c r="AY178" s="18" t="s">
        <v>109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8" t="s">
        <v>80</v>
      </c>
      <c r="BK178" s="213">
        <f>ROUND(I178*H178,2)</f>
        <v>0</v>
      </c>
      <c r="BL178" s="18" t="s">
        <v>116</v>
      </c>
      <c r="BM178" s="212" t="s">
        <v>227</v>
      </c>
    </row>
    <row r="179" spans="1:51" s="13" customFormat="1" ht="12">
      <c r="A179" s="13"/>
      <c r="B179" s="219"/>
      <c r="C179" s="220"/>
      <c r="D179" s="221" t="s">
        <v>120</v>
      </c>
      <c r="E179" s="222" t="s">
        <v>19</v>
      </c>
      <c r="F179" s="223" t="s">
        <v>228</v>
      </c>
      <c r="G179" s="220"/>
      <c r="H179" s="224">
        <v>13.2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120</v>
      </c>
      <c r="AU179" s="230" t="s">
        <v>82</v>
      </c>
      <c r="AV179" s="13" t="s">
        <v>82</v>
      </c>
      <c r="AW179" s="13" t="s">
        <v>34</v>
      </c>
      <c r="AX179" s="13" t="s">
        <v>72</v>
      </c>
      <c r="AY179" s="230" t="s">
        <v>109</v>
      </c>
    </row>
    <row r="180" spans="1:51" s="14" customFormat="1" ht="12">
      <c r="A180" s="14"/>
      <c r="B180" s="231"/>
      <c r="C180" s="232"/>
      <c r="D180" s="221" t="s">
        <v>120</v>
      </c>
      <c r="E180" s="233" t="s">
        <v>19</v>
      </c>
      <c r="F180" s="234" t="s">
        <v>229</v>
      </c>
      <c r="G180" s="232"/>
      <c r="H180" s="233" t="s">
        <v>19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0" t="s">
        <v>120</v>
      </c>
      <c r="AU180" s="240" t="s">
        <v>82</v>
      </c>
      <c r="AV180" s="14" t="s">
        <v>80</v>
      </c>
      <c r="AW180" s="14" t="s">
        <v>34</v>
      </c>
      <c r="AX180" s="14" t="s">
        <v>72</v>
      </c>
      <c r="AY180" s="240" t="s">
        <v>109</v>
      </c>
    </row>
    <row r="181" spans="1:51" s="13" customFormat="1" ht="12">
      <c r="A181" s="13"/>
      <c r="B181" s="219"/>
      <c r="C181" s="220"/>
      <c r="D181" s="221" t="s">
        <v>120</v>
      </c>
      <c r="E181" s="222" t="s">
        <v>19</v>
      </c>
      <c r="F181" s="223" t="s">
        <v>230</v>
      </c>
      <c r="G181" s="220"/>
      <c r="H181" s="224">
        <v>1.089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0" t="s">
        <v>120</v>
      </c>
      <c r="AU181" s="230" t="s">
        <v>82</v>
      </c>
      <c r="AV181" s="13" t="s">
        <v>82</v>
      </c>
      <c r="AW181" s="13" t="s">
        <v>34</v>
      </c>
      <c r="AX181" s="13" t="s">
        <v>72</v>
      </c>
      <c r="AY181" s="230" t="s">
        <v>109</v>
      </c>
    </row>
    <row r="182" spans="1:51" s="14" customFormat="1" ht="12">
      <c r="A182" s="14"/>
      <c r="B182" s="231"/>
      <c r="C182" s="232"/>
      <c r="D182" s="221" t="s">
        <v>120</v>
      </c>
      <c r="E182" s="233" t="s">
        <v>19</v>
      </c>
      <c r="F182" s="234" t="s">
        <v>222</v>
      </c>
      <c r="G182" s="232"/>
      <c r="H182" s="233" t="s">
        <v>19</v>
      </c>
      <c r="I182" s="235"/>
      <c r="J182" s="232"/>
      <c r="K182" s="232"/>
      <c r="L182" s="236"/>
      <c r="M182" s="237"/>
      <c r="N182" s="238"/>
      <c r="O182" s="238"/>
      <c r="P182" s="238"/>
      <c r="Q182" s="238"/>
      <c r="R182" s="238"/>
      <c r="S182" s="238"/>
      <c r="T182" s="23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0" t="s">
        <v>120</v>
      </c>
      <c r="AU182" s="240" t="s">
        <v>82</v>
      </c>
      <c r="AV182" s="14" t="s">
        <v>80</v>
      </c>
      <c r="AW182" s="14" t="s">
        <v>34</v>
      </c>
      <c r="AX182" s="14" t="s">
        <v>72</v>
      </c>
      <c r="AY182" s="240" t="s">
        <v>109</v>
      </c>
    </row>
    <row r="183" spans="1:51" s="15" customFormat="1" ht="12">
      <c r="A183" s="15"/>
      <c r="B183" s="251"/>
      <c r="C183" s="252"/>
      <c r="D183" s="221" t="s">
        <v>120</v>
      </c>
      <c r="E183" s="253" t="s">
        <v>19</v>
      </c>
      <c r="F183" s="254" t="s">
        <v>231</v>
      </c>
      <c r="G183" s="252"/>
      <c r="H183" s="255">
        <v>14.289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1" t="s">
        <v>120</v>
      </c>
      <c r="AU183" s="261" t="s">
        <v>82</v>
      </c>
      <c r="AV183" s="15" t="s">
        <v>116</v>
      </c>
      <c r="AW183" s="15" t="s">
        <v>34</v>
      </c>
      <c r="AX183" s="15" t="s">
        <v>80</v>
      </c>
      <c r="AY183" s="261" t="s">
        <v>109</v>
      </c>
    </row>
    <row r="184" spans="1:51" s="14" customFormat="1" ht="12">
      <c r="A184" s="14"/>
      <c r="B184" s="231"/>
      <c r="C184" s="232"/>
      <c r="D184" s="221" t="s">
        <v>120</v>
      </c>
      <c r="E184" s="233" t="s">
        <v>19</v>
      </c>
      <c r="F184" s="234" t="s">
        <v>232</v>
      </c>
      <c r="G184" s="232"/>
      <c r="H184" s="233" t="s">
        <v>19</v>
      </c>
      <c r="I184" s="235"/>
      <c r="J184" s="232"/>
      <c r="K184" s="232"/>
      <c r="L184" s="236"/>
      <c r="M184" s="237"/>
      <c r="N184" s="238"/>
      <c r="O184" s="238"/>
      <c r="P184" s="238"/>
      <c r="Q184" s="238"/>
      <c r="R184" s="238"/>
      <c r="S184" s="238"/>
      <c r="T184" s="23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0" t="s">
        <v>120</v>
      </c>
      <c r="AU184" s="240" t="s">
        <v>82</v>
      </c>
      <c r="AV184" s="14" t="s">
        <v>80</v>
      </c>
      <c r="AW184" s="14" t="s">
        <v>34</v>
      </c>
      <c r="AX184" s="14" t="s">
        <v>72</v>
      </c>
      <c r="AY184" s="240" t="s">
        <v>109</v>
      </c>
    </row>
    <row r="185" spans="1:65" s="2" customFormat="1" ht="24.15" customHeight="1">
      <c r="A185" s="39"/>
      <c r="B185" s="40"/>
      <c r="C185" s="201" t="s">
        <v>7</v>
      </c>
      <c r="D185" s="201" t="s">
        <v>111</v>
      </c>
      <c r="E185" s="202" t="s">
        <v>233</v>
      </c>
      <c r="F185" s="203" t="s">
        <v>234</v>
      </c>
      <c r="G185" s="204" t="s">
        <v>114</v>
      </c>
      <c r="H185" s="205">
        <v>240</v>
      </c>
      <c r="I185" s="206"/>
      <c r="J185" s="207">
        <f>ROUND(I185*H185,2)</f>
        <v>0</v>
      </c>
      <c r="K185" s="203" t="s">
        <v>115</v>
      </c>
      <c r="L185" s="45"/>
      <c r="M185" s="208" t="s">
        <v>19</v>
      </c>
      <c r="N185" s="209" t="s">
        <v>43</v>
      </c>
      <c r="O185" s="85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2" t="s">
        <v>116</v>
      </c>
      <c r="AT185" s="212" t="s">
        <v>111</v>
      </c>
      <c r="AU185" s="212" t="s">
        <v>82</v>
      </c>
      <c r="AY185" s="18" t="s">
        <v>109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8" t="s">
        <v>80</v>
      </c>
      <c r="BK185" s="213">
        <f>ROUND(I185*H185,2)</f>
        <v>0</v>
      </c>
      <c r="BL185" s="18" t="s">
        <v>116</v>
      </c>
      <c r="BM185" s="212" t="s">
        <v>235</v>
      </c>
    </row>
    <row r="186" spans="1:47" s="2" customFormat="1" ht="12">
      <c r="A186" s="39"/>
      <c r="B186" s="40"/>
      <c r="C186" s="41"/>
      <c r="D186" s="214" t="s">
        <v>118</v>
      </c>
      <c r="E186" s="41"/>
      <c r="F186" s="215" t="s">
        <v>236</v>
      </c>
      <c r="G186" s="41"/>
      <c r="H186" s="41"/>
      <c r="I186" s="216"/>
      <c r="J186" s="41"/>
      <c r="K186" s="41"/>
      <c r="L186" s="45"/>
      <c r="M186" s="217"/>
      <c r="N186" s="218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118</v>
      </c>
      <c r="AU186" s="18" t="s">
        <v>82</v>
      </c>
    </row>
    <row r="187" spans="1:51" s="13" customFormat="1" ht="12">
      <c r="A187" s="13"/>
      <c r="B187" s="219"/>
      <c r="C187" s="220"/>
      <c r="D187" s="221" t="s">
        <v>120</v>
      </c>
      <c r="E187" s="222" t="s">
        <v>19</v>
      </c>
      <c r="F187" s="223" t="s">
        <v>237</v>
      </c>
      <c r="G187" s="220"/>
      <c r="H187" s="224">
        <v>240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0" t="s">
        <v>120</v>
      </c>
      <c r="AU187" s="230" t="s">
        <v>82</v>
      </c>
      <c r="AV187" s="13" t="s">
        <v>82</v>
      </c>
      <c r="AW187" s="13" t="s">
        <v>34</v>
      </c>
      <c r="AX187" s="13" t="s">
        <v>80</v>
      </c>
      <c r="AY187" s="230" t="s">
        <v>109</v>
      </c>
    </row>
    <row r="188" spans="1:51" s="14" customFormat="1" ht="12">
      <c r="A188" s="14"/>
      <c r="B188" s="231"/>
      <c r="C188" s="232"/>
      <c r="D188" s="221" t="s">
        <v>120</v>
      </c>
      <c r="E188" s="233" t="s">
        <v>19</v>
      </c>
      <c r="F188" s="234" t="s">
        <v>238</v>
      </c>
      <c r="G188" s="232"/>
      <c r="H188" s="233" t="s">
        <v>19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120</v>
      </c>
      <c r="AU188" s="240" t="s">
        <v>82</v>
      </c>
      <c r="AV188" s="14" t="s">
        <v>80</v>
      </c>
      <c r="AW188" s="14" t="s">
        <v>34</v>
      </c>
      <c r="AX188" s="14" t="s">
        <v>72</v>
      </c>
      <c r="AY188" s="240" t="s">
        <v>109</v>
      </c>
    </row>
    <row r="189" spans="1:65" s="2" customFormat="1" ht="24.15" customHeight="1">
      <c r="A189" s="39"/>
      <c r="B189" s="40"/>
      <c r="C189" s="201" t="s">
        <v>239</v>
      </c>
      <c r="D189" s="201" t="s">
        <v>111</v>
      </c>
      <c r="E189" s="202" t="s">
        <v>240</v>
      </c>
      <c r="F189" s="203" t="s">
        <v>241</v>
      </c>
      <c r="G189" s="204" t="s">
        <v>114</v>
      </c>
      <c r="H189" s="205">
        <v>8</v>
      </c>
      <c r="I189" s="206"/>
      <c r="J189" s="207">
        <f>ROUND(I189*H189,2)</f>
        <v>0</v>
      </c>
      <c r="K189" s="203" t="s">
        <v>115</v>
      </c>
      <c r="L189" s="45"/>
      <c r="M189" s="208" t="s">
        <v>19</v>
      </c>
      <c r="N189" s="209" t="s">
        <v>43</v>
      </c>
      <c r="O189" s="85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2" t="s">
        <v>116</v>
      </c>
      <c r="AT189" s="212" t="s">
        <v>111</v>
      </c>
      <c r="AU189" s="212" t="s">
        <v>82</v>
      </c>
      <c r="AY189" s="18" t="s">
        <v>109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8" t="s">
        <v>80</v>
      </c>
      <c r="BK189" s="213">
        <f>ROUND(I189*H189,2)</f>
        <v>0</v>
      </c>
      <c r="BL189" s="18" t="s">
        <v>116</v>
      </c>
      <c r="BM189" s="212" t="s">
        <v>242</v>
      </c>
    </row>
    <row r="190" spans="1:47" s="2" customFormat="1" ht="12">
      <c r="A190" s="39"/>
      <c r="B190" s="40"/>
      <c r="C190" s="41"/>
      <c r="D190" s="214" t="s">
        <v>118</v>
      </c>
      <c r="E190" s="41"/>
      <c r="F190" s="215" t="s">
        <v>243</v>
      </c>
      <c r="G190" s="41"/>
      <c r="H190" s="41"/>
      <c r="I190" s="216"/>
      <c r="J190" s="41"/>
      <c r="K190" s="41"/>
      <c r="L190" s="45"/>
      <c r="M190" s="217"/>
      <c r="N190" s="218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118</v>
      </c>
      <c r="AU190" s="18" t="s">
        <v>82</v>
      </c>
    </row>
    <row r="191" spans="1:51" s="13" customFormat="1" ht="12">
      <c r="A191" s="13"/>
      <c r="B191" s="219"/>
      <c r="C191" s="220"/>
      <c r="D191" s="221" t="s">
        <v>120</v>
      </c>
      <c r="E191" s="222" t="s">
        <v>19</v>
      </c>
      <c r="F191" s="223" t="s">
        <v>158</v>
      </c>
      <c r="G191" s="220"/>
      <c r="H191" s="224">
        <v>8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0" t="s">
        <v>120</v>
      </c>
      <c r="AU191" s="230" t="s">
        <v>82</v>
      </c>
      <c r="AV191" s="13" t="s">
        <v>82</v>
      </c>
      <c r="AW191" s="13" t="s">
        <v>34</v>
      </c>
      <c r="AX191" s="13" t="s">
        <v>80</v>
      </c>
      <c r="AY191" s="230" t="s">
        <v>109</v>
      </c>
    </row>
    <row r="192" spans="1:51" s="14" customFormat="1" ht="12">
      <c r="A192" s="14"/>
      <c r="B192" s="231"/>
      <c r="C192" s="232"/>
      <c r="D192" s="221" t="s">
        <v>120</v>
      </c>
      <c r="E192" s="233" t="s">
        <v>19</v>
      </c>
      <c r="F192" s="234" t="s">
        <v>238</v>
      </c>
      <c r="G192" s="232"/>
      <c r="H192" s="233" t="s">
        <v>19</v>
      </c>
      <c r="I192" s="235"/>
      <c r="J192" s="232"/>
      <c r="K192" s="232"/>
      <c r="L192" s="236"/>
      <c r="M192" s="237"/>
      <c r="N192" s="238"/>
      <c r="O192" s="238"/>
      <c r="P192" s="238"/>
      <c r="Q192" s="238"/>
      <c r="R192" s="238"/>
      <c r="S192" s="238"/>
      <c r="T192" s="23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0" t="s">
        <v>120</v>
      </c>
      <c r="AU192" s="240" t="s">
        <v>82</v>
      </c>
      <c r="AV192" s="14" t="s">
        <v>80</v>
      </c>
      <c r="AW192" s="14" t="s">
        <v>34</v>
      </c>
      <c r="AX192" s="14" t="s">
        <v>72</v>
      </c>
      <c r="AY192" s="240" t="s">
        <v>109</v>
      </c>
    </row>
    <row r="193" spans="1:65" s="2" customFormat="1" ht="24.15" customHeight="1">
      <c r="A193" s="39"/>
      <c r="B193" s="40"/>
      <c r="C193" s="201" t="s">
        <v>244</v>
      </c>
      <c r="D193" s="201" t="s">
        <v>111</v>
      </c>
      <c r="E193" s="202" t="s">
        <v>245</v>
      </c>
      <c r="F193" s="203" t="s">
        <v>246</v>
      </c>
      <c r="G193" s="204" t="s">
        <v>114</v>
      </c>
      <c r="H193" s="205">
        <v>2466</v>
      </c>
      <c r="I193" s="206"/>
      <c r="J193" s="207">
        <f>ROUND(I193*H193,2)</f>
        <v>0</v>
      </c>
      <c r="K193" s="203" t="s">
        <v>115</v>
      </c>
      <c r="L193" s="45"/>
      <c r="M193" s="208" t="s">
        <v>19</v>
      </c>
      <c r="N193" s="209" t="s">
        <v>43</v>
      </c>
      <c r="O193" s="85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2" t="s">
        <v>116</v>
      </c>
      <c r="AT193" s="212" t="s">
        <v>111</v>
      </c>
      <c r="AU193" s="212" t="s">
        <v>82</v>
      </c>
      <c r="AY193" s="18" t="s">
        <v>109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8" t="s">
        <v>80</v>
      </c>
      <c r="BK193" s="213">
        <f>ROUND(I193*H193,2)</f>
        <v>0</v>
      </c>
      <c r="BL193" s="18" t="s">
        <v>116</v>
      </c>
      <c r="BM193" s="212" t="s">
        <v>247</v>
      </c>
    </row>
    <row r="194" spans="1:47" s="2" customFormat="1" ht="12">
      <c r="A194" s="39"/>
      <c r="B194" s="40"/>
      <c r="C194" s="41"/>
      <c r="D194" s="214" t="s">
        <v>118</v>
      </c>
      <c r="E194" s="41"/>
      <c r="F194" s="215" t="s">
        <v>248</v>
      </c>
      <c r="G194" s="41"/>
      <c r="H194" s="41"/>
      <c r="I194" s="216"/>
      <c r="J194" s="41"/>
      <c r="K194" s="41"/>
      <c r="L194" s="45"/>
      <c r="M194" s="217"/>
      <c r="N194" s="218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118</v>
      </c>
      <c r="AU194" s="18" t="s">
        <v>82</v>
      </c>
    </row>
    <row r="195" spans="1:51" s="13" customFormat="1" ht="12">
      <c r="A195" s="13"/>
      <c r="B195" s="219"/>
      <c r="C195" s="220"/>
      <c r="D195" s="221" t="s">
        <v>120</v>
      </c>
      <c r="E195" s="222" t="s">
        <v>19</v>
      </c>
      <c r="F195" s="223" t="s">
        <v>249</v>
      </c>
      <c r="G195" s="220"/>
      <c r="H195" s="224">
        <v>2466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0" t="s">
        <v>120</v>
      </c>
      <c r="AU195" s="230" t="s">
        <v>82</v>
      </c>
      <c r="AV195" s="13" t="s">
        <v>82</v>
      </c>
      <c r="AW195" s="13" t="s">
        <v>34</v>
      </c>
      <c r="AX195" s="13" t="s">
        <v>80</v>
      </c>
      <c r="AY195" s="230" t="s">
        <v>109</v>
      </c>
    </row>
    <row r="196" spans="1:51" s="14" customFormat="1" ht="12">
      <c r="A196" s="14"/>
      <c r="B196" s="231"/>
      <c r="C196" s="232"/>
      <c r="D196" s="221" t="s">
        <v>120</v>
      </c>
      <c r="E196" s="233" t="s">
        <v>19</v>
      </c>
      <c r="F196" s="234" t="s">
        <v>250</v>
      </c>
      <c r="G196" s="232"/>
      <c r="H196" s="233" t="s">
        <v>19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0" t="s">
        <v>120</v>
      </c>
      <c r="AU196" s="240" t="s">
        <v>82</v>
      </c>
      <c r="AV196" s="14" t="s">
        <v>80</v>
      </c>
      <c r="AW196" s="14" t="s">
        <v>34</v>
      </c>
      <c r="AX196" s="14" t="s">
        <v>72</v>
      </c>
      <c r="AY196" s="240" t="s">
        <v>109</v>
      </c>
    </row>
    <row r="197" spans="1:65" s="2" customFormat="1" ht="33" customHeight="1">
      <c r="A197" s="39"/>
      <c r="B197" s="40"/>
      <c r="C197" s="201" t="s">
        <v>251</v>
      </c>
      <c r="D197" s="201" t="s">
        <v>111</v>
      </c>
      <c r="E197" s="202" t="s">
        <v>252</v>
      </c>
      <c r="F197" s="203" t="s">
        <v>253</v>
      </c>
      <c r="G197" s="204" t="s">
        <v>114</v>
      </c>
      <c r="H197" s="205">
        <v>1590</v>
      </c>
      <c r="I197" s="206"/>
      <c r="J197" s="207">
        <f>ROUND(I197*H197,2)</f>
        <v>0</v>
      </c>
      <c r="K197" s="203" t="s">
        <v>115</v>
      </c>
      <c r="L197" s="45"/>
      <c r="M197" s="208" t="s">
        <v>19</v>
      </c>
      <c r="N197" s="209" t="s">
        <v>43</v>
      </c>
      <c r="O197" s="85"/>
      <c r="P197" s="210">
        <f>O197*H197</f>
        <v>0</v>
      </c>
      <c r="Q197" s="210">
        <v>0.00208</v>
      </c>
      <c r="R197" s="210">
        <f>Q197*H197</f>
        <v>3.3072</v>
      </c>
      <c r="S197" s="210">
        <v>0</v>
      </c>
      <c r="T197" s="21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2" t="s">
        <v>116</v>
      </c>
      <c r="AT197" s="212" t="s">
        <v>111</v>
      </c>
      <c r="AU197" s="212" t="s">
        <v>82</v>
      </c>
      <c r="AY197" s="18" t="s">
        <v>109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8" t="s">
        <v>80</v>
      </c>
      <c r="BK197" s="213">
        <f>ROUND(I197*H197,2)</f>
        <v>0</v>
      </c>
      <c r="BL197" s="18" t="s">
        <v>116</v>
      </c>
      <c r="BM197" s="212" t="s">
        <v>254</v>
      </c>
    </row>
    <row r="198" spans="1:47" s="2" customFormat="1" ht="12">
      <c r="A198" s="39"/>
      <c r="B198" s="40"/>
      <c r="C198" s="41"/>
      <c r="D198" s="214" t="s">
        <v>118</v>
      </c>
      <c r="E198" s="41"/>
      <c r="F198" s="215" t="s">
        <v>255</v>
      </c>
      <c r="G198" s="41"/>
      <c r="H198" s="41"/>
      <c r="I198" s="216"/>
      <c r="J198" s="41"/>
      <c r="K198" s="41"/>
      <c r="L198" s="45"/>
      <c r="M198" s="217"/>
      <c r="N198" s="218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118</v>
      </c>
      <c r="AU198" s="18" t="s">
        <v>82</v>
      </c>
    </row>
    <row r="199" spans="1:51" s="13" customFormat="1" ht="12">
      <c r="A199" s="13"/>
      <c r="B199" s="219"/>
      <c r="C199" s="220"/>
      <c r="D199" s="221" t="s">
        <v>120</v>
      </c>
      <c r="E199" s="222" t="s">
        <v>19</v>
      </c>
      <c r="F199" s="223" t="s">
        <v>256</v>
      </c>
      <c r="G199" s="220"/>
      <c r="H199" s="224">
        <v>1590</v>
      </c>
      <c r="I199" s="225"/>
      <c r="J199" s="220"/>
      <c r="K199" s="220"/>
      <c r="L199" s="226"/>
      <c r="M199" s="227"/>
      <c r="N199" s="228"/>
      <c r="O199" s="228"/>
      <c r="P199" s="228"/>
      <c r="Q199" s="228"/>
      <c r="R199" s="228"/>
      <c r="S199" s="228"/>
      <c r="T199" s="22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0" t="s">
        <v>120</v>
      </c>
      <c r="AU199" s="230" t="s">
        <v>82</v>
      </c>
      <c r="AV199" s="13" t="s">
        <v>82</v>
      </c>
      <c r="AW199" s="13" t="s">
        <v>34</v>
      </c>
      <c r="AX199" s="13" t="s">
        <v>80</v>
      </c>
      <c r="AY199" s="230" t="s">
        <v>109</v>
      </c>
    </row>
    <row r="200" spans="1:51" s="14" customFormat="1" ht="12">
      <c r="A200" s="14"/>
      <c r="B200" s="231"/>
      <c r="C200" s="232"/>
      <c r="D200" s="221" t="s">
        <v>120</v>
      </c>
      <c r="E200" s="233" t="s">
        <v>19</v>
      </c>
      <c r="F200" s="234" t="s">
        <v>257</v>
      </c>
      <c r="G200" s="232"/>
      <c r="H200" s="233" t="s">
        <v>19</v>
      </c>
      <c r="I200" s="235"/>
      <c r="J200" s="232"/>
      <c r="K200" s="232"/>
      <c r="L200" s="236"/>
      <c r="M200" s="237"/>
      <c r="N200" s="238"/>
      <c r="O200" s="238"/>
      <c r="P200" s="238"/>
      <c r="Q200" s="238"/>
      <c r="R200" s="238"/>
      <c r="S200" s="238"/>
      <c r="T200" s="23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0" t="s">
        <v>120</v>
      </c>
      <c r="AU200" s="240" t="s">
        <v>82</v>
      </c>
      <c r="AV200" s="14" t="s">
        <v>80</v>
      </c>
      <c r="AW200" s="14" t="s">
        <v>34</v>
      </c>
      <c r="AX200" s="14" t="s">
        <v>72</v>
      </c>
      <c r="AY200" s="240" t="s">
        <v>109</v>
      </c>
    </row>
    <row r="201" spans="1:51" s="14" customFormat="1" ht="12">
      <c r="A201" s="14"/>
      <c r="B201" s="231"/>
      <c r="C201" s="232"/>
      <c r="D201" s="221" t="s">
        <v>120</v>
      </c>
      <c r="E201" s="233" t="s">
        <v>19</v>
      </c>
      <c r="F201" s="234" t="s">
        <v>123</v>
      </c>
      <c r="G201" s="232"/>
      <c r="H201" s="233" t="s">
        <v>19</v>
      </c>
      <c r="I201" s="235"/>
      <c r="J201" s="232"/>
      <c r="K201" s="232"/>
      <c r="L201" s="236"/>
      <c r="M201" s="237"/>
      <c r="N201" s="238"/>
      <c r="O201" s="238"/>
      <c r="P201" s="238"/>
      <c r="Q201" s="238"/>
      <c r="R201" s="238"/>
      <c r="S201" s="238"/>
      <c r="T201" s="23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0" t="s">
        <v>120</v>
      </c>
      <c r="AU201" s="240" t="s">
        <v>82</v>
      </c>
      <c r="AV201" s="14" t="s">
        <v>80</v>
      </c>
      <c r="AW201" s="14" t="s">
        <v>34</v>
      </c>
      <c r="AX201" s="14" t="s">
        <v>72</v>
      </c>
      <c r="AY201" s="240" t="s">
        <v>109</v>
      </c>
    </row>
    <row r="202" spans="1:65" s="2" customFormat="1" ht="33" customHeight="1">
      <c r="A202" s="39"/>
      <c r="B202" s="40"/>
      <c r="C202" s="201" t="s">
        <v>258</v>
      </c>
      <c r="D202" s="201" t="s">
        <v>111</v>
      </c>
      <c r="E202" s="202" t="s">
        <v>259</v>
      </c>
      <c r="F202" s="203" t="s">
        <v>260</v>
      </c>
      <c r="G202" s="204" t="s">
        <v>114</v>
      </c>
      <c r="H202" s="205">
        <v>1590</v>
      </c>
      <c r="I202" s="206"/>
      <c r="J202" s="207">
        <f>ROUND(I202*H202,2)</f>
        <v>0</v>
      </c>
      <c r="K202" s="203" t="s">
        <v>115</v>
      </c>
      <c r="L202" s="45"/>
      <c r="M202" s="208" t="s">
        <v>19</v>
      </c>
      <c r="N202" s="209" t="s">
        <v>43</v>
      </c>
      <c r="O202" s="85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2" t="s">
        <v>116</v>
      </c>
      <c r="AT202" s="212" t="s">
        <v>111</v>
      </c>
      <c r="AU202" s="212" t="s">
        <v>82</v>
      </c>
      <c r="AY202" s="18" t="s">
        <v>109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8" t="s">
        <v>80</v>
      </c>
      <c r="BK202" s="213">
        <f>ROUND(I202*H202,2)</f>
        <v>0</v>
      </c>
      <c r="BL202" s="18" t="s">
        <v>116</v>
      </c>
      <c r="BM202" s="212" t="s">
        <v>261</v>
      </c>
    </row>
    <row r="203" spans="1:47" s="2" customFormat="1" ht="12">
      <c r="A203" s="39"/>
      <c r="B203" s="40"/>
      <c r="C203" s="41"/>
      <c r="D203" s="214" t="s">
        <v>118</v>
      </c>
      <c r="E203" s="41"/>
      <c r="F203" s="215" t="s">
        <v>262</v>
      </c>
      <c r="G203" s="41"/>
      <c r="H203" s="41"/>
      <c r="I203" s="216"/>
      <c r="J203" s="41"/>
      <c r="K203" s="41"/>
      <c r="L203" s="45"/>
      <c r="M203" s="217"/>
      <c r="N203" s="218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118</v>
      </c>
      <c r="AU203" s="18" t="s">
        <v>82</v>
      </c>
    </row>
    <row r="204" spans="1:51" s="13" customFormat="1" ht="12">
      <c r="A204" s="13"/>
      <c r="B204" s="219"/>
      <c r="C204" s="220"/>
      <c r="D204" s="221" t="s">
        <v>120</v>
      </c>
      <c r="E204" s="222" t="s">
        <v>19</v>
      </c>
      <c r="F204" s="223" t="s">
        <v>256</v>
      </c>
      <c r="G204" s="220"/>
      <c r="H204" s="224">
        <v>1590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120</v>
      </c>
      <c r="AU204" s="230" t="s">
        <v>82</v>
      </c>
      <c r="AV204" s="13" t="s">
        <v>82</v>
      </c>
      <c r="AW204" s="13" t="s">
        <v>34</v>
      </c>
      <c r="AX204" s="13" t="s">
        <v>80</v>
      </c>
      <c r="AY204" s="230" t="s">
        <v>109</v>
      </c>
    </row>
    <row r="205" spans="1:51" s="14" customFormat="1" ht="12">
      <c r="A205" s="14"/>
      <c r="B205" s="231"/>
      <c r="C205" s="232"/>
      <c r="D205" s="221" t="s">
        <v>120</v>
      </c>
      <c r="E205" s="233" t="s">
        <v>19</v>
      </c>
      <c r="F205" s="234" t="s">
        <v>257</v>
      </c>
      <c r="G205" s="232"/>
      <c r="H205" s="233" t="s">
        <v>19</v>
      </c>
      <c r="I205" s="235"/>
      <c r="J205" s="232"/>
      <c r="K205" s="232"/>
      <c r="L205" s="236"/>
      <c r="M205" s="237"/>
      <c r="N205" s="238"/>
      <c r="O205" s="238"/>
      <c r="P205" s="238"/>
      <c r="Q205" s="238"/>
      <c r="R205" s="238"/>
      <c r="S205" s="238"/>
      <c r="T205" s="23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0" t="s">
        <v>120</v>
      </c>
      <c r="AU205" s="240" t="s">
        <v>82</v>
      </c>
      <c r="AV205" s="14" t="s">
        <v>80</v>
      </c>
      <c r="AW205" s="14" t="s">
        <v>34</v>
      </c>
      <c r="AX205" s="14" t="s">
        <v>72</v>
      </c>
      <c r="AY205" s="240" t="s">
        <v>109</v>
      </c>
    </row>
    <row r="206" spans="1:51" s="14" customFormat="1" ht="12">
      <c r="A206" s="14"/>
      <c r="B206" s="231"/>
      <c r="C206" s="232"/>
      <c r="D206" s="221" t="s">
        <v>120</v>
      </c>
      <c r="E206" s="233" t="s">
        <v>19</v>
      </c>
      <c r="F206" s="234" t="s">
        <v>123</v>
      </c>
      <c r="G206" s="232"/>
      <c r="H206" s="233" t="s">
        <v>19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0" t="s">
        <v>120</v>
      </c>
      <c r="AU206" s="240" t="s">
        <v>82</v>
      </c>
      <c r="AV206" s="14" t="s">
        <v>80</v>
      </c>
      <c r="AW206" s="14" t="s">
        <v>34</v>
      </c>
      <c r="AX206" s="14" t="s">
        <v>72</v>
      </c>
      <c r="AY206" s="240" t="s">
        <v>109</v>
      </c>
    </row>
    <row r="207" spans="1:65" s="2" customFormat="1" ht="44.25" customHeight="1">
      <c r="A207" s="39"/>
      <c r="B207" s="40"/>
      <c r="C207" s="201" t="s">
        <v>263</v>
      </c>
      <c r="D207" s="201" t="s">
        <v>111</v>
      </c>
      <c r="E207" s="202" t="s">
        <v>264</v>
      </c>
      <c r="F207" s="203" t="s">
        <v>265</v>
      </c>
      <c r="G207" s="204" t="s">
        <v>114</v>
      </c>
      <c r="H207" s="205">
        <v>1222</v>
      </c>
      <c r="I207" s="206"/>
      <c r="J207" s="207">
        <f>ROUND(I207*H207,2)</f>
        <v>0</v>
      </c>
      <c r="K207" s="203" t="s">
        <v>115</v>
      </c>
      <c r="L207" s="45"/>
      <c r="M207" s="208" t="s">
        <v>19</v>
      </c>
      <c r="N207" s="209" t="s">
        <v>43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2" t="s">
        <v>116</v>
      </c>
      <c r="AT207" s="212" t="s">
        <v>111</v>
      </c>
      <c r="AU207" s="212" t="s">
        <v>82</v>
      </c>
      <c r="AY207" s="18" t="s">
        <v>109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8" t="s">
        <v>80</v>
      </c>
      <c r="BK207" s="213">
        <f>ROUND(I207*H207,2)</f>
        <v>0</v>
      </c>
      <c r="BL207" s="18" t="s">
        <v>116</v>
      </c>
      <c r="BM207" s="212" t="s">
        <v>266</v>
      </c>
    </row>
    <row r="208" spans="1:47" s="2" customFormat="1" ht="12">
      <c r="A208" s="39"/>
      <c r="B208" s="40"/>
      <c r="C208" s="41"/>
      <c r="D208" s="214" t="s">
        <v>118</v>
      </c>
      <c r="E208" s="41"/>
      <c r="F208" s="215" t="s">
        <v>267</v>
      </c>
      <c r="G208" s="41"/>
      <c r="H208" s="41"/>
      <c r="I208" s="216"/>
      <c r="J208" s="41"/>
      <c r="K208" s="41"/>
      <c r="L208" s="45"/>
      <c r="M208" s="217"/>
      <c r="N208" s="218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118</v>
      </c>
      <c r="AU208" s="18" t="s">
        <v>82</v>
      </c>
    </row>
    <row r="209" spans="1:51" s="13" customFormat="1" ht="12">
      <c r="A209" s="13"/>
      <c r="B209" s="219"/>
      <c r="C209" s="220"/>
      <c r="D209" s="221" t="s">
        <v>120</v>
      </c>
      <c r="E209" s="222" t="s">
        <v>19</v>
      </c>
      <c r="F209" s="223" t="s">
        <v>268</v>
      </c>
      <c r="G209" s="220"/>
      <c r="H209" s="224">
        <v>1222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0" t="s">
        <v>120</v>
      </c>
      <c r="AU209" s="230" t="s">
        <v>82</v>
      </c>
      <c r="AV209" s="13" t="s">
        <v>82</v>
      </c>
      <c r="AW209" s="13" t="s">
        <v>34</v>
      </c>
      <c r="AX209" s="13" t="s">
        <v>80</v>
      </c>
      <c r="AY209" s="230" t="s">
        <v>109</v>
      </c>
    </row>
    <row r="210" spans="1:51" s="14" customFormat="1" ht="12">
      <c r="A210" s="14"/>
      <c r="B210" s="231"/>
      <c r="C210" s="232"/>
      <c r="D210" s="221" t="s">
        <v>120</v>
      </c>
      <c r="E210" s="233" t="s">
        <v>19</v>
      </c>
      <c r="F210" s="234" t="s">
        <v>269</v>
      </c>
      <c r="G210" s="232"/>
      <c r="H210" s="233" t="s">
        <v>19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0" t="s">
        <v>120</v>
      </c>
      <c r="AU210" s="240" t="s">
        <v>82</v>
      </c>
      <c r="AV210" s="14" t="s">
        <v>80</v>
      </c>
      <c r="AW210" s="14" t="s">
        <v>34</v>
      </c>
      <c r="AX210" s="14" t="s">
        <v>72</v>
      </c>
      <c r="AY210" s="240" t="s">
        <v>109</v>
      </c>
    </row>
    <row r="211" spans="1:65" s="2" customFormat="1" ht="44.25" customHeight="1">
      <c r="A211" s="39"/>
      <c r="B211" s="40"/>
      <c r="C211" s="201" t="s">
        <v>270</v>
      </c>
      <c r="D211" s="201" t="s">
        <v>111</v>
      </c>
      <c r="E211" s="202" t="s">
        <v>271</v>
      </c>
      <c r="F211" s="203" t="s">
        <v>272</v>
      </c>
      <c r="G211" s="204" t="s">
        <v>114</v>
      </c>
      <c r="H211" s="205">
        <v>1222</v>
      </c>
      <c r="I211" s="206"/>
      <c r="J211" s="207">
        <f>ROUND(I211*H211,2)</f>
        <v>0</v>
      </c>
      <c r="K211" s="203" t="s">
        <v>115</v>
      </c>
      <c r="L211" s="45"/>
      <c r="M211" s="208" t="s">
        <v>19</v>
      </c>
      <c r="N211" s="209" t="s">
        <v>43</v>
      </c>
      <c r="O211" s="85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2" t="s">
        <v>116</v>
      </c>
      <c r="AT211" s="212" t="s">
        <v>111</v>
      </c>
      <c r="AU211" s="212" t="s">
        <v>82</v>
      </c>
      <c r="AY211" s="18" t="s">
        <v>109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8" t="s">
        <v>80</v>
      </c>
      <c r="BK211" s="213">
        <f>ROUND(I211*H211,2)</f>
        <v>0</v>
      </c>
      <c r="BL211" s="18" t="s">
        <v>116</v>
      </c>
      <c r="BM211" s="212" t="s">
        <v>273</v>
      </c>
    </row>
    <row r="212" spans="1:47" s="2" customFormat="1" ht="12">
      <c r="A212" s="39"/>
      <c r="B212" s="40"/>
      <c r="C212" s="41"/>
      <c r="D212" s="214" t="s">
        <v>118</v>
      </c>
      <c r="E212" s="41"/>
      <c r="F212" s="215" t="s">
        <v>274</v>
      </c>
      <c r="G212" s="41"/>
      <c r="H212" s="41"/>
      <c r="I212" s="216"/>
      <c r="J212" s="41"/>
      <c r="K212" s="41"/>
      <c r="L212" s="45"/>
      <c r="M212" s="217"/>
      <c r="N212" s="218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118</v>
      </c>
      <c r="AU212" s="18" t="s">
        <v>82</v>
      </c>
    </row>
    <row r="213" spans="1:51" s="13" customFormat="1" ht="12">
      <c r="A213" s="13"/>
      <c r="B213" s="219"/>
      <c r="C213" s="220"/>
      <c r="D213" s="221" t="s">
        <v>120</v>
      </c>
      <c r="E213" s="222" t="s">
        <v>19</v>
      </c>
      <c r="F213" s="223" t="s">
        <v>268</v>
      </c>
      <c r="G213" s="220"/>
      <c r="H213" s="224">
        <v>1222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0" t="s">
        <v>120</v>
      </c>
      <c r="AU213" s="230" t="s">
        <v>82</v>
      </c>
      <c r="AV213" s="13" t="s">
        <v>82</v>
      </c>
      <c r="AW213" s="13" t="s">
        <v>34</v>
      </c>
      <c r="AX213" s="13" t="s">
        <v>80</v>
      </c>
      <c r="AY213" s="230" t="s">
        <v>109</v>
      </c>
    </row>
    <row r="214" spans="1:51" s="14" customFormat="1" ht="12">
      <c r="A214" s="14"/>
      <c r="B214" s="231"/>
      <c r="C214" s="232"/>
      <c r="D214" s="221" t="s">
        <v>120</v>
      </c>
      <c r="E214" s="233" t="s">
        <v>19</v>
      </c>
      <c r="F214" s="234" t="s">
        <v>275</v>
      </c>
      <c r="G214" s="232"/>
      <c r="H214" s="233" t="s">
        <v>19</v>
      </c>
      <c r="I214" s="235"/>
      <c r="J214" s="232"/>
      <c r="K214" s="232"/>
      <c r="L214" s="236"/>
      <c r="M214" s="237"/>
      <c r="N214" s="238"/>
      <c r="O214" s="238"/>
      <c r="P214" s="238"/>
      <c r="Q214" s="238"/>
      <c r="R214" s="238"/>
      <c r="S214" s="238"/>
      <c r="T214" s="23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0" t="s">
        <v>120</v>
      </c>
      <c r="AU214" s="240" t="s">
        <v>82</v>
      </c>
      <c r="AV214" s="14" t="s">
        <v>80</v>
      </c>
      <c r="AW214" s="14" t="s">
        <v>34</v>
      </c>
      <c r="AX214" s="14" t="s">
        <v>72</v>
      </c>
      <c r="AY214" s="240" t="s">
        <v>109</v>
      </c>
    </row>
    <row r="215" spans="1:65" s="2" customFormat="1" ht="16.5" customHeight="1">
      <c r="A215" s="39"/>
      <c r="B215" s="40"/>
      <c r="C215" s="241" t="s">
        <v>276</v>
      </c>
      <c r="D215" s="241" t="s">
        <v>155</v>
      </c>
      <c r="E215" s="242" t="s">
        <v>277</v>
      </c>
      <c r="F215" s="243" t="s">
        <v>278</v>
      </c>
      <c r="G215" s="244" t="s">
        <v>279</v>
      </c>
      <c r="H215" s="245">
        <v>101.98</v>
      </c>
      <c r="I215" s="246"/>
      <c r="J215" s="247">
        <f>ROUND(I215*H215,2)</f>
        <v>0</v>
      </c>
      <c r="K215" s="243" t="s">
        <v>115</v>
      </c>
      <c r="L215" s="248"/>
      <c r="M215" s="249" t="s">
        <v>19</v>
      </c>
      <c r="N215" s="250" t="s">
        <v>43</v>
      </c>
      <c r="O215" s="85"/>
      <c r="P215" s="210">
        <f>O215*H215</f>
        <v>0</v>
      </c>
      <c r="Q215" s="210">
        <v>0.001</v>
      </c>
      <c r="R215" s="210">
        <f>Q215*H215</f>
        <v>0.10198</v>
      </c>
      <c r="S215" s="210">
        <v>0</v>
      </c>
      <c r="T215" s="21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2" t="s">
        <v>158</v>
      </c>
      <c r="AT215" s="212" t="s">
        <v>155</v>
      </c>
      <c r="AU215" s="212" t="s">
        <v>82</v>
      </c>
      <c r="AY215" s="18" t="s">
        <v>109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8" t="s">
        <v>80</v>
      </c>
      <c r="BK215" s="213">
        <f>ROUND(I215*H215,2)</f>
        <v>0</v>
      </c>
      <c r="BL215" s="18" t="s">
        <v>116</v>
      </c>
      <c r="BM215" s="212" t="s">
        <v>280</v>
      </c>
    </row>
    <row r="216" spans="1:51" s="13" customFormat="1" ht="12">
      <c r="A216" s="13"/>
      <c r="B216" s="219"/>
      <c r="C216" s="220"/>
      <c r="D216" s="221" t="s">
        <v>120</v>
      </c>
      <c r="E216" s="222" t="s">
        <v>19</v>
      </c>
      <c r="F216" s="223" t="s">
        <v>281</v>
      </c>
      <c r="G216" s="220"/>
      <c r="H216" s="224">
        <v>48.88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0" t="s">
        <v>120</v>
      </c>
      <c r="AU216" s="230" t="s">
        <v>82</v>
      </c>
      <c r="AV216" s="13" t="s">
        <v>82</v>
      </c>
      <c r="AW216" s="13" t="s">
        <v>34</v>
      </c>
      <c r="AX216" s="13" t="s">
        <v>72</v>
      </c>
      <c r="AY216" s="230" t="s">
        <v>109</v>
      </c>
    </row>
    <row r="217" spans="1:51" s="14" customFormat="1" ht="12">
      <c r="A217" s="14"/>
      <c r="B217" s="231"/>
      <c r="C217" s="232"/>
      <c r="D217" s="221" t="s">
        <v>120</v>
      </c>
      <c r="E217" s="233" t="s">
        <v>19</v>
      </c>
      <c r="F217" s="234" t="s">
        <v>282</v>
      </c>
      <c r="G217" s="232"/>
      <c r="H217" s="233" t="s">
        <v>19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0" t="s">
        <v>120</v>
      </c>
      <c r="AU217" s="240" t="s">
        <v>82</v>
      </c>
      <c r="AV217" s="14" t="s">
        <v>80</v>
      </c>
      <c r="AW217" s="14" t="s">
        <v>34</v>
      </c>
      <c r="AX217" s="14" t="s">
        <v>72</v>
      </c>
      <c r="AY217" s="240" t="s">
        <v>109</v>
      </c>
    </row>
    <row r="218" spans="1:51" s="13" customFormat="1" ht="12">
      <c r="A218" s="13"/>
      <c r="B218" s="219"/>
      <c r="C218" s="220"/>
      <c r="D218" s="221" t="s">
        <v>120</v>
      </c>
      <c r="E218" s="222" t="s">
        <v>19</v>
      </c>
      <c r="F218" s="223" t="s">
        <v>283</v>
      </c>
      <c r="G218" s="220"/>
      <c r="H218" s="224">
        <v>53.1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0" t="s">
        <v>120</v>
      </c>
      <c r="AU218" s="230" t="s">
        <v>82</v>
      </c>
      <c r="AV218" s="13" t="s">
        <v>82</v>
      </c>
      <c r="AW218" s="13" t="s">
        <v>34</v>
      </c>
      <c r="AX218" s="13" t="s">
        <v>72</v>
      </c>
      <c r="AY218" s="230" t="s">
        <v>109</v>
      </c>
    </row>
    <row r="219" spans="1:51" s="14" customFormat="1" ht="12">
      <c r="A219" s="14"/>
      <c r="B219" s="231"/>
      <c r="C219" s="232"/>
      <c r="D219" s="221" t="s">
        <v>120</v>
      </c>
      <c r="E219" s="233" t="s">
        <v>19</v>
      </c>
      <c r="F219" s="234" t="s">
        <v>284</v>
      </c>
      <c r="G219" s="232"/>
      <c r="H219" s="233" t="s">
        <v>19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0" t="s">
        <v>120</v>
      </c>
      <c r="AU219" s="240" t="s">
        <v>82</v>
      </c>
      <c r="AV219" s="14" t="s">
        <v>80</v>
      </c>
      <c r="AW219" s="14" t="s">
        <v>34</v>
      </c>
      <c r="AX219" s="14" t="s">
        <v>72</v>
      </c>
      <c r="AY219" s="240" t="s">
        <v>109</v>
      </c>
    </row>
    <row r="220" spans="1:51" s="15" customFormat="1" ht="12">
      <c r="A220" s="15"/>
      <c r="B220" s="251"/>
      <c r="C220" s="252"/>
      <c r="D220" s="221" t="s">
        <v>120</v>
      </c>
      <c r="E220" s="253" t="s">
        <v>19</v>
      </c>
      <c r="F220" s="254" t="s">
        <v>231</v>
      </c>
      <c r="G220" s="252"/>
      <c r="H220" s="255">
        <v>101.98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1" t="s">
        <v>120</v>
      </c>
      <c r="AU220" s="261" t="s">
        <v>82</v>
      </c>
      <c r="AV220" s="15" t="s">
        <v>116</v>
      </c>
      <c r="AW220" s="15" t="s">
        <v>34</v>
      </c>
      <c r="AX220" s="15" t="s">
        <v>80</v>
      </c>
      <c r="AY220" s="261" t="s">
        <v>109</v>
      </c>
    </row>
    <row r="221" spans="1:65" s="2" customFormat="1" ht="33" customHeight="1">
      <c r="A221" s="39"/>
      <c r="B221" s="40"/>
      <c r="C221" s="201" t="s">
        <v>285</v>
      </c>
      <c r="D221" s="201" t="s">
        <v>111</v>
      </c>
      <c r="E221" s="202" t="s">
        <v>286</v>
      </c>
      <c r="F221" s="203" t="s">
        <v>287</v>
      </c>
      <c r="G221" s="204" t="s">
        <v>288</v>
      </c>
      <c r="H221" s="205">
        <v>73.32</v>
      </c>
      <c r="I221" s="206"/>
      <c r="J221" s="207">
        <f>ROUND(I221*H221,2)</f>
        <v>0</v>
      </c>
      <c r="K221" s="203" t="s">
        <v>115</v>
      </c>
      <c r="L221" s="45"/>
      <c r="M221" s="208" t="s">
        <v>19</v>
      </c>
      <c r="N221" s="209" t="s">
        <v>43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2" t="s">
        <v>116</v>
      </c>
      <c r="AT221" s="212" t="s">
        <v>111</v>
      </c>
      <c r="AU221" s="212" t="s">
        <v>82</v>
      </c>
      <c r="AY221" s="18" t="s">
        <v>109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8" t="s">
        <v>80</v>
      </c>
      <c r="BK221" s="213">
        <f>ROUND(I221*H221,2)</f>
        <v>0</v>
      </c>
      <c r="BL221" s="18" t="s">
        <v>116</v>
      </c>
      <c r="BM221" s="212" t="s">
        <v>289</v>
      </c>
    </row>
    <row r="222" spans="1:47" s="2" customFormat="1" ht="12">
      <c r="A222" s="39"/>
      <c r="B222" s="40"/>
      <c r="C222" s="41"/>
      <c r="D222" s="214" t="s">
        <v>118</v>
      </c>
      <c r="E222" s="41"/>
      <c r="F222" s="215" t="s">
        <v>290</v>
      </c>
      <c r="G222" s="41"/>
      <c r="H222" s="41"/>
      <c r="I222" s="216"/>
      <c r="J222" s="41"/>
      <c r="K222" s="41"/>
      <c r="L222" s="45"/>
      <c r="M222" s="217"/>
      <c r="N222" s="218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118</v>
      </c>
      <c r="AU222" s="18" t="s">
        <v>82</v>
      </c>
    </row>
    <row r="223" spans="1:51" s="13" customFormat="1" ht="12">
      <c r="A223" s="13"/>
      <c r="B223" s="219"/>
      <c r="C223" s="220"/>
      <c r="D223" s="221" t="s">
        <v>120</v>
      </c>
      <c r="E223" s="222" t="s">
        <v>19</v>
      </c>
      <c r="F223" s="223" t="s">
        <v>291</v>
      </c>
      <c r="G223" s="220"/>
      <c r="H223" s="224">
        <v>73.32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0" t="s">
        <v>120</v>
      </c>
      <c r="AU223" s="230" t="s">
        <v>82</v>
      </c>
      <c r="AV223" s="13" t="s">
        <v>82</v>
      </c>
      <c r="AW223" s="13" t="s">
        <v>34</v>
      </c>
      <c r="AX223" s="13" t="s">
        <v>80</v>
      </c>
      <c r="AY223" s="230" t="s">
        <v>109</v>
      </c>
    </row>
    <row r="224" spans="1:51" s="14" customFormat="1" ht="12">
      <c r="A224" s="14"/>
      <c r="B224" s="231"/>
      <c r="C224" s="232"/>
      <c r="D224" s="221" t="s">
        <v>120</v>
      </c>
      <c r="E224" s="233" t="s">
        <v>19</v>
      </c>
      <c r="F224" s="234" t="s">
        <v>292</v>
      </c>
      <c r="G224" s="232"/>
      <c r="H224" s="233" t="s">
        <v>19</v>
      </c>
      <c r="I224" s="235"/>
      <c r="J224" s="232"/>
      <c r="K224" s="232"/>
      <c r="L224" s="236"/>
      <c r="M224" s="237"/>
      <c r="N224" s="238"/>
      <c r="O224" s="238"/>
      <c r="P224" s="238"/>
      <c r="Q224" s="238"/>
      <c r="R224" s="238"/>
      <c r="S224" s="238"/>
      <c r="T224" s="23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0" t="s">
        <v>120</v>
      </c>
      <c r="AU224" s="240" t="s">
        <v>82</v>
      </c>
      <c r="AV224" s="14" t="s">
        <v>80</v>
      </c>
      <c r="AW224" s="14" t="s">
        <v>34</v>
      </c>
      <c r="AX224" s="14" t="s">
        <v>72</v>
      </c>
      <c r="AY224" s="240" t="s">
        <v>109</v>
      </c>
    </row>
    <row r="225" spans="1:51" s="14" customFormat="1" ht="12">
      <c r="A225" s="14"/>
      <c r="B225" s="231"/>
      <c r="C225" s="232"/>
      <c r="D225" s="221" t="s">
        <v>120</v>
      </c>
      <c r="E225" s="233" t="s">
        <v>19</v>
      </c>
      <c r="F225" s="234" t="s">
        <v>293</v>
      </c>
      <c r="G225" s="232"/>
      <c r="H225" s="233" t="s">
        <v>19</v>
      </c>
      <c r="I225" s="235"/>
      <c r="J225" s="232"/>
      <c r="K225" s="232"/>
      <c r="L225" s="236"/>
      <c r="M225" s="237"/>
      <c r="N225" s="238"/>
      <c r="O225" s="238"/>
      <c r="P225" s="238"/>
      <c r="Q225" s="238"/>
      <c r="R225" s="238"/>
      <c r="S225" s="238"/>
      <c r="T225" s="23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0" t="s">
        <v>120</v>
      </c>
      <c r="AU225" s="240" t="s">
        <v>82</v>
      </c>
      <c r="AV225" s="14" t="s">
        <v>80</v>
      </c>
      <c r="AW225" s="14" t="s">
        <v>34</v>
      </c>
      <c r="AX225" s="14" t="s">
        <v>72</v>
      </c>
      <c r="AY225" s="240" t="s">
        <v>109</v>
      </c>
    </row>
    <row r="226" spans="1:65" s="2" customFormat="1" ht="33" customHeight="1">
      <c r="A226" s="39"/>
      <c r="B226" s="40"/>
      <c r="C226" s="201" t="s">
        <v>136</v>
      </c>
      <c r="D226" s="201" t="s">
        <v>111</v>
      </c>
      <c r="E226" s="202" t="s">
        <v>294</v>
      </c>
      <c r="F226" s="203" t="s">
        <v>295</v>
      </c>
      <c r="G226" s="204" t="s">
        <v>296</v>
      </c>
      <c r="H226" s="205">
        <v>388.88</v>
      </c>
      <c r="I226" s="206"/>
      <c r="J226" s="207">
        <f>ROUND(I226*H226,2)</f>
        <v>0</v>
      </c>
      <c r="K226" s="203" t="s">
        <v>115</v>
      </c>
      <c r="L226" s="45"/>
      <c r="M226" s="208" t="s">
        <v>19</v>
      </c>
      <c r="N226" s="209" t="s">
        <v>43</v>
      </c>
      <c r="O226" s="85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2" t="s">
        <v>116</v>
      </c>
      <c r="AT226" s="212" t="s">
        <v>111</v>
      </c>
      <c r="AU226" s="212" t="s">
        <v>82</v>
      </c>
      <c r="AY226" s="18" t="s">
        <v>109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8" t="s">
        <v>80</v>
      </c>
      <c r="BK226" s="213">
        <f>ROUND(I226*H226,2)</f>
        <v>0</v>
      </c>
      <c r="BL226" s="18" t="s">
        <v>116</v>
      </c>
      <c r="BM226" s="212" t="s">
        <v>297</v>
      </c>
    </row>
    <row r="227" spans="1:47" s="2" customFormat="1" ht="12">
      <c r="A227" s="39"/>
      <c r="B227" s="40"/>
      <c r="C227" s="41"/>
      <c r="D227" s="214" t="s">
        <v>118</v>
      </c>
      <c r="E227" s="41"/>
      <c r="F227" s="215" t="s">
        <v>298</v>
      </c>
      <c r="G227" s="41"/>
      <c r="H227" s="41"/>
      <c r="I227" s="216"/>
      <c r="J227" s="41"/>
      <c r="K227" s="41"/>
      <c r="L227" s="45"/>
      <c r="M227" s="217"/>
      <c r="N227" s="218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118</v>
      </c>
      <c r="AU227" s="18" t="s">
        <v>82</v>
      </c>
    </row>
    <row r="228" spans="1:51" s="13" customFormat="1" ht="12">
      <c r="A228" s="13"/>
      <c r="B228" s="219"/>
      <c r="C228" s="220"/>
      <c r="D228" s="221" t="s">
        <v>120</v>
      </c>
      <c r="E228" s="222" t="s">
        <v>19</v>
      </c>
      <c r="F228" s="223" t="s">
        <v>299</v>
      </c>
      <c r="G228" s="220"/>
      <c r="H228" s="224">
        <v>388.88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0" t="s">
        <v>120</v>
      </c>
      <c r="AU228" s="230" t="s">
        <v>82</v>
      </c>
      <c r="AV228" s="13" t="s">
        <v>82</v>
      </c>
      <c r="AW228" s="13" t="s">
        <v>34</v>
      </c>
      <c r="AX228" s="13" t="s">
        <v>80</v>
      </c>
      <c r="AY228" s="230" t="s">
        <v>109</v>
      </c>
    </row>
    <row r="229" spans="1:65" s="2" customFormat="1" ht="21.75" customHeight="1">
      <c r="A229" s="39"/>
      <c r="B229" s="40"/>
      <c r="C229" s="201" t="s">
        <v>300</v>
      </c>
      <c r="D229" s="201" t="s">
        <v>111</v>
      </c>
      <c r="E229" s="202" t="s">
        <v>301</v>
      </c>
      <c r="F229" s="203" t="s">
        <v>302</v>
      </c>
      <c r="G229" s="204" t="s">
        <v>226</v>
      </c>
      <c r="H229" s="205">
        <v>65.28</v>
      </c>
      <c r="I229" s="206"/>
      <c r="J229" s="207">
        <f>ROUND(I229*H229,2)</f>
        <v>0</v>
      </c>
      <c r="K229" s="203" t="s">
        <v>115</v>
      </c>
      <c r="L229" s="45"/>
      <c r="M229" s="208" t="s">
        <v>19</v>
      </c>
      <c r="N229" s="209" t="s">
        <v>43</v>
      </c>
      <c r="O229" s="85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2" t="s">
        <v>116</v>
      </c>
      <c r="AT229" s="212" t="s">
        <v>111</v>
      </c>
      <c r="AU229" s="212" t="s">
        <v>82</v>
      </c>
      <c r="AY229" s="18" t="s">
        <v>109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8" t="s">
        <v>80</v>
      </c>
      <c r="BK229" s="213">
        <f>ROUND(I229*H229,2)</f>
        <v>0</v>
      </c>
      <c r="BL229" s="18" t="s">
        <v>116</v>
      </c>
      <c r="BM229" s="212" t="s">
        <v>303</v>
      </c>
    </row>
    <row r="230" spans="1:47" s="2" customFormat="1" ht="12">
      <c r="A230" s="39"/>
      <c r="B230" s="40"/>
      <c r="C230" s="41"/>
      <c r="D230" s="214" t="s">
        <v>118</v>
      </c>
      <c r="E230" s="41"/>
      <c r="F230" s="215" t="s">
        <v>304</v>
      </c>
      <c r="G230" s="41"/>
      <c r="H230" s="41"/>
      <c r="I230" s="216"/>
      <c r="J230" s="41"/>
      <c r="K230" s="41"/>
      <c r="L230" s="45"/>
      <c r="M230" s="217"/>
      <c r="N230" s="218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118</v>
      </c>
      <c r="AU230" s="18" t="s">
        <v>82</v>
      </c>
    </row>
    <row r="231" spans="1:51" s="13" customFormat="1" ht="12">
      <c r="A231" s="13"/>
      <c r="B231" s="219"/>
      <c r="C231" s="220"/>
      <c r="D231" s="221" t="s">
        <v>120</v>
      </c>
      <c r="E231" s="222" t="s">
        <v>19</v>
      </c>
      <c r="F231" s="223" t="s">
        <v>305</v>
      </c>
      <c r="G231" s="220"/>
      <c r="H231" s="224">
        <v>65.28</v>
      </c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0" t="s">
        <v>120</v>
      </c>
      <c r="AU231" s="230" t="s">
        <v>82</v>
      </c>
      <c r="AV231" s="13" t="s">
        <v>82</v>
      </c>
      <c r="AW231" s="13" t="s">
        <v>34</v>
      </c>
      <c r="AX231" s="13" t="s">
        <v>72</v>
      </c>
      <c r="AY231" s="230" t="s">
        <v>109</v>
      </c>
    </row>
    <row r="232" spans="1:51" s="14" customFormat="1" ht="12">
      <c r="A232" s="14"/>
      <c r="B232" s="231"/>
      <c r="C232" s="232"/>
      <c r="D232" s="221" t="s">
        <v>120</v>
      </c>
      <c r="E232" s="233" t="s">
        <v>19</v>
      </c>
      <c r="F232" s="234" t="s">
        <v>306</v>
      </c>
      <c r="G232" s="232"/>
      <c r="H232" s="233" t="s">
        <v>19</v>
      </c>
      <c r="I232" s="235"/>
      <c r="J232" s="232"/>
      <c r="K232" s="232"/>
      <c r="L232" s="236"/>
      <c r="M232" s="237"/>
      <c r="N232" s="238"/>
      <c r="O232" s="238"/>
      <c r="P232" s="238"/>
      <c r="Q232" s="238"/>
      <c r="R232" s="238"/>
      <c r="S232" s="238"/>
      <c r="T232" s="23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0" t="s">
        <v>120</v>
      </c>
      <c r="AU232" s="240" t="s">
        <v>82</v>
      </c>
      <c r="AV232" s="14" t="s">
        <v>80</v>
      </c>
      <c r="AW232" s="14" t="s">
        <v>34</v>
      </c>
      <c r="AX232" s="14" t="s">
        <v>72</v>
      </c>
      <c r="AY232" s="240" t="s">
        <v>109</v>
      </c>
    </row>
    <row r="233" spans="1:51" s="14" customFormat="1" ht="12">
      <c r="A233" s="14"/>
      <c r="B233" s="231"/>
      <c r="C233" s="232"/>
      <c r="D233" s="221" t="s">
        <v>120</v>
      </c>
      <c r="E233" s="233" t="s">
        <v>19</v>
      </c>
      <c r="F233" s="234" t="s">
        <v>307</v>
      </c>
      <c r="G233" s="232"/>
      <c r="H233" s="233" t="s">
        <v>19</v>
      </c>
      <c r="I233" s="235"/>
      <c r="J233" s="232"/>
      <c r="K233" s="232"/>
      <c r="L233" s="236"/>
      <c r="M233" s="237"/>
      <c r="N233" s="238"/>
      <c r="O233" s="238"/>
      <c r="P233" s="238"/>
      <c r="Q233" s="238"/>
      <c r="R233" s="238"/>
      <c r="S233" s="238"/>
      <c r="T233" s="23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0" t="s">
        <v>120</v>
      </c>
      <c r="AU233" s="240" t="s">
        <v>82</v>
      </c>
      <c r="AV233" s="14" t="s">
        <v>80</v>
      </c>
      <c r="AW233" s="14" t="s">
        <v>34</v>
      </c>
      <c r="AX233" s="14" t="s">
        <v>72</v>
      </c>
      <c r="AY233" s="240" t="s">
        <v>109</v>
      </c>
    </row>
    <row r="234" spans="1:51" s="14" customFormat="1" ht="12">
      <c r="A234" s="14"/>
      <c r="B234" s="231"/>
      <c r="C234" s="232"/>
      <c r="D234" s="221" t="s">
        <v>120</v>
      </c>
      <c r="E234" s="233" t="s">
        <v>19</v>
      </c>
      <c r="F234" s="234" t="s">
        <v>308</v>
      </c>
      <c r="G234" s="232"/>
      <c r="H234" s="233" t="s">
        <v>19</v>
      </c>
      <c r="I234" s="235"/>
      <c r="J234" s="232"/>
      <c r="K234" s="232"/>
      <c r="L234" s="236"/>
      <c r="M234" s="237"/>
      <c r="N234" s="238"/>
      <c r="O234" s="238"/>
      <c r="P234" s="238"/>
      <c r="Q234" s="238"/>
      <c r="R234" s="238"/>
      <c r="S234" s="238"/>
      <c r="T234" s="23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0" t="s">
        <v>120</v>
      </c>
      <c r="AU234" s="240" t="s">
        <v>82</v>
      </c>
      <c r="AV234" s="14" t="s">
        <v>80</v>
      </c>
      <c r="AW234" s="14" t="s">
        <v>34</v>
      </c>
      <c r="AX234" s="14" t="s">
        <v>72</v>
      </c>
      <c r="AY234" s="240" t="s">
        <v>109</v>
      </c>
    </row>
    <row r="235" spans="1:51" s="15" customFormat="1" ht="12">
      <c r="A235" s="15"/>
      <c r="B235" s="251"/>
      <c r="C235" s="252"/>
      <c r="D235" s="221" t="s">
        <v>120</v>
      </c>
      <c r="E235" s="253" t="s">
        <v>19</v>
      </c>
      <c r="F235" s="254" t="s">
        <v>231</v>
      </c>
      <c r="G235" s="252"/>
      <c r="H235" s="255">
        <v>65.28</v>
      </c>
      <c r="I235" s="256"/>
      <c r="J235" s="252"/>
      <c r="K235" s="252"/>
      <c r="L235" s="257"/>
      <c r="M235" s="258"/>
      <c r="N235" s="259"/>
      <c r="O235" s="259"/>
      <c r="P235" s="259"/>
      <c r="Q235" s="259"/>
      <c r="R235" s="259"/>
      <c r="S235" s="259"/>
      <c r="T235" s="26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1" t="s">
        <v>120</v>
      </c>
      <c r="AU235" s="261" t="s">
        <v>82</v>
      </c>
      <c r="AV235" s="15" t="s">
        <v>116</v>
      </c>
      <c r="AW235" s="15" t="s">
        <v>34</v>
      </c>
      <c r="AX235" s="15" t="s">
        <v>80</v>
      </c>
      <c r="AY235" s="261" t="s">
        <v>109</v>
      </c>
    </row>
    <row r="236" spans="1:65" s="2" customFormat="1" ht="21.75" customHeight="1">
      <c r="A236" s="39"/>
      <c r="B236" s="40"/>
      <c r="C236" s="201" t="s">
        <v>309</v>
      </c>
      <c r="D236" s="201" t="s">
        <v>111</v>
      </c>
      <c r="E236" s="202" t="s">
        <v>310</v>
      </c>
      <c r="F236" s="203" t="s">
        <v>311</v>
      </c>
      <c r="G236" s="204" t="s">
        <v>226</v>
      </c>
      <c r="H236" s="205">
        <v>65.28</v>
      </c>
      <c r="I236" s="206"/>
      <c r="J236" s="207">
        <f>ROUND(I236*H236,2)</f>
        <v>0</v>
      </c>
      <c r="K236" s="203" t="s">
        <v>115</v>
      </c>
      <c r="L236" s="45"/>
      <c r="M236" s="208" t="s">
        <v>19</v>
      </c>
      <c r="N236" s="209" t="s">
        <v>43</v>
      </c>
      <c r="O236" s="85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2" t="s">
        <v>116</v>
      </c>
      <c r="AT236" s="212" t="s">
        <v>111</v>
      </c>
      <c r="AU236" s="212" t="s">
        <v>82</v>
      </c>
      <c r="AY236" s="18" t="s">
        <v>109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8" t="s">
        <v>80</v>
      </c>
      <c r="BK236" s="213">
        <f>ROUND(I236*H236,2)</f>
        <v>0</v>
      </c>
      <c r="BL236" s="18" t="s">
        <v>116</v>
      </c>
      <c r="BM236" s="212" t="s">
        <v>312</v>
      </c>
    </row>
    <row r="237" spans="1:47" s="2" customFormat="1" ht="12">
      <c r="A237" s="39"/>
      <c r="B237" s="40"/>
      <c r="C237" s="41"/>
      <c r="D237" s="214" t="s">
        <v>118</v>
      </c>
      <c r="E237" s="41"/>
      <c r="F237" s="215" t="s">
        <v>313</v>
      </c>
      <c r="G237" s="41"/>
      <c r="H237" s="41"/>
      <c r="I237" s="216"/>
      <c r="J237" s="41"/>
      <c r="K237" s="41"/>
      <c r="L237" s="45"/>
      <c r="M237" s="217"/>
      <c r="N237" s="218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118</v>
      </c>
      <c r="AU237" s="18" t="s">
        <v>82</v>
      </c>
    </row>
    <row r="238" spans="1:51" s="13" customFormat="1" ht="12">
      <c r="A238" s="13"/>
      <c r="B238" s="219"/>
      <c r="C238" s="220"/>
      <c r="D238" s="221" t="s">
        <v>120</v>
      </c>
      <c r="E238" s="222" t="s">
        <v>19</v>
      </c>
      <c r="F238" s="223" t="s">
        <v>314</v>
      </c>
      <c r="G238" s="220"/>
      <c r="H238" s="224">
        <v>65.28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0" t="s">
        <v>120</v>
      </c>
      <c r="AU238" s="230" t="s">
        <v>82</v>
      </c>
      <c r="AV238" s="13" t="s">
        <v>82</v>
      </c>
      <c r="AW238" s="13" t="s">
        <v>34</v>
      </c>
      <c r="AX238" s="13" t="s">
        <v>80</v>
      </c>
      <c r="AY238" s="230" t="s">
        <v>109</v>
      </c>
    </row>
    <row r="239" spans="1:63" s="12" customFormat="1" ht="22.8" customHeight="1">
      <c r="A239" s="12"/>
      <c r="B239" s="185"/>
      <c r="C239" s="186"/>
      <c r="D239" s="187" t="s">
        <v>71</v>
      </c>
      <c r="E239" s="199" t="s">
        <v>315</v>
      </c>
      <c r="F239" s="199" t="s">
        <v>316</v>
      </c>
      <c r="G239" s="186"/>
      <c r="H239" s="186"/>
      <c r="I239" s="189"/>
      <c r="J239" s="200">
        <f>BK239</f>
        <v>0</v>
      </c>
      <c r="K239" s="186"/>
      <c r="L239" s="191"/>
      <c r="M239" s="192"/>
      <c r="N239" s="193"/>
      <c r="O239" s="193"/>
      <c r="P239" s="194">
        <f>SUM(P240:P241)</f>
        <v>0</v>
      </c>
      <c r="Q239" s="193"/>
      <c r="R239" s="194">
        <f>SUM(R240:R241)</f>
        <v>0</v>
      </c>
      <c r="S239" s="193"/>
      <c r="T239" s="195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96" t="s">
        <v>80</v>
      </c>
      <c r="AT239" s="197" t="s">
        <v>71</v>
      </c>
      <c r="AU239" s="197" t="s">
        <v>80</v>
      </c>
      <c r="AY239" s="196" t="s">
        <v>109</v>
      </c>
      <c r="BK239" s="198">
        <f>SUM(BK240:BK241)</f>
        <v>0</v>
      </c>
    </row>
    <row r="240" spans="1:65" s="2" customFormat="1" ht="24.15" customHeight="1">
      <c r="A240" s="39"/>
      <c r="B240" s="40"/>
      <c r="C240" s="201" t="s">
        <v>317</v>
      </c>
      <c r="D240" s="201" t="s">
        <v>111</v>
      </c>
      <c r="E240" s="202" t="s">
        <v>318</v>
      </c>
      <c r="F240" s="203" t="s">
        <v>319</v>
      </c>
      <c r="G240" s="204" t="s">
        <v>320</v>
      </c>
      <c r="H240" s="205">
        <v>45.329</v>
      </c>
      <c r="I240" s="206"/>
      <c r="J240" s="207">
        <f>ROUND(I240*H240,2)</f>
        <v>0</v>
      </c>
      <c r="K240" s="203" t="s">
        <v>115</v>
      </c>
      <c r="L240" s="45"/>
      <c r="M240" s="208" t="s">
        <v>19</v>
      </c>
      <c r="N240" s="209" t="s">
        <v>43</v>
      </c>
      <c r="O240" s="85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2" t="s">
        <v>116</v>
      </c>
      <c r="AT240" s="212" t="s">
        <v>111</v>
      </c>
      <c r="AU240" s="212" t="s">
        <v>82</v>
      </c>
      <c r="AY240" s="18" t="s">
        <v>109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8" t="s">
        <v>80</v>
      </c>
      <c r="BK240" s="213">
        <f>ROUND(I240*H240,2)</f>
        <v>0</v>
      </c>
      <c r="BL240" s="18" t="s">
        <v>116</v>
      </c>
      <c r="BM240" s="212" t="s">
        <v>321</v>
      </c>
    </row>
    <row r="241" spans="1:47" s="2" customFormat="1" ht="12">
      <c r="A241" s="39"/>
      <c r="B241" s="40"/>
      <c r="C241" s="41"/>
      <c r="D241" s="214" t="s">
        <v>118</v>
      </c>
      <c r="E241" s="41"/>
      <c r="F241" s="215" t="s">
        <v>322</v>
      </c>
      <c r="G241" s="41"/>
      <c r="H241" s="41"/>
      <c r="I241" s="216"/>
      <c r="J241" s="41"/>
      <c r="K241" s="41"/>
      <c r="L241" s="45"/>
      <c r="M241" s="262"/>
      <c r="N241" s="263"/>
      <c r="O241" s="264"/>
      <c r="P241" s="264"/>
      <c r="Q241" s="264"/>
      <c r="R241" s="264"/>
      <c r="S241" s="264"/>
      <c r="T241" s="265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118</v>
      </c>
      <c r="AU241" s="18" t="s">
        <v>82</v>
      </c>
    </row>
    <row r="242" spans="1:31" s="2" customFormat="1" ht="6.95" customHeight="1">
      <c r="A242" s="39"/>
      <c r="B242" s="60"/>
      <c r="C242" s="61"/>
      <c r="D242" s="61"/>
      <c r="E242" s="61"/>
      <c r="F242" s="61"/>
      <c r="G242" s="61"/>
      <c r="H242" s="61"/>
      <c r="I242" s="61"/>
      <c r="J242" s="61"/>
      <c r="K242" s="61"/>
      <c r="L242" s="45"/>
      <c r="M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</sheetData>
  <sheetProtection password="CC35" sheet="1" objects="1" scenarios="1" formatColumns="0" formatRows="0" autoFilter="0"/>
  <autoFilter ref="C81:K24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2_01/183151111"/>
    <hyperlink ref="F91" r:id="rId2" display="https://podminky.urs.cz/item/CS_URS_2022_01/183151113"/>
    <hyperlink ref="F96" r:id="rId3" display="https://podminky.urs.cz/item/CS_URS_2022_01/183151115"/>
    <hyperlink ref="F101" r:id="rId4" display="https://podminky.urs.cz/item/CS_URS_2022_01/184102211"/>
    <hyperlink ref="F106" r:id="rId5" display="https://podminky.urs.cz/item/CS_URS_2022_01/184102112"/>
    <hyperlink ref="F111" r:id="rId6" display="https://podminky.urs.cz/item/CS_URS_2022_01/184102114"/>
    <hyperlink ref="F169" r:id="rId7" display="https://podminky.urs.cz/item/CS_URS_2022_01/184215113"/>
    <hyperlink ref="F174" r:id="rId8" display="https://podminky.urs.cz/item/CS_URS_2022_01/184215133"/>
    <hyperlink ref="F186" r:id="rId9" display="https://podminky.urs.cz/item/CS_URS_2022_01/184215153"/>
    <hyperlink ref="F190" r:id="rId10" display="https://podminky.urs.cz/item/CS_URS_2022_01/184215173"/>
    <hyperlink ref="F194" r:id="rId11" display="https://podminky.urs.cz/item/CS_URS_2022_01/184801121"/>
    <hyperlink ref="F198" r:id="rId12" display="https://podminky.urs.cz/item/CS_URS_2022_01/184813121"/>
    <hyperlink ref="F203" r:id="rId13" display="https://podminky.urs.cz/item/CS_URS_2022_01/184804117"/>
    <hyperlink ref="F208" r:id="rId14" display="https://podminky.urs.cz/item/CS_URS_2022_01/184808314"/>
    <hyperlink ref="F212" r:id="rId15" display="https://podminky.urs.cz/item/CS_URS_2022_01/184808324"/>
    <hyperlink ref="F222" r:id="rId16" display="https://podminky.urs.cz/item/CS_URS_2022_01/184815166"/>
    <hyperlink ref="F227" r:id="rId17" display="https://podminky.urs.cz/item/CS_URS_2022_01/184911431"/>
    <hyperlink ref="F230" r:id="rId18" display="https://podminky.urs.cz/item/CS_URS_2022_01/185804312"/>
    <hyperlink ref="F237" r:id="rId19" display="https://podminky.urs.cz/item/CS_URS_2022_01/185851121"/>
    <hyperlink ref="F241" r:id="rId20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6" customFormat="1" ht="45" customHeight="1">
      <c r="B3" s="270"/>
      <c r="C3" s="271" t="s">
        <v>323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324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325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326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327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328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329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330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331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332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333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79</v>
      </c>
      <c r="F18" s="277" t="s">
        <v>334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335</v>
      </c>
      <c r="F19" s="277" t="s">
        <v>336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337</v>
      </c>
      <c r="F20" s="277" t="s">
        <v>338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339</v>
      </c>
      <c r="F21" s="277" t="s">
        <v>340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341</v>
      </c>
      <c r="F22" s="277" t="s">
        <v>342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343</v>
      </c>
      <c r="F23" s="277" t="s">
        <v>344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345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346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347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348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349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350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351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352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353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95</v>
      </c>
      <c r="F36" s="277"/>
      <c r="G36" s="277" t="s">
        <v>354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355</v>
      </c>
      <c r="F37" s="277"/>
      <c r="G37" s="277" t="s">
        <v>356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53</v>
      </c>
      <c r="F38" s="277"/>
      <c r="G38" s="277" t="s">
        <v>357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54</v>
      </c>
      <c r="F39" s="277"/>
      <c r="G39" s="277" t="s">
        <v>358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96</v>
      </c>
      <c r="F40" s="277"/>
      <c r="G40" s="277" t="s">
        <v>359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97</v>
      </c>
      <c r="F41" s="277"/>
      <c r="G41" s="277" t="s">
        <v>360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361</v>
      </c>
      <c r="F42" s="277"/>
      <c r="G42" s="277" t="s">
        <v>362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363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364</v>
      </c>
      <c r="F44" s="277"/>
      <c r="G44" s="277" t="s">
        <v>365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99</v>
      </c>
      <c r="F45" s="277"/>
      <c r="G45" s="277" t="s">
        <v>366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367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368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369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370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371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372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373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374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375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376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377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378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379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380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381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382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383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384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385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386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387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388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389</v>
      </c>
      <c r="D76" s="295"/>
      <c r="E76" s="295"/>
      <c r="F76" s="295" t="s">
        <v>390</v>
      </c>
      <c r="G76" s="296"/>
      <c r="H76" s="295" t="s">
        <v>54</v>
      </c>
      <c r="I76" s="295" t="s">
        <v>57</v>
      </c>
      <c r="J76" s="295" t="s">
        <v>391</v>
      </c>
      <c r="K76" s="294"/>
    </row>
    <row r="77" spans="2:11" s="1" customFormat="1" ht="17.25" customHeight="1">
      <c r="B77" s="292"/>
      <c r="C77" s="297" t="s">
        <v>392</v>
      </c>
      <c r="D77" s="297"/>
      <c r="E77" s="297"/>
      <c r="F77" s="298" t="s">
        <v>393</v>
      </c>
      <c r="G77" s="299"/>
      <c r="H77" s="297"/>
      <c r="I77" s="297"/>
      <c r="J77" s="297" t="s">
        <v>394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53</v>
      </c>
      <c r="D79" s="302"/>
      <c r="E79" s="302"/>
      <c r="F79" s="303" t="s">
        <v>395</v>
      </c>
      <c r="G79" s="304"/>
      <c r="H79" s="280" t="s">
        <v>396</v>
      </c>
      <c r="I79" s="280" t="s">
        <v>397</v>
      </c>
      <c r="J79" s="280">
        <v>20</v>
      </c>
      <c r="K79" s="294"/>
    </row>
    <row r="80" spans="2:11" s="1" customFormat="1" ht="15" customHeight="1">
      <c r="B80" s="292"/>
      <c r="C80" s="280" t="s">
        <v>398</v>
      </c>
      <c r="D80" s="280"/>
      <c r="E80" s="280"/>
      <c r="F80" s="303" t="s">
        <v>395</v>
      </c>
      <c r="G80" s="304"/>
      <c r="H80" s="280" t="s">
        <v>399</v>
      </c>
      <c r="I80" s="280" t="s">
        <v>397</v>
      </c>
      <c r="J80" s="280">
        <v>120</v>
      </c>
      <c r="K80" s="294"/>
    </row>
    <row r="81" spans="2:11" s="1" customFormat="1" ht="15" customHeight="1">
      <c r="B81" s="305"/>
      <c r="C81" s="280" t="s">
        <v>400</v>
      </c>
      <c r="D81" s="280"/>
      <c r="E81" s="280"/>
      <c r="F81" s="303" t="s">
        <v>401</v>
      </c>
      <c r="G81" s="304"/>
      <c r="H81" s="280" t="s">
        <v>402</v>
      </c>
      <c r="I81" s="280" t="s">
        <v>397</v>
      </c>
      <c r="J81" s="280">
        <v>50</v>
      </c>
      <c r="K81" s="294"/>
    </row>
    <row r="82" spans="2:11" s="1" customFormat="1" ht="15" customHeight="1">
      <c r="B82" s="305"/>
      <c r="C82" s="280" t="s">
        <v>403</v>
      </c>
      <c r="D82" s="280"/>
      <c r="E82" s="280"/>
      <c r="F82" s="303" t="s">
        <v>395</v>
      </c>
      <c r="G82" s="304"/>
      <c r="H82" s="280" t="s">
        <v>404</v>
      </c>
      <c r="I82" s="280" t="s">
        <v>405</v>
      </c>
      <c r="J82" s="280"/>
      <c r="K82" s="294"/>
    </row>
    <row r="83" spans="2:11" s="1" customFormat="1" ht="15" customHeight="1">
      <c r="B83" s="305"/>
      <c r="C83" s="306" t="s">
        <v>406</v>
      </c>
      <c r="D83" s="306"/>
      <c r="E83" s="306"/>
      <c r="F83" s="307" t="s">
        <v>401</v>
      </c>
      <c r="G83" s="306"/>
      <c r="H83" s="306" t="s">
        <v>407</v>
      </c>
      <c r="I83" s="306" t="s">
        <v>397</v>
      </c>
      <c r="J83" s="306">
        <v>15</v>
      </c>
      <c r="K83" s="294"/>
    </row>
    <row r="84" spans="2:11" s="1" customFormat="1" ht="15" customHeight="1">
      <c r="B84" s="305"/>
      <c r="C84" s="306" t="s">
        <v>408</v>
      </c>
      <c r="D84" s="306"/>
      <c r="E84" s="306"/>
      <c r="F84" s="307" t="s">
        <v>401</v>
      </c>
      <c r="G84" s="306"/>
      <c r="H84" s="306" t="s">
        <v>409</v>
      </c>
      <c r="I84" s="306" t="s">
        <v>397</v>
      </c>
      <c r="J84" s="306">
        <v>15</v>
      </c>
      <c r="K84" s="294"/>
    </row>
    <row r="85" spans="2:11" s="1" customFormat="1" ht="15" customHeight="1">
      <c r="B85" s="305"/>
      <c r="C85" s="306" t="s">
        <v>410</v>
      </c>
      <c r="D85" s="306"/>
      <c r="E85" s="306"/>
      <c r="F85" s="307" t="s">
        <v>401</v>
      </c>
      <c r="G85" s="306"/>
      <c r="H85" s="306" t="s">
        <v>411</v>
      </c>
      <c r="I85" s="306" t="s">
        <v>397</v>
      </c>
      <c r="J85" s="306">
        <v>20</v>
      </c>
      <c r="K85" s="294"/>
    </row>
    <row r="86" spans="2:11" s="1" customFormat="1" ht="15" customHeight="1">
      <c r="B86" s="305"/>
      <c r="C86" s="306" t="s">
        <v>412</v>
      </c>
      <c r="D86" s="306"/>
      <c r="E86" s="306"/>
      <c r="F86" s="307" t="s">
        <v>401</v>
      </c>
      <c r="G86" s="306"/>
      <c r="H86" s="306" t="s">
        <v>413</v>
      </c>
      <c r="I86" s="306" t="s">
        <v>397</v>
      </c>
      <c r="J86" s="306">
        <v>20</v>
      </c>
      <c r="K86" s="294"/>
    </row>
    <row r="87" spans="2:11" s="1" customFormat="1" ht="15" customHeight="1">
      <c r="B87" s="305"/>
      <c r="C87" s="280" t="s">
        <v>414</v>
      </c>
      <c r="D87" s="280"/>
      <c r="E87" s="280"/>
      <c r="F87" s="303" t="s">
        <v>401</v>
      </c>
      <c r="G87" s="304"/>
      <c r="H87" s="280" t="s">
        <v>415</v>
      </c>
      <c r="I87" s="280" t="s">
        <v>397</v>
      </c>
      <c r="J87" s="280">
        <v>50</v>
      </c>
      <c r="K87" s="294"/>
    </row>
    <row r="88" spans="2:11" s="1" customFormat="1" ht="15" customHeight="1">
      <c r="B88" s="305"/>
      <c r="C88" s="280" t="s">
        <v>416</v>
      </c>
      <c r="D88" s="280"/>
      <c r="E88" s="280"/>
      <c r="F88" s="303" t="s">
        <v>401</v>
      </c>
      <c r="G88" s="304"/>
      <c r="H88" s="280" t="s">
        <v>417</v>
      </c>
      <c r="I88" s="280" t="s">
        <v>397</v>
      </c>
      <c r="J88" s="280">
        <v>20</v>
      </c>
      <c r="K88" s="294"/>
    </row>
    <row r="89" spans="2:11" s="1" customFormat="1" ht="15" customHeight="1">
      <c r="B89" s="305"/>
      <c r="C89" s="280" t="s">
        <v>418</v>
      </c>
      <c r="D89" s="280"/>
      <c r="E89" s="280"/>
      <c r="F89" s="303" t="s">
        <v>401</v>
      </c>
      <c r="G89" s="304"/>
      <c r="H89" s="280" t="s">
        <v>419</v>
      </c>
      <c r="I89" s="280" t="s">
        <v>397</v>
      </c>
      <c r="J89" s="280">
        <v>20</v>
      </c>
      <c r="K89" s="294"/>
    </row>
    <row r="90" spans="2:11" s="1" customFormat="1" ht="15" customHeight="1">
      <c r="B90" s="305"/>
      <c r="C90" s="280" t="s">
        <v>420</v>
      </c>
      <c r="D90" s="280"/>
      <c r="E90" s="280"/>
      <c r="F90" s="303" t="s">
        <v>401</v>
      </c>
      <c r="G90" s="304"/>
      <c r="H90" s="280" t="s">
        <v>421</v>
      </c>
      <c r="I90" s="280" t="s">
        <v>397</v>
      </c>
      <c r="J90" s="280">
        <v>50</v>
      </c>
      <c r="K90" s="294"/>
    </row>
    <row r="91" spans="2:11" s="1" customFormat="1" ht="15" customHeight="1">
      <c r="B91" s="305"/>
      <c r="C91" s="280" t="s">
        <v>422</v>
      </c>
      <c r="D91" s="280"/>
      <c r="E91" s="280"/>
      <c r="F91" s="303" t="s">
        <v>401</v>
      </c>
      <c r="G91" s="304"/>
      <c r="H91" s="280" t="s">
        <v>422</v>
      </c>
      <c r="I91" s="280" t="s">
        <v>397</v>
      </c>
      <c r="J91" s="280">
        <v>50</v>
      </c>
      <c r="K91" s="294"/>
    </row>
    <row r="92" spans="2:11" s="1" customFormat="1" ht="15" customHeight="1">
      <c r="B92" s="305"/>
      <c r="C92" s="280" t="s">
        <v>423</v>
      </c>
      <c r="D92" s="280"/>
      <c r="E92" s="280"/>
      <c r="F92" s="303" t="s">
        <v>401</v>
      </c>
      <c r="G92" s="304"/>
      <c r="H92" s="280" t="s">
        <v>424</v>
      </c>
      <c r="I92" s="280" t="s">
        <v>397</v>
      </c>
      <c r="J92" s="280">
        <v>255</v>
      </c>
      <c r="K92" s="294"/>
    </row>
    <row r="93" spans="2:11" s="1" customFormat="1" ht="15" customHeight="1">
      <c r="B93" s="305"/>
      <c r="C93" s="280" t="s">
        <v>425</v>
      </c>
      <c r="D93" s="280"/>
      <c r="E93" s="280"/>
      <c r="F93" s="303" t="s">
        <v>395</v>
      </c>
      <c r="G93" s="304"/>
      <c r="H93" s="280" t="s">
        <v>426</v>
      </c>
      <c r="I93" s="280" t="s">
        <v>427</v>
      </c>
      <c r="J93" s="280"/>
      <c r="K93" s="294"/>
    </row>
    <row r="94" spans="2:11" s="1" customFormat="1" ht="15" customHeight="1">
      <c r="B94" s="305"/>
      <c r="C94" s="280" t="s">
        <v>428</v>
      </c>
      <c r="D94" s="280"/>
      <c r="E94" s="280"/>
      <c r="F94" s="303" t="s">
        <v>395</v>
      </c>
      <c r="G94" s="304"/>
      <c r="H94" s="280" t="s">
        <v>429</v>
      </c>
      <c r="I94" s="280" t="s">
        <v>430</v>
      </c>
      <c r="J94" s="280"/>
      <c r="K94" s="294"/>
    </row>
    <row r="95" spans="2:11" s="1" customFormat="1" ht="15" customHeight="1">
      <c r="B95" s="305"/>
      <c r="C95" s="280" t="s">
        <v>431</v>
      </c>
      <c r="D95" s="280"/>
      <c r="E95" s="280"/>
      <c r="F95" s="303" t="s">
        <v>395</v>
      </c>
      <c r="G95" s="304"/>
      <c r="H95" s="280" t="s">
        <v>431</v>
      </c>
      <c r="I95" s="280" t="s">
        <v>430</v>
      </c>
      <c r="J95" s="280"/>
      <c r="K95" s="294"/>
    </row>
    <row r="96" spans="2:11" s="1" customFormat="1" ht="15" customHeight="1">
      <c r="B96" s="305"/>
      <c r="C96" s="280" t="s">
        <v>38</v>
      </c>
      <c r="D96" s="280"/>
      <c r="E96" s="280"/>
      <c r="F96" s="303" t="s">
        <v>395</v>
      </c>
      <c r="G96" s="304"/>
      <c r="H96" s="280" t="s">
        <v>432</v>
      </c>
      <c r="I96" s="280" t="s">
        <v>430</v>
      </c>
      <c r="J96" s="280"/>
      <c r="K96" s="294"/>
    </row>
    <row r="97" spans="2:11" s="1" customFormat="1" ht="15" customHeight="1">
      <c r="B97" s="305"/>
      <c r="C97" s="280" t="s">
        <v>48</v>
      </c>
      <c r="D97" s="280"/>
      <c r="E97" s="280"/>
      <c r="F97" s="303" t="s">
        <v>395</v>
      </c>
      <c r="G97" s="304"/>
      <c r="H97" s="280" t="s">
        <v>433</v>
      </c>
      <c r="I97" s="280" t="s">
        <v>430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434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389</v>
      </c>
      <c r="D103" s="295"/>
      <c r="E103" s="295"/>
      <c r="F103" s="295" t="s">
        <v>390</v>
      </c>
      <c r="G103" s="296"/>
      <c r="H103" s="295" t="s">
        <v>54</v>
      </c>
      <c r="I103" s="295" t="s">
        <v>57</v>
      </c>
      <c r="J103" s="295" t="s">
        <v>391</v>
      </c>
      <c r="K103" s="294"/>
    </row>
    <row r="104" spans="2:11" s="1" customFormat="1" ht="17.25" customHeight="1">
      <c r="B104" s="292"/>
      <c r="C104" s="297" t="s">
        <v>392</v>
      </c>
      <c r="D104" s="297"/>
      <c r="E104" s="297"/>
      <c r="F104" s="298" t="s">
        <v>393</v>
      </c>
      <c r="G104" s="299"/>
      <c r="H104" s="297"/>
      <c r="I104" s="297"/>
      <c r="J104" s="297" t="s">
        <v>394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53</v>
      </c>
      <c r="D106" s="302"/>
      <c r="E106" s="302"/>
      <c r="F106" s="303" t="s">
        <v>395</v>
      </c>
      <c r="G106" s="280"/>
      <c r="H106" s="280" t="s">
        <v>435</v>
      </c>
      <c r="I106" s="280" t="s">
        <v>397</v>
      </c>
      <c r="J106" s="280">
        <v>20</v>
      </c>
      <c r="K106" s="294"/>
    </row>
    <row r="107" spans="2:11" s="1" customFormat="1" ht="15" customHeight="1">
      <c r="B107" s="292"/>
      <c r="C107" s="280" t="s">
        <v>398</v>
      </c>
      <c r="D107" s="280"/>
      <c r="E107" s="280"/>
      <c r="F107" s="303" t="s">
        <v>395</v>
      </c>
      <c r="G107" s="280"/>
      <c r="H107" s="280" t="s">
        <v>435</v>
      </c>
      <c r="I107" s="280" t="s">
        <v>397</v>
      </c>
      <c r="J107" s="280">
        <v>120</v>
      </c>
      <c r="K107" s="294"/>
    </row>
    <row r="108" spans="2:11" s="1" customFormat="1" ht="15" customHeight="1">
      <c r="B108" s="305"/>
      <c r="C108" s="280" t="s">
        <v>400</v>
      </c>
      <c r="D108" s="280"/>
      <c r="E108" s="280"/>
      <c r="F108" s="303" t="s">
        <v>401</v>
      </c>
      <c r="G108" s="280"/>
      <c r="H108" s="280" t="s">
        <v>435</v>
      </c>
      <c r="I108" s="280" t="s">
        <v>397</v>
      </c>
      <c r="J108" s="280">
        <v>50</v>
      </c>
      <c r="K108" s="294"/>
    </row>
    <row r="109" spans="2:11" s="1" customFormat="1" ht="15" customHeight="1">
      <c r="B109" s="305"/>
      <c r="C109" s="280" t="s">
        <v>403</v>
      </c>
      <c r="D109" s="280"/>
      <c r="E109" s="280"/>
      <c r="F109" s="303" t="s">
        <v>395</v>
      </c>
      <c r="G109" s="280"/>
      <c r="H109" s="280" t="s">
        <v>435</v>
      </c>
      <c r="I109" s="280" t="s">
        <v>405</v>
      </c>
      <c r="J109" s="280"/>
      <c r="K109" s="294"/>
    </row>
    <row r="110" spans="2:11" s="1" customFormat="1" ht="15" customHeight="1">
      <c r="B110" s="305"/>
      <c r="C110" s="280" t="s">
        <v>414</v>
      </c>
      <c r="D110" s="280"/>
      <c r="E110" s="280"/>
      <c r="F110" s="303" t="s">
        <v>401</v>
      </c>
      <c r="G110" s="280"/>
      <c r="H110" s="280" t="s">
        <v>435</v>
      </c>
      <c r="I110" s="280" t="s">
        <v>397</v>
      </c>
      <c r="J110" s="280">
        <v>50</v>
      </c>
      <c r="K110" s="294"/>
    </row>
    <row r="111" spans="2:11" s="1" customFormat="1" ht="15" customHeight="1">
      <c r="B111" s="305"/>
      <c r="C111" s="280" t="s">
        <v>422</v>
      </c>
      <c r="D111" s="280"/>
      <c r="E111" s="280"/>
      <c r="F111" s="303" t="s">
        <v>401</v>
      </c>
      <c r="G111" s="280"/>
      <c r="H111" s="280" t="s">
        <v>435</v>
      </c>
      <c r="I111" s="280" t="s">
        <v>397</v>
      </c>
      <c r="J111" s="280">
        <v>50</v>
      </c>
      <c r="K111" s="294"/>
    </row>
    <row r="112" spans="2:11" s="1" customFormat="1" ht="15" customHeight="1">
      <c r="B112" s="305"/>
      <c r="C112" s="280" t="s">
        <v>420</v>
      </c>
      <c r="D112" s="280"/>
      <c r="E112" s="280"/>
      <c r="F112" s="303" t="s">
        <v>401</v>
      </c>
      <c r="G112" s="280"/>
      <c r="H112" s="280" t="s">
        <v>435</v>
      </c>
      <c r="I112" s="280" t="s">
        <v>397</v>
      </c>
      <c r="J112" s="280">
        <v>50</v>
      </c>
      <c r="K112" s="294"/>
    </row>
    <row r="113" spans="2:11" s="1" customFormat="1" ht="15" customHeight="1">
      <c r="B113" s="305"/>
      <c r="C113" s="280" t="s">
        <v>53</v>
      </c>
      <c r="D113" s="280"/>
      <c r="E113" s="280"/>
      <c r="F113" s="303" t="s">
        <v>395</v>
      </c>
      <c r="G113" s="280"/>
      <c r="H113" s="280" t="s">
        <v>436</v>
      </c>
      <c r="I113" s="280" t="s">
        <v>397</v>
      </c>
      <c r="J113" s="280">
        <v>20</v>
      </c>
      <c r="K113" s="294"/>
    </row>
    <row r="114" spans="2:11" s="1" customFormat="1" ht="15" customHeight="1">
      <c r="B114" s="305"/>
      <c r="C114" s="280" t="s">
        <v>437</v>
      </c>
      <c r="D114" s="280"/>
      <c r="E114" s="280"/>
      <c r="F114" s="303" t="s">
        <v>395</v>
      </c>
      <c r="G114" s="280"/>
      <c r="H114" s="280" t="s">
        <v>438</v>
      </c>
      <c r="I114" s="280" t="s">
        <v>397</v>
      </c>
      <c r="J114" s="280">
        <v>120</v>
      </c>
      <c r="K114" s="294"/>
    </row>
    <row r="115" spans="2:11" s="1" customFormat="1" ht="15" customHeight="1">
      <c r="B115" s="305"/>
      <c r="C115" s="280" t="s">
        <v>38</v>
      </c>
      <c r="D115" s="280"/>
      <c r="E115" s="280"/>
      <c r="F115" s="303" t="s">
        <v>395</v>
      </c>
      <c r="G115" s="280"/>
      <c r="H115" s="280" t="s">
        <v>439</v>
      </c>
      <c r="I115" s="280" t="s">
        <v>430</v>
      </c>
      <c r="J115" s="280"/>
      <c r="K115" s="294"/>
    </row>
    <row r="116" spans="2:11" s="1" customFormat="1" ht="15" customHeight="1">
      <c r="B116" s="305"/>
      <c r="C116" s="280" t="s">
        <v>48</v>
      </c>
      <c r="D116" s="280"/>
      <c r="E116" s="280"/>
      <c r="F116" s="303" t="s">
        <v>395</v>
      </c>
      <c r="G116" s="280"/>
      <c r="H116" s="280" t="s">
        <v>440</v>
      </c>
      <c r="I116" s="280" t="s">
        <v>430</v>
      </c>
      <c r="J116" s="280"/>
      <c r="K116" s="294"/>
    </row>
    <row r="117" spans="2:11" s="1" customFormat="1" ht="15" customHeight="1">
      <c r="B117" s="305"/>
      <c r="C117" s="280" t="s">
        <v>57</v>
      </c>
      <c r="D117" s="280"/>
      <c r="E117" s="280"/>
      <c r="F117" s="303" t="s">
        <v>395</v>
      </c>
      <c r="G117" s="280"/>
      <c r="H117" s="280" t="s">
        <v>441</v>
      </c>
      <c r="I117" s="280" t="s">
        <v>442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443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389</v>
      </c>
      <c r="D123" s="295"/>
      <c r="E123" s="295"/>
      <c r="F123" s="295" t="s">
        <v>390</v>
      </c>
      <c r="G123" s="296"/>
      <c r="H123" s="295" t="s">
        <v>54</v>
      </c>
      <c r="I123" s="295" t="s">
        <v>57</v>
      </c>
      <c r="J123" s="295" t="s">
        <v>391</v>
      </c>
      <c r="K123" s="324"/>
    </row>
    <row r="124" spans="2:11" s="1" customFormat="1" ht="17.25" customHeight="1">
      <c r="B124" s="323"/>
      <c r="C124" s="297" t="s">
        <v>392</v>
      </c>
      <c r="D124" s="297"/>
      <c r="E124" s="297"/>
      <c r="F124" s="298" t="s">
        <v>393</v>
      </c>
      <c r="G124" s="299"/>
      <c r="H124" s="297"/>
      <c r="I124" s="297"/>
      <c r="J124" s="297" t="s">
        <v>394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398</v>
      </c>
      <c r="D126" s="302"/>
      <c r="E126" s="302"/>
      <c r="F126" s="303" t="s">
        <v>395</v>
      </c>
      <c r="G126" s="280"/>
      <c r="H126" s="280" t="s">
        <v>435</v>
      </c>
      <c r="I126" s="280" t="s">
        <v>397</v>
      </c>
      <c r="J126" s="280">
        <v>120</v>
      </c>
      <c r="K126" s="328"/>
    </row>
    <row r="127" spans="2:11" s="1" customFormat="1" ht="15" customHeight="1">
      <c r="B127" s="325"/>
      <c r="C127" s="280" t="s">
        <v>444</v>
      </c>
      <c r="D127" s="280"/>
      <c r="E127" s="280"/>
      <c r="F127" s="303" t="s">
        <v>395</v>
      </c>
      <c r="G127" s="280"/>
      <c r="H127" s="280" t="s">
        <v>445</v>
      </c>
      <c r="I127" s="280" t="s">
        <v>397</v>
      </c>
      <c r="J127" s="280" t="s">
        <v>446</v>
      </c>
      <c r="K127" s="328"/>
    </row>
    <row r="128" spans="2:11" s="1" customFormat="1" ht="15" customHeight="1">
      <c r="B128" s="325"/>
      <c r="C128" s="280" t="s">
        <v>343</v>
      </c>
      <c r="D128" s="280"/>
      <c r="E128" s="280"/>
      <c r="F128" s="303" t="s">
        <v>395</v>
      </c>
      <c r="G128" s="280"/>
      <c r="H128" s="280" t="s">
        <v>447</v>
      </c>
      <c r="I128" s="280" t="s">
        <v>397</v>
      </c>
      <c r="J128" s="280" t="s">
        <v>446</v>
      </c>
      <c r="K128" s="328"/>
    </row>
    <row r="129" spans="2:11" s="1" customFormat="1" ht="15" customHeight="1">
      <c r="B129" s="325"/>
      <c r="C129" s="280" t="s">
        <v>406</v>
      </c>
      <c r="D129" s="280"/>
      <c r="E129" s="280"/>
      <c r="F129" s="303" t="s">
        <v>401</v>
      </c>
      <c r="G129" s="280"/>
      <c r="H129" s="280" t="s">
        <v>407</v>
      </c>
      <c r="I129" s="280" t="s">
        <v>397</v>
      </c>
      <c r="J129" s="280">
        <v>15</v>
      </c>
      <c r="K129" s="328"/>
    </row>
    <row r="130" spans="2:11" s="1" customFormat="1" ht="15" customHeight="1">
      <c r="B130" s="325"/>
      <c r="C130" s="306" t="s">
        <v>408</v>
      </c>
      <c r="D130" s="306"/>
      <c r="E130" s="306"/>
      <c r="F130" s="307" t="s">
        <v>401</v>
      </c>
      <c r="G130" s="306"/>
      <c r="H130" s="306" t="s">
        <v>409</v>
      </c>
      <c r="I130" s="306" t="s">
        <v>397</v>
      </c>
      <c r="J130" s="306">
        <v>15</v>
      </c>
      <c r="K130" s="328"/>
    </row>
    <row r="131" spans="2:11" s="1" customFormat="1" ht="15" customHeight="1">
      <c r="B131" s="325"/>
      <c r="C131" s="306" t="s">
        <v>410</v>
      </c>
      <c r="D131" s="306"/>
      <c r="E131" s="306"/>
      <c r="F131" s="307" t="s">
        <v>401</v>
      </c>
      <c r="G131" s="306"/>
      <c r="H131" s="306" t="s">
        <v>411</v>
      </c>
      <c r="I131" s="306" t="s">
        <v>397</v>
      </c>
      <c r="J131" s="306">
        <v>20</v>
      </c>
      <c r="K131" s="328"/>
    </row>
    <row r="132" spans="2:11" s="1" customFormat="1" ht="15" customHeight="1">
      <c r="B132" s="325"/>
      <c r="C132" s="306" t="s">
        <v>412</v>
      </c>
      <c r="D132" s="306"/>
      <c r="E132" s="306"/>
      <c r="F132" s="307" t="s">
        <v>401</v>
      </c>
      <c r="G132" s="306"/>
      <c r="H132" s="306" t="s">
        <v>413</v>
      </c>
      <c r="I132" s="306" t="s">
        <v>397</v>
      </c>
      <c r="J132" s="306">
        <v>20</v>
      </c>
      <c r="K132" s="328"/>
    </row>
    <row r="133" spans="2:11" s="1" customFormat="1" ht="15" customHeight="1">
      <c r="B133" s="325"/>
      <c r="C133" s="280" t="s">
        <v>400</v>
      </c>
      <c r="D133" s="280"/>
      <c r="E133" s="280"/>
      <c r="F133" s="303" t="s">
        <v>401</v>
      </c>
      <c r="G133" s="280"/>
      <c r="H133" s="280" t="s">
        <v>435</v>
      </c>
      <c r="I133" s="280" t="s">
        <v>397</v>
      </c>
      <c r="J133" s="280">
        <v>50</v>
      </c>
      <c r="K133" s="328"/>
    </row>
    <row r="134" spans="2:11" s="1" customFormat="1" ht="15" customHeight="1">
      <c r="B134" s="325"/>
      <c r="C134" s="280" t="s">
        <v>414</v>
      </c>
      <c r="D134" s="280"/>
      <c r="E134" s="280"/>
      <c r="F134" s="303" t="s">
        <v>401</v>
      </c>
      <c r="G134" s="280"/>
      <c r="H134" s="280" t="s">
        <v>435</v>
      </c>
      <c r="I134" s="280" t="s">
        <v>397</v>
      </c>
      <c r="J134" s="280">
        <v>50</v>
      </c>
      <c r="K134" s="328"/>
    </row>
    <row r="135" spans="2:11" s="1" customFormat="1" ht="15" customHeight="1">
      <c r="B135" s="325"/>
      <c r="C135" s="280" t="s">
        <v>420</v>
      </c>
      <c r="D135" s="280"/>
      <c r="E135" s="280"/>
      <c r="F135" s="303" t="s">
        <v>401</v>
      </c>
      <c r="G135" s="280"/>
      <c r="H135" s="280" t="s">
        <v>435</v>
      </c>
      <c r="I135" s="280" t="s">
        <v>397</v>
      </c>
      <c r="J135" s="280">
        <v>50</v>
      </c>
      <c r="K135" s="328"/>
    </row>
    <row r="136" spans="2:11" s="1" customFormat="1" ht="15" customHeight="1">
      <c r="B136" s="325"/>
      <c r="C136" s="280" t="s">
        <v>422</v>
      </c>
      <c r="D136" s="280"/>
      <c r="E136" s="280"/>
      <c r="F136" s="303" t="s">
        <v>401</v>
      </c>
      <c r="G136" s="280"/>
      <c r="H136" s="280" t="s">
        <v>435</v>
      </c>
      <c r="I136" s="280" t="s">
        <v>397</v>
      </c>
      <c r="J136" s="280">
        <v>50</v>
      </c>
      <c r="K136" s="328"/>
    </row>
    <row r="137" spans="2:11" s="1" customFormat="1" ht="15" customHeight="1">
      <c r="B137" s="325"/>
      <c r="C137" s="280" t="s">
        <v>423</v>
      </c>
      <c r="D137" s="280"/>
      <c r="E137" s="280"/>
      <c r="F137" s="303" t="s">
        <v>401</v>
      </c>
      <c r="G137" s="280"/>
      <c r="H137" s="280" t="s">
        <v>448</v>
      </c>
      <c r="I137" s="280" t="s">
        <v>397</v>
      </c>
      <c r="J137" s="280">
        <v>255</v>
      </c>
      <c r="K137" s="328"/>
    </row>
    <row r="138" spans="2:11" s="1" customFormat="1" ht="15" customHeight="1">
      <c r="B138" s="325"/>
      <c r="C138" s="280" t="s">
        <v>425</v>
      </c>
      <c r="D138" s="280"/>
      <c r="E138" s="280"/>
      <c r="F138" s="303" t="s">
        <v>395</v>
      </c>
      <c r="G138" s="280"/>
      <c r="H138" s="280" t="s">
        <v>449</v>
      </c>
      <c r="I138" s="280" t="s">
        <v>427</v>
      </c>
      <c r="J138" s="280"/>
      <c r="K138" s="328"/>
    </row>
    <row r="139" spans="2:11" s="1" customFormat="1" ht="15" customHeight="1">
      <c r="B139" s="325"/>
      <c r="C139" s="280" t="s">
        <v>428</v>
      </c>
      <c r="D139" s="280"/>
      <c r="E139" s="280"/>
      <c r="F139" s="303" t="s">
        <v>395</v>
      </c>
      <c r="G139" s="280"/>
      <c r="H139" s="280" t="s">
        <v>450</v>
      </c>
      <c r="I139" s="280" t="s">
        <v>430</v>
      </c>
      <c r="J139" s="280"/>
      <c r="K139" s="328"/>
    </row>
    <row r="140" spans="2:11" s="1" customFormat="1" ht="15" customHeight="1">
      <c r="B140" s="325"/>
      <c r="C140" s="280" t="s">
        <v>431</v>
      </c>
      <c r="D140" s="280"/>
      <c r="E140" s="280"/>
      <c r="F140" s="303" t="s">
        <v>395</v>
      </c>
      <c r="G140" s="280"/>
      <c r="H140" s="280" t="s">
        <v>431</v>
      </c>
      <c r="I140" s="280" t="s">
        <v>430</v>
      </c>
      <c r="J140" s="280"/>
      <c r="K140" s="328"/>
    </row>
    <row r="141" spans="2:11" s="1" customFormat="1" ht="15" customHeight="1">
      <c r="B141" s="325"/>
      <c r="C141" s="280" t="s">
        <v>38</v>
      </c>
      <c r="D141" s="280"/>
      <c r="E141" s="280"/>
      <c r="F141" s="303" t="s">
        <v>395</v>
      </c>
      <c r="G141" s="280"/>
      <c r="H141" s="280" t="s">
        <v>451</v>
      </c>
      <c r="I141" s="280" t="s">
        <v>430</v>
      </c>
      <c r="J141" s="280"/>
      <c r="K141" s="328"/>
    </row>
    <row r="142" spans="2:11" s="1" customFormat="1" ht="15" customHeight="1">
      <c r="B142" s="325"/>
      <c r="C142" s="280" t="s">
        <v>452</v>
      </c>
      <c r="D142" s="280"/>
      <c r="E142" s="280"/>
      <c r="F142" s="303" t="s">
        <v>395</v>
      </c>
      <c r="G142" s="280"/>
      <c r="H142" s="280" t="s">
        <v>453</v>
      </c>
      <c r="I142" s="280" t="s">
        <v>430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454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389</v>
      </c>
      <c r="D148" s="295"/>
      <c r="E148" s="295"/>
      <c r="F148" s="295" t="s">
        <v>390</v>
      </c>
      <c r="G148" s="296"/>
      <c r="H148" s="295" t="s">
        <v>54</v>
      </c>
      <c r="I148" s="295" t="s">
        <v>57</v>
      </c>
      <c r="J148" s="295" t="s">
        <v>391</v>
      </c>
      <c r="K148" s="294"/>
    </row>
    <row r="149" spans="2:11" s="1" customFormat="1" ht="17.25" customHeight="1">
      <c r="B149" s="292"/>
      <c r="C149" s="297" t="s">
        <v>392</v>
      </c>
      <c r="D149" s="297"/>
      <c r="E149" s="297"/>
      <c r="F149" s="298" t="s">
        <v>393</v>
      </c>
      <c r="G149" s="299"/>
      <c r="H149" s="297"/>
      <c r="I149" s="297"/>
      <c r="J149" s="297" t="s">
        <v>394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398</v>
      </c>
      <c r="D151" s="280"/>
      <c r="E151" s="280"/>
      <c r="F151" s="333" t="s">
        <v>395</v>
      </c>
      <c r="G151" s="280"/>
      <c r="H151" s="332" t="s">
        <v>435</v>
      </c>
      <c r="I151" s="332" t="s">
        <v>397</v>
      </c>
      <c r="J151" s="332">
        <v>120</v>
      </c>
      <c r="K151" s="328"/>
    </row>
    <row r="152" spans="2:11" s="1" customFormat="1" ht="15" customHeight="1">
      <c r="B152" s="305"/>
      <c r="C152" s="332" t="s">
        <v>444</v>
      </c>
      <c r="D152" s="280"/>
      <c r="E152" s="280"/>
      <c r="F152" s="333" t="s">
        <v>395</v>
      </c>
      <c r="G152" s="280"/>
      <c r="H152" s="332" t="s">
        <v>455</v>
      </c>
      <c r="I152" s="332" t="s">
        <v>397</v>
      </c>
      <c r="J152" s="332" t="s">
        <v>446</v>
      </c>
      <c r="K152" s="328"/>
    </row>
    <row r="153" spans="2:11" s="1" customFormat="1" ht="15" customHeight="1">
      <c r="B153" s="305"/>
      <c r="C153" s="332" t="s">
        <v>343</v>
      </c>
      <c r="D153" s="280"/>
      <c r="E153" s="280"/>
      <c r="F153" s="333" t="s">
        <v>395</v>
      </c>
      <c r="G153" s="280"/>
      <c r="H153" s="332" t="s">
        <v>456</v>
      </c>
      <c r="I153" s="332" t="s">
        <v>397</v>
      </c>
      <c r="J153" s="332" t="s">
        <v>446</v>
      </c>
      <c r="K153" s="328"/>
    </row>
    <row r="154" spans="2:11" s="1" customFormat="1" ht="15" customHeight="1">
      <c r="B154" s="305"/>
      <c r="C154" s="332" t="s">
        <v>400</v>
      </c>
      <c r="D154" s="280"/>
      <c r="E154" s="280"/>
      <c r="F154" s="333" t="s">
        <v>401</v>
      </c>
      <c r="G154" s="280"/>
      <c r="H154" s="332" t="s">
        <v>435</v>
      </c>
      <c r="I154" s="332" t="s">
        <v>397</v>
      </c>
      <c r="J154" s="332">
        <v>50</v>
      </c>
      <c r="K154" s="328"/>
    </row>
    <row r="155" spans="2:11" s="1" customFormat="1" ht="15" customHeight="1">
      <c r="B155" s="305"/>
      <c r="C155" s="332" t="s">
        <v>403</v>
      </c>
      <c r="D155" s="280"/>
      <c r="E155" s="280"/>
      <c r="F155" s="333" t="s">
        <v>395</v>
      </c>
      <c r="G155" s="280"/>
      <c r="H155" s="332" t="s">
        <v>435</v>
      </c>
      <c r="I155" s="332" t="s">
        <v>405</v>
      </c>
      <c r="J155" s="332"/>
      <c r="K155" s="328"/>
    </row>
    <row r="156" spans="2:11" s="1" customFormat="1" ht="15" customHeight="1">
      <c r="B156" s="305"/>
      <c r="C156" s="332" t="s">
        <v>414</v>
      </c>
      <c r="D156" s="280"/>
      <c r="E156" s="280"/>
      <c r="F156" s="333" t="s">
        <v>401</v>
      </c>
      <c r="G156" s="280"/>
      <c r="H156" s="332" t="s">
        <v>435</v>
      </c>
      <c r="I156" s="332" t="s">
        <v>397</v>
      </c>
      <c r="J156" s="332">
        <v>50</v>
      </c>
      <c r="K156" s="328"/>
    </row>
    <row r="157" spans="2:11" s="1" customFormat="1" ht="15" customHeight="1">
      <c r="B157" s="305"/>
      <c r="C157" s="332" t="s">
        <v>422</v>
      </c>
      <c r="D157" s="280"/>
      <c r="E157" s="280"/>
      <c r="F157" s="333" t="s">
        <v>401</v>
      </c>
      <c r="G157" s="280"/>
      <c r="H157" s="332" t="s">
        <v>435</v>
      </c>
      <c r="I157" s="332" t="s">
        <v>397</v>
      </c>
      <c r="J157" s="332">
        <v>50</v>
      </c>
      <c r="K157" s="328"/>
    </row>
    <row r="158" spans="2:11" s="1" customFormat="1" ht="15" customHeight="1">
      <c r="B158" s="305"/>
      <c r="C158" s="332" t="s">
        <v>420</v>
      </c>
      <c r="D158" s="280"/>
      <c r="E158" s="280"/>
      <c r="F158" s="333" t="s">
        <v>401</v>
      </c>
      <c r="G158" s="280"/>
      <c r="H158" s="332" t="s">
        <v>435</v>
      </c>
      <c r="I158" s="332" t="s">
        <v>397</v>
      </c>
      <c r="J158" s="332">
        <v>50</v>
      </c>
      <c r="K158" s="328"/>
    </row>
    <row r="159" spans="2:11" s="1" customFormat="1" ht="15" customHeight="1">
      <c r="B159" s="305"/>
      <c r="C159" s="332" t="s">
        <v>88</v>
      </c>
      <c r="D159" s="280"/>
      <c r="E159" s="280"/>
      <c r="F159" s="333" t="s">
        <v>395</v>
      </c>
      <c r="G159" s="280"/>
      <c r="H159" s="332" t="s">
        <v>457</v>
      </c>
      <c r="I159" s="332" t="s">
        <v>397</v>
      </c>
      <c r="J159" s="332" t="s">
        <v>458</v>
      </c>
      <c r="K159" s="328"/>
    </row>
    <row r="160" spans="2:11" s="1" customFormat="1" ht="15" customHeight="1">
      <c r="B160" s="305"/>
      <c r="C160" s="332" t="s">
        <v>459</v>
      </c>
      <c r="D160" s="280"/>
      <c r="E160" s="280"/>
      <c r="F160" s="333" t="s">
        <v>395</v>
      </c>
      <c r="G160" s="280"/>
      <c r="H160" s="332" t="s">
        <v>460</v>
      </c>
      <c r="I160" s="332" t="s">
        <v>430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271" t="s">
        <v>461</v>
      </c>
      <c r="D165" s="271"/>
      <c r="E165" s="271"/>
      <c r="F165" s="271"/>
      <c r="G165" s="271"/>
      <c r="H165" s="271"/>
      <c r="I165" s="271"/>
      <c r="J165" s="271"/>
      <c r="K165" s="272"/>
    </row>
    <row r="166" spans="2:11" s="1" customFormat="1" ht="17.25" customHeight="1">
      <c r="B166" s="270"/>
      <c r="C166" s="295" t="s">
        <v>389</v>
      </c>
      <c r="D166" s="295"/>
      <c r="E166" s="295"/>
      <c r="F166" s="295" t="s">
        <v>390</v>
      </c>
      <c r="G166" s="337"/>
      <c r="H166" s="338" t="s">
        <v>54</v>
      </c>
      <c r="I166" s="338" t="s">
        <v>57</v>
      </c>
      <c r="J166" s="295" t="s">
        <v>391</v>
      </c>
      <c r="K166" s="272"/>
    </row>
    <row r="167" spans="2:11" s="1" customFormat="1" ht="17.25" customHeight="1">
      <c r="B167" s="273"/>
      <c r="C167" s="297" t="s">
        <v>392</v>
      </c>
      <c r="D167" s="297"/>
      <c r="E167" s="297"/>
      <c r="F167" s="298" t="s">
        <v>393</v>
      </c>
      <c r="G167" s="339"/>
      <c r="H167" s="340"/>
      <c r="I167" s="340"/>
      <c r="J167" s="297" t="s">
        <v>394</v>
      </c>
      <c r="K167" s="275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0" t="s">
        <v>398</v>
      </c>
      <c r="D169" s="280"/>
      <c r="E169" s="280"/>
      <c r="F169" s="303" t="s">
        <v>395</v>
      </c>
      <c r="G169" s="280"/>
      <c r="H169" s="280" t="s">
        <v>435</v>
      </c>
      <c r="I169" s="280" t="s">
        <v>397</v>
      </c>
      <c r="J169" s="280">
        <v>120</v>
      </c>
      <c r="K169" s="328"/>
    </row>
    <row r="170" spans="2:11" s="1" customFormat="1" ht="15" customHeight="1">
      <c r="B170" s="305"/>
      <c r="C170" s="280" t="s">
        <v>444</v>
      </c>
      <c r="D170" s="280"/>
      <c r="E170" s="280"/>
      <c r="F170" s="303" t="s">
        <v>395</v>
      </c>
      <c r="G170" s="280"/>
      <c r="H170" s="280" t="s">
        <v>445</v>
      </c>
      <c r="I170" s="280" t="s">
        <v>397</v>
      </c>
      <c r="J170" s="280" t="s">
        <v>446</v>
      </c>
      <c r="K170" s="328"/>
    </row>
    <row r="171" spans="2:11" s="1" customFormat="1" ht="15" customHeight="1">
      <c r="B171" s="305"/>
      <c r="C171" s="280" t="s">
        <v>343</v>
      </c>
      <c r="D171" s="280"/>
      <c r="E171" s="280"/>
      <c r="F171" s="303" t="s">
        <v>395</v>
      </c>
      <c r="G171" s="280"/>
      <c r="H171" s="280" t="s">
        <v>462</v>
      </c>
      <c r="I171" s="280" t="s">
        <v>397</v>
      </c>
      <c r="J171" s="280" t="s">
        <v>446</v>
      </c>
      <c r="K171" s="328"/>
    </row>
    <row r="172" spans="2:11" s="1" customFormat="1" ht="15" customHeight="1">
      <c r="B172" s="305"/>
      <c r="C172" s="280" t="s">
        <v>400</v>
      </c>
      <c r="D172" s="280"/>
      <c r="E172" s="280"/>
      <c r="F172" s="303" t="s">
        <v>401</v>
      </c>
      <c r="G172" s="280"/>
      <c r="H172" s="280" t="s">
        <v>462</v>
      </c>
      <c r="I172" s="280" t="s">
        <v>397</v>
      </c>
      <c r="J172" s="280">
        <v>50</v>
      </c>
      <c r="K172" s="328"/>
    </row>
    <row r="173" spans="2:11" s="1" customFormat="1" ht="15" customHeight="1">
      <c r="B173" s="305"/>
      <c r="C173" s="280" t="s">
        <v>403</v>
      </c>
      <c r="D173" s="280"/>
      <c r="E173" s="280"/>
      <c r="F173" s="303" t="s">
        <v>395</v>
      </c>
      <c r="G173" s="280"/>
      <c r="H173" s="280" t="s">
        <v>462</v>
      </c>
      <c r="I173" s="280" t="s">
        <v>405</v>
      </c>
      <c r="J173" s="280"/>
      <c r="K173" s="328"/>
    </row>
    <row r="174" spans="2:11" s="1" customFormat="1" ht="15" customHeight="1">
      <c r="B174" s="305"/>
      <c r="C174" s="280" t="s">
        <v>414</v>
      </c>
      <c r="D174" s="280"/>
      <c r="E174" s="280"/>
      <c r="F174" s="303" t="s">
        <v>401</v>
      </c>
      <c r="G174" s="280"/>
      <c r="H174" s="280" t="s">
        <v>462</v>
      </c>
      <c r="I174" s="280" t="s">
        <v>397</v>
      </c>
      <c r="J174" s="280">
        <v>50</v>
      </c>
      <c r="K174" s="328"/>
    </row>
    <row r="175" spans="2:11" s="1" customFormat="1" ht="15" customHeight="1">
      <c r="B175" s="305"/>
      <c r="C175" s="280" t="s">
        <v>422</v>
      </c>
      <c r="D175" s="280"/>
      <c r="E175" s="280"/>
      <c r="F175" s="303" t="s">
        <v>401</v>
      </c>
      <c r="G175" s="280"/>
      <c r="H175" s="280" t="s">
        <v>462</v>
      </c>
      <c r="I175" s="280" t="s">
        <v>397</v>
      </c>
      <c r="J175" s="280">
        <v>50</v>
      </c>
      <c r="K175" s="328"/>
    </row>
    <row r="176" spans="2:11" s="1" customFormat="1" ht="15" customHeight="1">
      <c r="B176" s="305"/>
      <c r="C176" s="280" t="s">
        <v>420</v>
      </c>
      <c r="D176" s="280"/>
      <c r="E176" s="280"/>
      <c r="F176" s="303" t="s">
        <v>401</v>
      </c>
      <c r="G176" s="280"/>
      <c r="H176" s="280" t="s">
        <v>462</v>
      </c>
      <c r="I176" s="280" t="s">
        <v>397</v>
      </c>
      <c r="J176" s="280">
        <v>50</v>
      </c>
      <c r="K176" s="328"/>
    </row>
    <row r="177" spans="2:11" s="1" customFormat="1" ht="15" customHeight="1">
      <c r="B177" s="305"/>
      <c r="C177" s="280" t="s">
        <v>95</v>
      </c>
      <c r="D177" s="280"/>
      <c r="E177" s="280"/>
      <c r="F177" s="303" t="s">
        <v>395</v>
      </c>
      <c r="G177" s="280"/>
      <c r="H177" s="280" t="s">
        <v>463</v>
      </c>
      <c r="I177" s="280" t="s">
        <v>464</v>
      </c>
      <c r="J177" s="280"/>
      <c r="K177" s="328"/>
    </row>
    <row r="178" spans="2:11" s="1" customFormat="1" ht="15" customHeight="1">
      <c r="B178" s="305"/>
      <c r="C178" s="280" t="s">
        <v>57</v>
      </c>
      <c r="D178" s="280"/>
      <c r="E178" s="280"/>
      <c r="F178" s="303" t="s">
        <v>395</v>
      </c>
      <c r="G178" s="280"/>
      <c r="H178" s="280" t="s">
        <v>465</v>
      </c>
      <c r="I178" s="280" t="s">
        <v>466</v>
      </c>
      <c r="J178" s="280">
        <v>1</v>
      </c>
      <c r="K178" s="328"/>
    </row>
    <row r="179" spans="2:11" s="1" customFormat="1" ht="15" customHeight="1">
      <c r="B179" s="305"/>
      <c r="C179" s="280" t="s">
        <v>53</v>
      </c>
      <c r="D179" s="280"/>
      <c r="E179" s="280"/>
      <c r="F179" s="303" t="s">
        <v>395</v>
      </c>
      <c r="G179" s="280"/>
      <c r="H179" s="280" t="s">
        <v>467</v>
      </c>
      <c r="I179" s="280" t="s">
        <v>397</v>
      </c>
      <c r="J179" s="280">
        <v>20</v>
      </c>
      <c r="K179" s="328"/>
    </row>
    <row r="180" spans="2:11" s="1" customFormat="1" ht="15" customHeight="1">
      <c r="B180" s="305"/>
      <c r="C180" s="280" t="s">
        <v>54</v>
      </c>
      <c r="D180" s="280"/>
      <c r="E180" s="280"/>
      <c r="F180" s="303" t="s">
        <v>395</v>
      </c>
      <c r="G180" s="280"/>
      <c r="H180" s="280" t="s">
        <v>468</v>
      </c>
      <c r="I180" s="280" t="s">
        <v>397</v>
      </c>
      <c r="J180" s="280">
        <v>255</v>
      </c>
      <c r="K180" s="328"/>
    </row>
    <row r="181" spans="2:11" s="1" customFormat="1" ht="15" customHeight="1">
      <c r="B181" s="305"/>
      <c r="C181" s="280" t="s">
        <v>96</v>
      </c>
      <c r="D181" s="280"/>
      <c r="E181" s="280"/>
      <c r="F181" s="303" t="s">
        <v>395</v>
      </c>
      <c r="G181" s="280"/>
      <c r="H181" s="280" t="s">
        <v>359</v>
      </c>
      <c r="I181" s="280" t="s">
        <v>397</v>
      </c>
      <c r="J181" s="280">
        <v>10</v>
      </c>
      <c r="K181" s="328"/>
    </row>
    <row r="182" spans="2:11" s="1" customFormat="1" ht="15" customHeight="1">
      <c r="B182" s="305"/>
      <c r="C182" s="280" t="s">
        <v>97</v>
      </c>
      <c r="D182" s="280"/>
      <c r="E182" s="280"/>
      <c r="F182" s="303" t="s">
        <v>395</v>
      </c>
      <c r="G182" s="280"/>
      <c r="H182" s="280" t="s">
        <v>469</v>
      </c>
      <c r="I182" s="280" t="s">
        <v>430</v>
      </c>
      <c r="J182" s="280"/>
      <c r="K182" s="328"/>
    </row>
    <row r="183" spans="2:11" s="1" customFormat="1" ht="15" customHeight="1">
      <c r="B183" s="305"/>
      <c r="C183" s="280" t="s">
        <v>470</v>
      </c>
      <c r="D183" s="280"/>
      <c r="E183" s="280"/>
      <c r="F183" s="303" t="s">
        <v>395</v>
      </c>
      <c r="G183" s="280"/>
      <c r="H183" s="280" t="s">
        <v>471</v>
      </c>
      <c r="I183" s="280" t="s">
        <v>430</v>
      </c>
      <c r="J183" s="280"/>
      <c r="K183" s="328"/>
    </row>
    <row r="184" spans="2:11" s="1" customFormat="1" ht="15" customHeight="1">
      <c r="B184" s="305"/>
      <c r="C184" s="280" t="s">
        <v>459</v>
      </c>
      <c r="D184" s="280"/>
      <c r="E184" s="280"/>
      <c r="F184" s="303" t="s">
        <v>395</v>
      </c>
      <c r="G184" s="280"/>
      <c r="H184" s="280" t="s">
        <v>472</v>
      </c>
      <c r="I184" s="280" t="s">
        <v>430</v>
      </c>
      <c r="J184" s="280"/>
      <c r="K184" s="328"/>
    </row>
    <row r="185" spans="2:11" s="1" customFormat="1" ht="15" customHeight="1">
      <c r="B185" s="305"/>
      <c r="C185" s="280" t="s">
        <v>99</v>
      </c>
      <c r="D185" s="280"/>
      <c r="E185" s="280"/>
      <c r="F185" s="303" t="s">
        <v>401</v>
      </c>
      <c r="G185" s="280"/>
      <c r="H185" s="280" t="s">
        <v>473</v>
      </c>
      <c r="I185" s="280" t="s">
        <v>397</v>
      </c>
      <c r="J185" s="280">
        <v>50</v>
      </c>
      <c r="K185" s="328"/>
    </row>
    <row r="186" spans="2:11" s="1" customFormat="1" ht="15" customHeight="1">
      <c r="B186" s="305"/>
      <c r="C186" s="280" t="s">
        <v>474</v>
      </c>
      <c r="D186" s="280"/>
      <c r="E186" s="280"/>
      <c r="F186" s="303" t="s">
        <v>401</v>
      </c>
      <c r="G186" s="280"/>
      <c r="H186" s="280" t="s">
        <v>475</v>
      </c>
      <c r="I186" s="280" t="s">
        <v>476</v>
      </c>
      <c r="J186" s="280"/>
      <c r="K186" s="328"/>
    </row>
    <row r="187" spans="2:11" s="1" customFormat="1" ht="15" customHeight="1">
      <c r="B187" s="305"/>
      <c r="C187" s="280" t="s">
        <v>477</v>
      </c>
      <c r="D187" s="280"/>
      <c r="E187" s="280"/>
      <c r="F187" s="303" t="s">
        <v>401</v>
      </c>
      <c r="G187" s="280"/>
      <c r="H187" s="280" t="s">
        <v>478</v>
      </c>
      <c r="I187" s="280" t="s">
        <v>476</v>
      </c>
      <c r="J187" s="280"/>
      <c r="K187" s="328"/>
    </row>
    <row r="188" spans="2:11" s="1" customFormat="1" ht="15" customHeight="1">
      <c r="B188" s="305"/>
      <c r="C188" s="280" t="s">
        <v>479</v>
      </c>
      <c r="D188" s="280"/>
      <c r="E188" s="280"/>
      <c r="F188" s="303" t="s">
        <v>401</v>
      </c>
      <c r="G188" s="280"/>
      <c r="H188" s="280" t="s">
        <v>480</v>
      </c>
      <c r="I188" s="280" t="s">
        <v>476</v>
      </c>
      <c r="J188" s="280"/>
      <c r="K188" s="328"/>
    </row>
    <row r="189" spans="2:11" s="1" customFormat="1" ht="15" customHeight="1">
      <c r="B189" s="305"/>
      <c r="C189" s="341" t="s">
        <v>481</v>
      </c>
      <c r="D189" s="280"/>
      <c r="E189" s="280"/>
      <c r="F189" s="303" t="s">
        <v>401</v>
      </c>
      <c r="G189" s="280"/>
      <c r="H189" s="280" t="s">
        <v>482</v>
      </c>
      <c r="I189" s="280" t="s">
        <v>483</v>
      </c>
      <c r="J189" s="342" t="s">
        <v>484</v>
      </c>
      <c r="K189" s="328"/>
    </row>
    <row r="190" spans="2:11" s="1" customFormat="1" ht="15" customHeight="1">
      <c r="B190" s="305"/>
      <c r="C190" s="341" t="s">
        <v>42</v>
      </c>
      <c r="D190" s="280"/>
      <c r="E190" s="280"/>
      <c r="F190" s="303" t="s">
        <v>395</v>
      </c>
      <c r="G190" s="280"/>
      <c r="H190" s="277" t="s">
        <v>485</v>
      </c>
      <c r="I190" s="280" t="s">
        <v>486</v>
      </c>
      <c r="J190" s="280"/>
      <c r="K190" s="328"/>
    </row>
    <row r="191" spans="2:11" s="1" customFormat="1" ht="15" customHeight="1">
      <c r="B191" s="305"/>
      <c r="C191" s="341" t="s">
        <v>487</v>
      </c>
      <c r="D191" s="280"/>
      <c r="E191" s="280"/>
      <c r="F191" s="303" t="s">
        <v>395</v>
      </c>
      <c r="G191" s="280"/>
      <c r="H191" s="280" t="s">
        <v>488</v>
      </c>
      <c r="I191" s="280" t="s">
        <v>430</v>
      </c>
      <c r="J191" s="280"/>
      <c r="K191" s="328"/>
    </row>
    <row r="192" spans="2:11" s="1" customFormat="1" ht="15" customHeight="1">
      <c r="B192" s="305"/>
      <c r="C192" s="341" t="s">
        <v>489</v>
      </c>
      <c r="D192" s="280"/>
      <c r="E192" s="280"/>
      <c r="F192" s="303" t="s">
        <v>395</v>
      </c>
      <c r="G192" s="280"/>
      <c r="H192" s="280" t="s">
        <v>490</v>
      </c>
      <c r="I192" s="280" t="s">
        <v>430</v>
      </c>
      <c r="J192" s="280"/>
      <c r="K192" s="328"/>
    </row>
    <row r="193" spans="2:11" s="1" customFormat="1" ht="15" customHeight="1">
      <c r="B193" s="305"/>
      <c r="C193" s="341" t="s">
        <v>491</v>
      </c>
      <c r="D193" s="280"/>
      <c r="E193" s="280"/>
      <c r="F193" s="303" t="s">
        <v>401</v>
      </c>
      <c r="G193" s="280"/>
      <c r="H193" s="280" t="s">
        <v>492</v>
      </c>
      <c r="I193" s="280" t="s">
        <v>430</v>
      </c>
      <c r="J193" s="280"/>
      <c r="K193" s="328"/>
    </row>
    <row r="194" spans="2:11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pans="2:11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pans="2:11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pans="2:11" s="1" customFormat="1" ht="21">
      <c r="B199" s="270"/>
      <c r="C199" s="271" t="s">
        <v>493</v>
      </c>
      <c r="D199" s="271"/>
      <c r="E199" s="271"/>
      <c r="F199" s="271"/>
      <c r="G199" s="271"/>
      <c r="H199" s="271"/>
      <c r="I199" s="271"/>
      <c r="J199" s="271"/>
      <c r="K199" s="272"/>
    </row>
    <row r="200" spans="2:11" s="1" customFormat="1" ht="25.5" customHeight="1">
      <c r="B200" s="270"/>
      <c r="C200" s="344" t="s">
        <v>494</v>
      </c>
      <c r="D200" s="344"/>
      <c r="E200" s="344"/>
      <c r="F200" s="344" t="s">
        <v>495</v>
      </c>
      <c r="G200" s="345"/>
      <c r="H200" s="344" t="s">
        <v>496</v>
      </c>
      <c r="I200" s="344"/>
      <c r="J200" s="344"/>
      <c r="K200" s="272"/>
    </row>
    <row r="201" spans="2:1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pans="2:11" s="1" customFormat="1" ht="15" customHeight="1">
      <c r="B202" s="305"/>
      <c r="C202" s="280" t="s">
        <v>486</v>
      </c>
      <c r="D202" s="280"/>
      <c r="E202" s="280"/>
      <c r="F202" s="303" t="s">
        <v>43</v>
      </c>
      <c r="G202" s="280"/>
      <c r="H202" s="280" t="s">
        <v>497</v>
      </c>
      <c r="I202" s="280"/>
      <c r="J202" s="280"/>
      <c r="K202" s="328"/>
    </row>
    <row r="203" spans="2:11" s="1" customFormat="1" ht="15" customHeight="1">
      <c r="B203" s="305"/>
      <c r="C203" s="280"/>
      <c r="D203" s="280"/>
      <c r="E203" s="280"/>
      <c r="F203" s="303" t="s">
        <v>44</v>
      </c>
      <c r="G203" s="280"/>
      <c r="H203" s="280" t="s">
        <v>498</v>
      </c>
      <c r="I203" s="280"/>
      <c r="J203" s="280"/>
      <c r="K203" s="328"/>
    </row>
    <row r="204" spans="2:11" s="1" customFormat="1" ht="15" customHeight="1">
      <c r="B204" s="305"/>
      <c r="C204" s="280"/>
      <c r="D204" s="280"/>
      <c r="E204" s="280"/>
      <c r="F204" s="303" t="s">
        <v>47</v>
      </c>
      <c r="G204" s="280"/>
      <c r="H204" s="280" t="s">
        <v>499</v>
      </c>
      <c r="I204" s="280"/>
      <c r="J204" s="280"/>
      <c r="K204" s="328"/>
    </row>
    <row r="205" spans="2:11" s="1" customFormat="1" ht="15" customHeight="1">
      <c r="B205" s="305"/>
      <c r="C205" s="280"/>
      <c r="D205" s="280"/>
      <c r="E205" s="280"/>
      <c r="F205" s="303" t="s">
        <v>45</v>
      </c>
      <c r="G205" s="280"/>
      <c r="H205" s="280" t="s">
        <v>500</v>
      </c>
      <c r="I205" s="280"/>
      <c r="J205" s="280"/>
      <c r="K205" s="328"/>
    </row>
    <row r="206" spans="2:11" s="1" customFormat="1" ht="15" customHeight="1">
      <c r="B206" s="305"/>
      <c r="C206" s="280"/>
      <c r="D206" s="280"/>
      <c r="E206" s="280"/>
      <c r="F206" s="303" t="s">
        <v>46</v>
      </c>
      <c r="G206" s="280"/>
      <c r="H206" s="280" t="s">
        <v>501</v>
      </c>
      <c r="I206" s="280"/>
      <c r="J206" s="280"/>
      <c r="K206" s="328"/>
    </row>
    <row r="207" spans="2:11" s="1" customFormat="1" ht="15" customHeight="1">
      <c r="B207" s="305"/>
      <c r="C207" s="280"/>
      <c r="D207" s="280"/>
      <c r="E207" s="280"/>
      <c r="F207" s="303"/>
      <c r="G207" s="280"/>
      <c r="H207" s="280"/>
      <c r="I207" s="280"/>
      <c r="J207" s="280"/>
      <c r="K207" s="328"/>
    </row>
    <row r="208" spans="2:11" s="1" customFormat="1" ht="15" customHeight="1">
      <c r="B208" s="305"/>
      <c r="C208" s="280" t="s">
        <v>442</v>
      </c>
      <c r="D208" s="280"/>
      <c r="E208" s="280"/>
      <c r="F208" s="303" t="s">
        <v>79</v>
      </c>
      <c r="G208" s="280"/>
      <c r="H208" s="280" t="s">
        <v>502</v>
      </c>
      <c r="I208" s="280"/>
      <c r="J208" s="280"/>
      <c r="K208" s="328"/>
    </row>
    <row r="209" spans="2:11" s="1" customFormat="1" ht="15" customHeight="1">
      <c r="B209" s="305"/>
      <c r="C209" s="280"/>
      <c r="D209" s="280"/>
      <c r="E209" s="280"/>
      <c r="F209" s="303" t="s">
        <v>337</v>
      </c>
      <c r="G209" s="280"/>
      <c r="H209" s="280" t="s">
        <v>338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335</v>
      </c>
      <c r="G210" s="280"/>
      <c r="H210" s="280" t="s">
        <v>503</v>
      </c>
      <c r="I210" s="280"/>
      <c r="J210" s="280"/>
      <c r="K210" s="328"/>
    </row>
    <row r="211" spans="2:11" s="1" customFormat="1" ht="15" customHeight="1">
      <c r="B211" s="346"/>
      <c r="C211" s="280"/>
      <c r="D211" s="280"/>
      <c r="E211" s="280"/>
      <c r="F211" s="303" t="s">
        <v>339</v>
      </c>
      <c r="G211" s="341"/>
      <c r="H211" s="332" t="s">
        <v>340</v>
      </c>
      <c r="I211" s="332"/>
      <c r="J211" s="332"/>
      <c r="K211" s="347"/>
    </row>
    <row r="212" spans="2:11" s="1" customFormat="1" ht="15" customHeight="1">
      <c r="B212" s="346"/>
      <c r="C212" s="280"/>
      <c r="D212" s="280"/>
      <c r="E212" s="280"/>
      <c r="F212" s="303" t="s">
        <v>341</v>
      </c>
      <c r="G212" s="341"/>
      <c r="H212" s="332" t="s">
        <v>504</v>
      </c>
      <c r="I212" s="332"/>
      <c r="J212" s="332"/>
      <c r="K212" s="347"/>
    </row>
    <row r="213" spans="2:11" s="1" customFormat="1" ht="15" customHeight="1">
      <c r="B213" s="346"/>
      <c r="C213" s="280"/>
      <c r="D213" s="280"/>
      <c r="E213" s="280"/>
      <c r="F213" s="303"/>
      <c r="G213" s="341"/>
      <c r="H213" s="332"/>
      <c r="I213" s="332"/>
      <c r="J213" s="332"/>
      <c r="K213" s="347"/>
    </row>
    <row r="214" spans="2:11" s="1" customFormat="1" ht="15" customHeight="1">
      <c r="B214" s="346"/>
      <c r="C214" s="280" t="s">
        <v>466</v>
      </c>
      <c r="D214" s="280"/>
      <c r="E214" s="280"/>
      <c r="F214" s="303">
        <v>1</v>
      </c>
      <c r="G214" s="341"/>
      <c r="H214" s="332" t="s">
        <v>505</v>
      </c>
      <c r="I214" s="332"/>
      <c r="J214" s="332"/>
      <c r="K214" s="347"/>
    </row>
    <row r="215" spans="2:11" s="1" customFormat="1" ht="15" customHeight="1">
      <c r="B215" s="346"/>
      <c r="C215" s="280"/>
      <c r="D215" s="280"/>
      <c r="E215" s="280"/>
      <c r="F215" s="303">
        <v>2</v>
      </c>
      <c r="G215" s="341"/>
      <c r="H215" s="332" t="s">
        <v>506</v>
      </c>
      <c r="I215" s="332"/>
      <c r="J215" s="332"/>
      <c r="K215" s="347"/>
    </row>
    <row r="216" spans="2:11" s="1" customFormat="1" ht="15" customHeight="1">
      <c r="B216" s="346"/>
      <c r="C216" s="280"/>
      <c r="D216" s="280"/>
      <c r="E216" s="280"/>
      <c r="F216" s="303">
        <v>3</v>
      </c>
      <c r="G216" s="341"/>
      <c r="H216" s="332" t="s">
        <v>507</v>
      </c>
      <c r="I216" s="332"/>
      <c r="J216" s="332"/>
      <c r="K216" s="347"/>
    </row>
    <row r="217" spans="2:11" s="1" customFormat="1" ht="15" customHeight="1">
      <c r="B217" s="346"/>
      <c r="C217" s="280"/>
      <c r="D217" s="280"/>
      <c r="E217" s="280"/>
      <c r="F217" s="303">
        <v>4</v>
      </c>
      <c r="G217" s="341"/>
      <c r="H217" s="332" t="s">
        <v>508</v>
      </c>
      <c r="I217" s="332"/>
      <c r="J217" s="332"/>
      <c r="K217" s="347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Rajnoch</dc:creator>
  <cp:keywords/>
  <dc:description/>
  <cp:lastModifiedBy>Rajnoch</cp:lastModifiedBy>
  <dcterms:created xsi:type="dcterms:W3CDTF">2022-03-04T05:11:31Z</dcterms:created>
  <dcterms:modified xsi:type="dcterms:W3CDTF">2022-03-04T05:11:34Z</dcterms:modified>
  <cp:category/>
  <cp:version/>
  <cp:contentType/>
  <cp:contentStatus/>
</cp:coreProperties>
</file>