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160" activeTab="0"/>
  </bookViews>
  <sheets>
    <sheet name="Slepý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<sst xmlns="http://schemas.openxmlformats.org/spreadsheetml/2006/main" count="306" uniqueCount="161">
  <si>
    <t>Typ prostoru</t>
  </si>
  <si>
    <t>Četnost/Popis požadovaných činností</t>
  </si>
  <si>
    <t>v Kč bez DPH</t>
  </si>
  <si>
    <t>Kanceláře, zasedací místnost, chodba u kanceláří</t>
  </si>
  <si>
    <t>Všechny výše uvedené úkony vždy provedeny odpovídajícím čistícím prostředkem/prostředky a přípravkem/přípravky</t>
  </si>
  <si>
    <t>Kuchyňské linky, klidová místnost</t>
  </si>
  <si>
    <t>1.034.3 a v chodbě kanceláří</t>
  </si>
  <si>
    <t>Toalety</t>
  </si>
  <si>
    <t>0.036, 0.52, 1.019, 1.020, 1.026, 2.014, 3.014, 4.014</t>
  </si>
  <si>
    <t>Výstavní sály, výstavy a expozice</t>
  </si>
  <si>
    <t>Sklady, dílna údržby, chodby 1.PP</t>
  </si>
  <si>
    <t>Osobní a osobo-nákladní výtahy</t>
  </si>
  <si>
    <t>1.018, 1.032, 2.013, 2.042,  3.013, 4.013, 4.062</t>
  </si>
  <si>
    <t>Technické místnosti (rozvodna, kotelna), inspekční pokoje, schodiště k bytům, západní únikové schodiště</t>
  </si>
  <si>
    <t>0.013, 0.014, 0.040, 1.021, 1.035, 1.036, 1.041, 2.021, 3.030, 4.040</t>
  </si>
  <si>
    <t>1.011, 1.013, 1.014, 1.015, 1.016, 1.017, 1.037, 2.011, 2.012, 2.050, 3.011, 3.012, 3.015, 3.060, 4.011, 4.012 4.015, 4.020, 4.070</t>
  </si>
  <si>
    <t>Pokladna, vrátnice</t>
  </si>
  <si>
    <t>1.012</t>
  </si>
  <si>
    <t>Osobní a osobonákladní výtahy</t>
  </si>
  <si>
    <t>Veřejně přístupná schodiště, veřejně přístupné chodby, vstupní prostory,foyer v patrech,severní únikové schodiště</t>
  </si>
  <si>
    <t>Místnosti externích zaměstnanců</t>
  </si>
  <si>
    <t>0.053, 4.080</t>
  </si>
  <si>
    <t>Multifunkční sál</t>
  </si>
  <si>
    <t>1.030</t>
  </si>
  <si>
    <t>x</t>
  </si>
  <si>
    <t>1.023.1-1.023.10,1.024, 1.025.1-1.025.11,0.062.2,</t>
  </si>
  <si>
    <t>0.012, 0.021, 0.022, 0.023, 0.024a/b,0.025, 0.026, 0.027, 0.033, 0.035, 0.037a/a.1/b/b.1, 0.038a/b/c, 0.039a/b, 0.051a/b, 0.054, 0.061, 0.062, 0.063, 0.064, 1.033, 1.034.1/2, 2.015.1, 2.031, 2.032, 2.041, 4.021, 4.061, 4.080.1</t>
  </si>
  <si>
    <t>Čísla místností</t>
  </si>
  <si>
    <t>0.011,  2.015, 2.020, 2.030, 2.040, 2.060, 3.020, 3.040, 3.070, 4.030, 4.050, 4.060</t>
  </si>
  <si>
    <t>kontrola součtu plochy</t>
  </si>
  <si>
    <t>v Kč vč. DPH</t>
  </si>
  <si>
    <t>Celková podlahová plocha prostor v m2</t>
  </si>
  <si>
    <t xml:space="preserve">Počet dní/měs. </t>
  </si>
  <si>
    <t>Celková cena za prostory/měs</t>
  </si>
  <si>
    <t>5x týdně/20 pracovních dní za měs.</t>
  </si>
  <si>
    <t>2x týdně/ 10 pracovních dní za měs.</t>
  </si>
  <si>
    <t>1x týdně/5 pracovních dní za měs.</t>
  </si>
  <si>
    <t>1x měsíčně/1 pracovní den za měs.</t>
  </si>
  <si>
    <t>1x denně/30 kalendářních dní za měs.</t>
  </si>
  <si>
    <t>1x týdně/5kalendářních dní za měs.</t>
  </si>
  <si>
    <t>1x měsíčně/1 kalendářní den za měs.</t>
  </si>
  <si>
    <t>1x týdně/5 kalendářních dní za měs</t>
  </si>
  <si>
    <t>2x ročně/0,16 kalendářních dní za měs.</t>
  </si>
  <si>
    <t xml:space="preserve">2x ročně/0,16 pracovních dní za měs. </t>
  </si>
  <si>
    <t>2x týdně/10 pracovních dní za měs.</t>
  </si>
  <si>
    <t>Hodinová sazba v Kč bez DPH</t>
  </si>
  <si>
    <t>Celková cena za měs.</t>
  </si>
  <si>
    <t>Cena celkem v Kč za měsíc</t>
  </si>
  <si>
    <t>Celková plocha v m2</t>
  </si>
  <si>
    <t>REKAPITULACE</t>
  </si>
  <si>
    <t>2x denně/20 pracovních dní za měs. - administrativa</t>
  </si>
  <si>
    <t>2x denně/30 kalendářních dní za měs. -ostatní</t>
  </si>
  <si>
    <r>
      <rPr>
        <b/>
        <sz val="11"/>
        <rFont val="Calibri"/>
        <family val="2"/>
        <scheme val="minor"/>
      </rPr>
      <t>2x týdně /10 pracovních dní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u čísel místností 0.021, 0.022, 0.023, 0.024a, 0.025, 0.026, 0.027,0.035, tj.</t>
    </r>
    <r>
      <rPr>
        <b/>
        <sz val="11"/>
        <rFont val="Calibri"/>
        <family val="2"/>
        <scheme val="minor"/>
      </rPr>
      <t xml:space="preserve"> 468,29m2</t>
    </r>
  </si>
  <si>
    <r>
      <rPr>
        <b/>
        <sz val="11"/>
        <rFont val="Calibri"/>
        <family val="2"/>
        <scheme val="minor"/>
      </rPr>
      <t>2x měsíčně/2 pracovní dny za měs</t>
    </r>
    <r>
      <rPr>
        <sz val="11"/>
        <color rgb="FFFF0000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u čísla místnosti 0.054,</t>
    </r>
    <r>
      <rPr>
        <b/>
        <sz val="11"/>
        <rFont val="Calibri"/>
        <family val="2"/>
        <scheme val="minor"/>
      </rPr>
      <t xml:space="preserve"> tj. 75,28m2</t>
    </r>
  </si>
  <si>
    <r>
      <rPr>
        <b/>
        <sz val="11"/>
        <rFont val="Calibri"/>
        <family val="2"/>
        <scheme val="minor"/>
      </rPr>
      <t>2x ročně/0,16 pracovních dní za měs</t>
    </r>
    <r>
      <rPr>
        <sz val="11"/>
        <color rgb="FFFF0000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 xml:space="preserve">u čísel místností 0.012, 0.024b, 0.033, 0.037a/a.1/b/b.1, 0.038a/b/c, 0.039a/b, 0.051a/b, 0.061, 0.062, 0.063, 0.064, 1.033, 1.034.1/2, 2.015.1, 2.031, 2.032, 2.041, 4.021, 4.061, 4.080.1, </t>
    </r>
    <r>
      <rPr>
        <b/>
        <sz val="11"/>
        <rFont val="Calibri"/>
        <family val="2"/>
        <scheme val="minor"/>
      </rPr>
      <t>tj. 753,41m2</t>
    </r>
  </si>
  <si>
    <t>2x týdně/10 kalendářních dní za měs.</t>
  </si>
  <si>
    <t>omytí mobilní toaletní štětky a jejího držáku</t>
  </si>
  <si>
    <t>odstranění prachu z parapetů, zárubní dveří v interiéru budovy tak, aby nebyly z jakéhokoliv úhlu pohledu vidět zbytky prachových částí nebo rozmazané prachové šmouhy</t>
  </si>
  <si>
    <t>vyprázdnění nádob na odpadky vč. tříděného odpadu, doplnění pytlů na odpad, vyprázdnění skartovacích strojů a přesun odpadu do k tomu určených odpadových nádob ve venkovním areálu, úklid okolo košů a skartovacích strojů tak, aby v jejich okolí nezůstaly žádné částečky nečistot, odpadků, papírů apod.</t>
  </si>
  <si>
    <t>lokální stírání prachu z vodorovných a svislých ploch nábytku tak, aby nebyly z jakéhokoliv úhlu pohledu vidět zbytky prachových částí nebo rozmazané prachové šmouhy</t>
  </si>
  <si>
    <t>odstraňování lokálních skvrn z koberců a tvrdých podlah tak, aby po vyčištění byl jejich povrch ve stejném odstínu s okolní podlahou, krytinou apod.</t>
  </si>
  <si>
    <t>urovnání židlí, sedaček, křesel dle obvyklého postavení u stolů, řad apod.</t>
  </si>
  <si>
    <t>úklid čistící zóny u vchodů do objektu tak, aby byly odstraněny všechny částečky nečistot, vyčištěny rohože, vysypané koše, odmeteno napadané listí apod.</t>
  </si>
  <si>
    <t>vysátí každodenně frekventovaných ploch koberců tak, aby na nich po vysátí nezůstaly viditelné částečky nečistot apod.</t>
  </si>
  <si>
    <t>odstranění ohmatů a skvrn ze skel, zrcadel, dveří i prosklených, obkladů a omyvatelných stěn, vnějších ploch nábytku tak, aby nebyly viditelné žádné jejich zbytky nebo rozmazané šmouhy</t>
  </si>
  <si>
    <t>celoplošné vysátí běžných kancelářských prostor, po vysátí nesmí zůstat prach a viditelné částečky nečistot apod.</t>
  </si>
  <si>
    <t xml:space="preserve"> odstranění prachu ze spotřebičů, vypínačů tak, aby nebyly z jakéhokoliv úhlu pohledu vidět zbytky prachových částí nebo rozmazané prachové šmouhy</t>
  </si>
  <si>
    <t>mokré odstranění prachu z otopných těles, popř. jejich krytů tak, aby nebyly viditelné prachové šmouhy</t>
  </si>
  <si>
    <t>vlhké omytí a vyleštění spotřebičů</t>
  </si>
  <si>
    <t>vlhké omytí svislých a vodorovných ploch nábytku a křížů kolečkových židlí, vyleštění ploch bez šmouh</t>
  </si>
  <si>
    <t>odstranění prachu a pavučin z ploch nábytku, stěn a stropů tak, aby nedošlo k jejich rozmazání na malbách stěn a nábytku, spotřebičích apod.</t>
  </si>
  <si>
    <t>omývání a vymývání nádob (košů) desinfekčním roztokem tak, aby byly odstraněny veškeré i nalepené nečistoty</t>
  </si>
  <si>
    <t>vysátí prachu a nečistot ze všech částí polstrovaného nábytku (židle, křesla, otočné židle, sedací soupravy atd.)</t>
  </si>
  <si>
    <t>vyleštění a umytí celých ploch zrcadel vč. rámů tak, aby nebyly vidět žádné ohmaty nebo rozmazané šmouhy</t>
  </si>
  <si>
    <t>desinfekce rizikových ploch (kliky dveří, oken, a sluchátka telefonů) sjednaným funkčním desinfekčním prostředkem</t>
  </si>
  <si>
    <t>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</si>
  <si>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celoplošné mokré vytírání/mopování (desinfekcí) příp. lokálně suché stírání podlah tak, aby nedošlo k roztírání špíny a po setření nebyly viditelné šmouhy způsobené špinavou vodou či nedostatečně vypraným nebo nevyždímaným mycím hadrem, mopem, apod.</t>
  </si>
  <si>
    <t>odstranění prachu ze spotřebičů, vypínačů tak, aby nebyly z jakéhokoliv úhlu pohledu vidět zbytky prachových částí nebo rozmazané prachové šmouhy</t>
  </si>
  <si>
    <t>odstranění pavučin ze stěn a stropů tak aby nedošlo k jejich rozmazání na malbách stěn nebo spotřebičích, nábytku apod.</t>
  </si>
  <si>
    <t>desinfekce rizikových ploch (kliky dveří, oken, madla skříní, vnějších úchytů ledniček, mikrovlnných trub, myček na nádobí-sjednaným funkčním desinfekčním prostředkem)</t>
  </si>
  <si>
    <t>celoplošné mokré vytírání/mopování (desinfekcí), aby nedošlo k roztírání špíny a po setření nebyly viditelné šmouhy způsobené špinavou vodou či nedostatečně vypraným nebo nevyždímaným mycím hadrem, mopem, apod.</t>
  </si>
  <si>
    <t>celoplošná desinfekce, omytí a vyleštění toaletních mís, pisoárů, bidetů vč. splachovadla a nádržky na vodu, záchodového prkénka, vše z vnějších i vnitřních stran</t>
  </si>
  <si>
    <t>doplňování náplní hygienických systémů (toaletní papír, papírové ručníky, mýdlo) bez jejich přeplňování a způsobem zajišťujícím jejich volné odebírání po jednotlivých kusech, dávkách apod.</t>
  </si>
  <si>
    <t>vyprázdnění nádob na odpadky, doplnění pytlů na odpad, přesun odpadu do k tomu určených odpadových nádob ve venkovním areálu, úklid okolo košů</t>
  </si>
  <si>
    <t>lokální mokré stírání prachu (desinfekcí) všech omyvatelných povrchů, obkladů, dveří a zárubní, klik a sanitárních předmětů (zásobníky na toaletní papíry, papírové ručníky, mýdlo)</t>
  </si>
  <si>
    <t>mokré odstranění prachu a vyleštění, ohmatů a skvrn ze skel, zrcadel vč. rámů, dveří i prosklených, oken, parapetů, obkladů a omyvatelných stěn, vnějších ploch nábytku a všech omyvatelných vodorovných a svislých ploch tak, aby nebyly viditelné žádné jejich zbytky nebo rozmazané šmouhy</t>
  </si>
  <si>
    <t>celoplošné mokré stírání prachu, desinfekce a leštění obkladů a omyvatelných stěn</t>
  </si>
  <si>
    <t>odstranění prachu z vypínačů tak, aby nebyly z jakéhokoliv úhlu pohledu vidět zbytky prachových částí nebo rozmazané prachové šmouhy</t>
  </si>
  <si>
    <t>odstranění pavučin ze stěn a stropů tak aby nedošlo k jejich rozmazání na malbách stěn nebo zařízení apod.</t>
  </si>
  <si>
    <t>stírání prachu a omytí mřížek odvětrávacích ventilátorů a VZT.</t>
  </si>
  <si>
    <t>vyprázdnění nádob na odpadky vč. tříděného odpadu, doplnění pytlů na odpad a přesun odpadu do k tomu určených odpadových nádob ve venkovním areálu, úklid okolo košů a tak, aby v jejich okolí nezůstaly žádné částečky nečistot, odpadků, papírů apod.</t>
  </si>
  <si>
    <t>vymetení/vysávání podlahy tak, aby nedošlo k roztírání špíny a po setření nebyly viditelné šmouhy</t>
  </si>
  <si>
    <t>setřít prach tak, aby nedošlo k roztírání špíny a po setření nebyly viditelné šmouhy</t>
  </si>
  <si>
    <t>leštění vitrín suchou a mokrou cestou tak, aby nedošlo k roztírání špíny a po setření nebyly viditelné šmouhy</t>
  </si>
  <si>
    <t>celoplošné vytírání/mopování podlahy přípravkem dle povrchu tak, aby nedošlo k roztírání špíny a po setření nebyly viditelné šmouhy způsobené špinavou vodou či nedostatečně vypraným nebo nevyždímaným mycím hadrem, mopem, apod.</t>
  </si>
  <si>
    <t xml:space="preserve"> mokré vyčištění vstupních dveří do expozic (hlavní vstupy + vstupy z únikových schodišť) tak, aby nedošlo k roztírání špíny a po setření nebyly viditelné šmouhy a prosklených částí dveří přípravkem na leštění skla tak, aby nedošlo k roztírání špíny a po setření nebyly viditelné šmouhy</t>
  </si>
  <si>
    <t>odstranit úkap provozních kapalin pod exponáty tak, aby nedošlo k roztírání špíny a po setření nebyly viditelné šmouhy</t>
  </si>
  <si>
    <t>desinfekce rizikových ploch (kliky dveří apod.)</t>
  </si>
  <si>
    <t>mokré odstranění prachu a nečistot z parapetů oken, dveří a zárubní</t>
  </si>
  <si>
    <t xml:space="preserve"> 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</si>
  <si>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stírání prachu z vodorovných a svislých ploch nábytku, madel zábradlí a zábradlí samotného přípravkem na prach tak, aby nebyly z jakéhokoliv úhlu pohledu vidět zbytky prachových částí nebo rozmazané prachové šmouhy</t>
  </si>
  <si>
    <t>mokré stírání prachu z vodorovných a svislých ploch nábytku tak, aby nebyly z jakéhokoliv úhlu pohledu vidět zbytky prachových částí nebo rozmazané prachové šmouhy</t>
  </si>
  <si>
    <t>celoplošné mokré vytírání/mopování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</si>
  <si>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mokré vyčištění dveří tak, aby nedošlo k roztírání špíny a po setření nebyly viditelné šmouhy</t>
  </si>
  <si>
    <t xml:space="preserve"> odstranění prachu z vypínačů tak, aby nebyly z jakéhokoliv úhlu pohledu vidět zbytky prachových částí nebo rozmazané prachové šmouhy</t>
  </si>
  <si>
    <t>celoplošné vymetení/vysávání a vytírání/mopování podlahy přípravkem dle povrchu tak, aby nedošlo k roztírání špíny a po setření nebyly viditelné šmouhy způsobené špinavou vodou či nedostatečně vypraným nebo nevyždímaným mycím hadrem, mopem, apod.</t>
  </si>
  <si>
    <t>vyleštit zrcadlo vč. rámu leštícím přípravkem tak, aby nebyly viditelné prachové a jiné šmouhy</t>
  </si>
  <si>
    <t>otřít a vyleštit ovládací prvky výtahů tak, aby nebyly viditelné prachové a jiné šmouhy</t>
  </si>
  <si>
    <t>otřít a vyleštit vnitřní a vnější posuvné dveře tak, aby nebyly viditelné prachové a jiné šmouhy</t>
  </si>
  <si>
    <t>vyčistit vodící drážky vnitřních a vnějších posuvných dveří v každém patře</t>
  </si>
  <si>
    <t>omýt sedátka</t>
  </si>
  <si>
    <t>vyčistit a vyleštit stěny a strop kabiny tak, aby nebyly viditelné prachové a jiné šmouhy</t>
  </si>
  <si>
    <t>vyleštit světlo kabiny tak, aby nebyly viditelné prachové a jiné šmouhy</t>
  </si>
  <si>
    <t>stírání prachu z vodorovných ploch nábytku, madel zábradlí a zábradlí samotného přípravkem na prach tak, aby nebyly z jakéhokoliv úhlu pohledu vidět zbytky prachových částí nebo rozmazané prachové šmouhy</t>
  </si>
  <si>
    <t>odstranění prachu a nečistot přípravkem na prach z parapetů, zárubní dveří v interiéru budovy tak, aby nebyly z jakéhokoliv úhlu pohledu vidět zbytky prachových částí nebo rozmazané prachové šmouhy</t>
  </si>
  <si>
    <t xml:space="preserve"> odstranění prachu ze spotřebičů (TV rámy obrazovek apod.), vypínačů tak, aby nebyly z jakéhokoliv úhlu pohledu vidět zbytky prachových částí nebo rozmazané prachové šmouhy</t>
  </si>
  <si>
    <t>omytí a vyleštění celých ploch dveří i prosklených tak, aby nebyly viditelné žádné ohmaty nebo rozmazané šmouhy</t>
  </si>
  <si>
    <t>mytí a vlhké stírání prachu parapetů, dveří i prosklených a zárubní tak, aby nebyly z jakéhokoliv úhlu pohledu vidět zbytky prachových částí nebo rozmazané prachové šmouhy</t>
  </si>
  <si>
    <t>celoplošné mokré stírání obkladů a omyvatelných stěn tak, aby nebyly z jakéhokoliv úhlu pohledu vidět zbytky prachových část, ohmaty nebo rozmazané prachové šmouhy</t>
  </si>
  <si>
    <t>vyleštění spotřebičů (TV obrazovky apod. antistatickým přípravkem)</t>
  </si>
  <si>
    <t>vlhké omytí svislých a vodorovných ploch nábytku, vyleštění ploch bez šmouh</t>
  </si>
  <si>
    <t>lokální stírání prachu z vodorovných ploch nábytku, madel zábradlí a zábradlí samotného tak, aby nebyly z jakéhokoliv úhlu pohledu vidět zbytky prachových částí nebo rozmazané prachové šmouhy</t>
  </si>
  <si>
    <t>lokální stírání pavučin tak, aby nedošlo k jejich rozmazání na malbách stěn, stropě či nábytku apod.</t>
  </si>
  <si>
    <t>vlhké odstranění prachu z parapetů, zárubní dveří v interiéru budovy, křížů kolečkových židlí tak, aby nebyly z jakéhokoliv úhlu pohledu vidět zbytky prachových částí nebo rozmazané prachové šmouhy</t>
  </si>
  <si>
    <t>mytí a vlhké stírání prachu parapetů, dveří a zárubní tak, aby nebyly z jakéhokoliv úhlu pohledu vidět zbytky prachových částí nebo rozmazané prachové šmouhy</t>
  </si>
  <si>
    <t>vyprázdnění nádob na odpadky vč. tříděného odpadu, doplnění pytlů na odpad, přesun odpadu do k tomu určených odpadových nádob ve venkovním areálu, úklid okolo košů tak, aby v jejich okolí nezůstaly žádné částečky nečistot, odpadků, papírů apod.</t>
  </si>
  <si>
    <t>vysátí všech ploch koberců tak, aby na nich po vysátí nezůstaly viditelné částečky nečistot apod.</t>
  </si>
  <si>
    <t>mytí a vlhké stírání prachu parapetů, mezi okny, dveří a zárubní tak, aby nebyly z jakéhokoliv úhlu pohledu vidět zbytky prachových částí nebo rozmazané prachové šmouhy</t>
  </si>
  <si>
    <t>mokré stírání prachu z vodorovných a svislých ploch nábytku, rautového pultu tak, aby nebyly z jakéhokoliv úhlu pohledu vidět zbytky prachových částí nebo rozmazané prachové šmouhy</t>
  </si>
  <si>
    <t>odstranění ohmatů a skvrn ze skel, zrcadel vč. rámů, dveří i prosklených, obkladů a omyvatelných stěn, vnějších ploch nábytku tak, aby nebyly viditelné žádné jejich zbytky nebo rozmazané šmouhy</t>
  </si>
  <si>
    <t>mokré vytírání/mopování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</si>
  <si>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vlhké odstranění prachu z parapetů v interiéru budovy tak, aby nebyly z jakéhokoliv úhlu pohledu vidět zbytky prachových částí nebo rozmazané prachové šmouhy</t>
  </si>
  <si>
    <t xml:space="preserve">umístění vonných podložek do pisoárů na pánských WC a vonných závěsů do  všech záchodových mís (klozetů) na pánských i dámských WC i pro invalidní osoby. </t>
  </si>
  <si>
    <t xml:space="preserve">vyčištění skleněných vitrín cca 120 ks  vitrín o celkové ploše cca 560 m2 a prosklených dělících stěn přípravkem na leštění skla tak, aby nedošlo k roztírání špíny a po setření nebyly viditelné šmouhy </t>
  </si>
  <si>
    <t>Mimořádný úklid vybraných prostor</t>
  </si>
  <si>
    <t>odstranění usazených nečistot a vodního kamene ze dřezů, baterií a odkapových ploch</t>
  </si>
  <si>
    <t>mokré stírání prachu a nečistot z vodorovných a svislých ploch nábytku tak, aby nebyly z jakéhokoliv úhlu pohledu vidět zbytky prachových částí nebo rozmazané prachové šmouhy. Vztahuje se také na bezprostřední okolí kávovarů a rychlovarných konvic</t>
  </si>
  <si>
    <t>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 Vztahuje se také na vnitřní části kuchyňských linek, kde jsou odpadkové koše umístěny</t>
  </si>
  <si>
    <t>Gastrostudio</t>
  </si>
  <si>
    <r>
      <t>Úklid Gastrostudia o rozměrech 95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na základě požadavku objednatele, např. po kurzech vaření.
Mytí kuchyňských linek vč. dřezů, mytí podlah, mytí dělící skleněné stěny z obou stran, mytí WC a umyvadel, šatních skříněk a skříní, čištění vodovodních baterií.</t>
    </r>
  </si>
  <si>
    <t>areál NZM Praha</t>
  </si>
  <si>
    <t xml:space="preserve">Mimořádný úklid vybraných prostor budovy NZM, na základě požadavku objednatele, např. při realizovaných akcích, po havárijí a pod. </t>
  </si>
  <si>
    <t>1x denně/30 kalendářních dní za měs. - Dětská gastronomie</t>
  </si>
  <si>
    <t>vymetení/vysávání podlahy; úklid mobiliáře v expozici</t>
  </si>
  <si>
    <t>vyčištění a vyleštění baterií u umyvadel, dřezů a výlevek vč. jich samotných, obsluha myčky (vč. vložení nádobí a mycího prostředku a spuštění mycího programu)</t>
  </si>
  <si>
    <t>odstranění prachu a nečistot přípravkem na prach ze šatních skříněk (vč. vnitřku) a recepčního kulatého stolu na svislých a vodorovných stranách tak, aby nebyly z jakéhokoliv úhlu pohledu vidět zbytky prachových částí nebo rozmazané prachové šmouhy a jiné nečistoty</t>
  </si>
  <si>
    <t>odstranění prachu a nečistot přípravkem na prach ze šatních skříněk (vč. vnitřku) tak, aby nebyly z jakéhokoliv úhlu pohledu vidět zbytky prachových částí nebo rozmazané prachové šmouhy a jiné nečistoty</t>
  </si>
  <si>
    <t>vyčištění a vyleštění baterií, umyvadel a dřezů vč. odkapávacích ploch, spotřebičů tak, aby byly odstraněny zaschlé kapky a další nečistoty; obsluha myčky, tj. nádobí uložit do myčky z kuch. linky a myčku zapnout</t>
  </si>
  <si>
    <t>MIMOŘÁDNÉ ÚKLIDY</t>
  </si>
  <si>
    <t>Počet hodin úklidu za měsíc</t>
  </si>
  <si>
    <t>Měsíc:</t>
  </si>
  <si>
    <t>Poznámka:</t>
  </si>
  <si>
    <t>Dodavatel vyplní  buňky "žlutě podbarvené"</t>
  </si>
  <si>
    <t>Předpokládaná četnost úklidu/Popis požadovaných činností</t>
  </si>
  <si>
    <t>Skutečná četnost úklidu</t>
  </si>
  <si>
    <t>Cena za m2 dle SOD</t>
  </si>
  <si>
    <t xml:space="preserve">Úklidové služby pro NZM, pobočka Praha </t>
  </si>
  <si>
    <t xml:space="preserve">Příloha č.2 </t>
  </si>
  <si>
    <t>Měsíční výkaz skutečně provedených úklidových prací a činností</t>
  </si>
  <si>
    <t>Rok</t>
  </si>
  <si>
    <t>Technické místnosti (rozvodna, kotelna), inspekční pokoje vč. bytu, schodiště k bytům, západní únikové schodiště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</si>
</sst>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0" applyFont="1"/>
    <xf numFmtId="4" fontId="7" fillId="0" borderId="0" xfId="0" applyNumberFormat="1" applyFont="1"/>
    <xf numFmtId="0" fontId="9" fillId="2" borderId="4" xfId="0" applyFon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top" wrapText="1"/>
    </xf>
    <xf numFmtId="0" fontId="12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0" fontId="3" fillId="2" borderId="4" xfId="0" applyFont="1" applyFill="1" applyBorder="1"/>
    <xf numFmtId="0" fontId="0" fillId="3" borderId="0" xfId="0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/>
    </xf>
    <xf numFmtId="0" fontId="0" fillId="2" borderId="8" xfId="0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3" fontId="12" fillId="2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right" vertical="center"/>
    </xf>
    <xf numFmtId="0" fontId="12" fillId="2" borderId="13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/>
    </xf>
    <xf numFmtId="4" fontId="10" fillId="4" borderId="13" xfId="0" applyNumberFormat="1" applyFont="1" applyFill="1" applyBorder="1" applyAlignment="1">
      <alignment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vertical="center" wrapText="1"/>
    </xf>
    <xf numFmtId="4" fontId="11" fillId="2" borderId="4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/>
    </xf>
    <xf numFmtId="4" fontId="12" fillId="2" borderId="14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" fontId="12" fillId="2" borderId="9" xfId="0" applyNumberFormat="1" applyFont="1" applyFill="1" applyBorder="1" applyAlignment="1">
      <alignment vertical="center" wrapText="1"/>
    </xf>
    <xf numFmtId="4" fontId="12" fillId="2" borderId="12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10" fillId="4" borderId="4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2" borderId="11" xfId="0" applyFont="1" applyFill="1" applyBorder="1"/>
    <xf numFmtId="0" fontId="11" fillId="2" borderId="4" xfId="0" applyFont="1" applyFill="1" applyBorder="1"/>
    <xf numFmtId="0" fontId="5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2" fontId="10" fillId="4" borderId="4" xfId="0" applyNumberFormat="1" applyFont="1" applyFill="1" applyBorder="1" applyAlignment="1">
      <alignment vertical="center" wrapText="1"/>
    </xf>
    <xf numFmtId="4" fontId="10" fillId="4" borderId="4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3" borderId="18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164" fontId="8" fillId="3" borderId="18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9" xfId="0" applyBorder="1"/>
    <xf numFmtId="0" fontId="0" fillId="3" borderId="18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0" xfId="0" applyBorder="1"/>
    <xf numFmtId="0" fontId="0" fillId="2" borderId="11" xfId="0" applyFill="1" applyBorder="1" applyAlignment="1">
      <alignment vertical="top" wrapText="1"/>
    </xf>
    <xf numFmtId="0" fontId="0" fillId="2" borderId="11" xfId="0" applyFill="1" applyBorder="1"/>
    <xf numFmtId="0" fontId="0" fillId="2" borderId="5" xfId="0" applyFill="1" applyBorder="1"/>
    <xf numFmtId="0" fontId="3" fillId="2" borderId="5" xfId="0" applyFont="1" applyFill="1" applyBorder="1" applyAlignment="1">
      <alignment vertical="center" wrapText="1"/>
    </xf>
    <xf numFmtId="0" fontId="9" fillId="2" borderId="21" xfId="0" applyFont="1" applyFill="1" applyBorder="1"/>
    <xf numFmtId="0" fontId="0" fillId="3" borderId="0" xfId="0" applyFill="1" applyBorder="1"/>
    <xf numFmtId="0" fontId="0" fillId="4" borderId="4" xfId="0" applyFill="1" applyBorder="1"/>
    <xf numFmtId="0" fontId="0" fillId="0" borderId="2" xfId="0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vertical="center" wrapText="1"/>
    </xf>
    <xf numFmtId="4" fontId="5" fillId="2" borderId="12" xfId="0" applyNumberFormat="1" applyFont="1" applyFill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0" fillId="4" borderId="24" xfId="0" applyFill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5" fillId="0" borderId="24" xfId="0" applyFont="1" applyBorder="1"/>
    <xf numFmtId="0" fontId="0" fillId="4" borderId="24" xfId="0" applyFill="1" applyBorder="1"/>
    <xf numFmtId="0" fontId="3" fillId="0" borderId="25" xfId="0" applyFont="1" applyBorder="1"/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2" fillId="3" borderId="18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8"/>
  <sheetViews>
    <sheetView tabSelected="1" workbookViewId="0" topLeftCell="A230">
      <selection activeCell="B126" sqref="B126"/>
    </sheetView>
  </sheetViews>
  <sheetFormatPr defaultColWidth="9.140625" defaultRowHeight="15"/>
  <cols>
    <col min="1" max="1" width="14.57421875" style="0" customWidth="1"/>
    <col min="2" max="2" width="60.7109375" style="0" customWidth="1"/>
    <col min="3" max="3" width="10.00390625" style="0" customWidth="1"/>
    <col min="4" max="4" width="18.421875" style="0" customWidth="1"/>
    <col min="5" max="5" width="14.8515625" style="0" customWidth="1"/>
    <col min="6" max="6" width="14.7109375" style="0" customWidth="1"/>
    <col min="7" max="8" width="15.7109375" style="0" customWidth="1"/>
  </cols>
  <sheetData>
    <row r="1" spans="1:8" ht="15">
      <c r="A1" s="149" t="s">
        <v>159</v>
      </c>
      <c r="B1" s="148"/>
      <c r="H1" s="73" t="s">
        <v>157</v>
      </c>
    </row>
    <row r="2" spans="1:2" ht="15.75">
      <c r="A2" s="147" t="s">
        <v>150</v>
      </c>
      <c r="B2" s="144"/>
    </row>
    <row r="3" spans="1:8" ht="15">
      <c r="A3" s="145"/>
      <c r="B3" s="124"/>
      <c r="C3" s="145"/>
      <c r="D3" s="145"/>
      <c r="E3" s="145"/>
      <c r="F3" s="145"/>
      <c r="G3" s="145"/>
      <c r="H3" s="146"/>
    </row>
    <row r="4" spans="1:8" ht="18.75" customHeight="1">
      <c r="A4" s="181" t="s">
        <v>156</v>
      </c>
      <c r="B4" s="181"/>
      <c r="C4" s="181"/>
      <c r="D4" s="181"/>
      <c r="E4" s="181"/>
      <c r="F4" s="181"/>
      <c r="G4" s="181"/>
      <c r="H4" s="181"/>
    </row>
    <row r="5" spans="1:8" ht="30" customHeight="1" thickBot="1">
      <c r="A5" s="182" t="s">
        <v>158</v>
      </c>
      <c r="B5" s="182"/>
      <c r="C5" s="182"/>
      <c r="D5" s="182"/>
      <c r="E5" s="182"/>
      <c r="F5" s="182"/>
      <c r="G5" s="182"/>
      <c r="H5" s="182"/>
    </row>
    <row r="6" spans="1:8" ht="30" customHeight="1" thickBot="1">
      <c r="A6" s="150" t="s">
        <v>0</v>
      </c>
      <c r="B6" s="150" t="s">
        <v>153</v>
      </c>
      <c r="C6" s="150" t="s">
        <v>27</v>
      </c>
      <c r="D6" s="150" t="s">
        <v>31</v>
      </c>
      <c r="E6" s="8" t="s">
        <v>155</v>
      </c>
      <c r="F6" s="39" t="s">
        <v>154</v>
      </c>
      <c r="G6" s="152" t="s">
        <v>33</v>
      </c>
      <c r="H6" s="153"/>
    </row>
    <row r="7" spans="1:8" ht="41.25" customHeight="1" thickBot="1">
      <c r="A7" s="151"/>
      <c r="B7" s="151"/>
      <c r="C7" s="183"/>
      <c r="D7" s="183"/>
      <c r="E7" s="38" t="s">
        <v>2</v>
      </c>
      <c r="F7" s="9" t="s">
        <v>32</v>
      </c>
      <c r="G7" s="9" t="s">
        <v>2</v>
      </c>
      <c r="H7" s="10" t="s">
        <v>30</v>
      </c>
    </row>
    <row r="8" spans="1:8" ht="24.95" customHeight="1" thickBot="1">
      <c r="A8" s="161" t="s">
        <v>3</v>
      </c>
      <c r="B8" s="76" t="s">
        <v>34</v>
      </c>
      <c r="C8" s="163" t="s">
        <v>25</v>
      </c>
      <c r="D8" s="77">
        <v>558.45</v>
      </c>
      <c r="E8" s="78"/>
      <c r="F8" s="78"/>
      <c r="G8" s="79">
        <f>D8*E8*F8</f>
        <v>0</v>
      </c>
      <c r="H8" s="79">
        <f>G8*1.21</f>
        <v>0</v>
      </c>
    </row>
    <row r="9" spans="1:8" ht="33.75">
      <c r="A9" s="162"/>
      <c r="B9" s="132" t="s">
        <v>57</v>
      </c>
      <c r="C9" s="164"/>
      <c r="D9" s="40"/>
      <c r="E9" s="37"/>
      <c r="F9" s="22"/>
      <c r="G9" s="37"/>
      <c r="H9" s="4"/>
    </row>
    <row r="10" spans="1:8" ht="45">
      <c r="A10" s="162"/>
      <c r="B10" s="133" t="s">
        <v>58</v>
      </c>
      <c r="C10" s="164"/>
      <c r="D10" s="40"/>
      <c r="E10" s="37"/>
      <c r="F10" s="22"/>
      <c r="G10" s="37"/>
      <c r="H10" s="4"/>
    </row>
    <row r="11" spans="1:8" ht="33.75">
      <c r="A11" s="162"/>
      <c r="B11" s="133" t="s">
        <v>59</v>
      </c>
      <c r="C11" s="164"/>
      <c r="D11" s="40"/>
      <c r="E11" s="37"/>
      <c r="F11" s="22"/>
      <c r="G11" s="37"/>
      <c r="H11" s="4"/>
    </row>
    <row r="12" spans="1:8" ht="22.5">
      <c r="A12" s="162"/>
      <c r="B12" s="133" t="s">
        <v>60</v>
      </c>
      <c r="C12" s="164"/>
      <c r="D12" s="40"/>
      <c r="E12" s="37"/>
      <c r="F12" s="22"/>
      <c r="G12" s="37"/>
      <c r="H12" s="4"/>
    </row>
    <row r="13" spans="1:8" ht="15">
      <c r="A13" s="162"/>
      <c r="B13" s="133" t="s">
        <v>61</v>
      </c>
      <c r="C13" s="164"/>
      <c r="D13" s="40"/>
      <c r="E13" s="37"/>
      <c r="F13" s="22"/>
      <c r="G13" s="37"/>
      <c r="H13" s="4"/>
    </row>
    <row r="14" spans="1:8" ht="23.25" thickBot="1">
      <c r="A14" s="162"/>
      <c r="B14" s="134" t="s">
        <v>62</v>
      </c>
      <c r="C14" s="164"/>
      <c r="D14" s="40"/>
      <c r="E14" s="37"/>
      <c r="F14" s="22"/>
      <c r="G14" s="37"/>
      <c r="H14" s="4"/>
    </row>
    <row r="15" spans="1:8" ht="24.95" customHeight="1" thickBot="1">
      <c r="A15" s="162"/>
      <c r="B15" s="76" t="s">
        <v>35</v>
      </c>
      <c r="C15" s="164"/>
      <c r="D15" s="77">
        <v>558.45</v>
      </c>
      <c r="E15" s="80"/>
      <c r="F15" s="80"/>
      <c r="G15" s="81">
        <f>D15*E15*F15</f>
        <v>0</v>
      </c>
      <c r="H15" s="81">
        <f>G15*1.21</f>
        <v>0</v>
      </c>
    </row>
    <row r="16" spans="1:8" ht="22.5">
      <c r="A16" s="162"/>
      <c r="B16" s="132" t="s">
        <v>63</v>
      </c>
      <c r="C16" s="164"/>
      <c r="D16" s="40"/>
      <c r="E16" s="37"/>
      <c r="F16" s="22"/>
      <c r="G16" s="37"/>
      <c r="H16" s="4"/>
    </row>
    <row r="17" spans="1:8" ht="33.75">
      <c r="A17" s="162"/>
      <c r="B17" s="133" t="s">
        <v>64</v>
      </c>
      <c r="C17" s="164"/>
      <c r="D17" s="40"/>
      <c r="E17" s="37"/>
      <c r="F17" s="22"/>
      <c r="G17" s="37"/>
      <c r="H17" s="4"/>
    </row>
    <row r="18" spans="1:8" ht="23.25" thickBot="1">
      <c r="A18" s="162"/>
      <c r="B18" s="135" t="s">
        <v>65</v>
      </c>
      <c r="C18" s="164"/>
      <c r="D18" s="40"/>
      <c r="E18" s="37"/>
      <c r="F18" s="22"/>
      <c r="G18" s="37"/>
      <c r="H18" s="4"/>
    </row>
    <row r="19" spans="1:8" ht="24.95" customHeight="1" thickBot="1">
      <c r="A19" s="162"/>
      <c r="B19" s="76" t="s">
        <v>36</v>
      </c>
      <c r="C19" s="164"/>
      <c r="D19" s="77">
        <v>558.45</v>
      </c>
      <c r="E19" s="90"/>
      <c r="F19" s="90"/>
      <c r="G19" s="81">
        <f>D19*E19*F19</f>
        <v>0</v>
      </c>
      <c r="H19" s="81">
        <f>G19*1.21</f>
        <v>0</v>
      </c>
    </row>
    <row r="20" spans="1:8" ht="23.25" thickBot="1">
      <c r="A20" s="162"/>
      <c r="B20" s="136" t="s">
        <v>66</v>
      </c>
      <c r="C20" s="164"/>
      <c r="D20" s="40"/>
      <c r="E20" s="126"/>
      <c r="F20" s="22"/>
      <c r="G20" s="126"/>
      <c r="H20" s="4"/>
    </row>
    <row r="21" spans="1:8" ht="24.95" customHeight="1" thickBot="1">
      <c r="A21" s="162"/>
      <c r="B21" s="76" t="s">
        <v>37</v>
      </c>
      <c r="C21" s="164"/>
      <c r="D21" s="77">
        <v>558.45</v>
      </c>
      <c r="E21" s="90"/>
      <c r="F21" s="90"/>
      <c r="G21" s="81">
        <f>D21*E21*F21</f>
        <v>0</v>
      </c>
      <c r="H21" s="81">
        <f>G21*1.21</f>
        <v>0</v>
      </c>
    </row>
    <row r="22" spans="1:8" ht="22.5">
      <c r="A22" s="162"/>
      <c r="B22" s="132" t="s">
        <v>67</v>
      </c>
      <c r="C22" s="164"/>
      <c r="D22" s="40"/>
      <c r="E22" s="37"/>
      <c r="F22" s="22"/>
      <c r="G22" s="37"/>
      <c r="H22" s="4"/>
    </row>
    <row r="23" spans="1:8" ht="15">
      <c r="A23" s="162"/>
      <c r="B23" s="133" t="s">
        <v>68</v>
      </c>
      <c r="C23" s="164"/>
      <c r="D23" s="40"/>
      <c r="E23" s="37"/>
      <c r="F23" s="22"/>
      <c r="G23" s="37"/>
      <c r="H23" s="4"/>
    </row>
    <row r="24" spans="1:8" ht="22.5">
      <c r="A24" s="162"/>
      <c r="B24" s="133" t="s">
        <v>69</v>
      </c>
      <c r="C24" s="164"/>
      <c r="D24" s="40"/>
      <c r="E24" s="37"/>
      <c r="F24" s="22"/>
      <c r="G24" s="37"/>
      <c r="H24" s="4"/>
    </row>
    <row r="25" spans="1:8" ht="22.5">
      <c r="A25" s="162"/>
      <c r="B25" s="133" t="s">
        <v>70</v>
      </c>
      <c r="C25" s="164"/>
      <c r="D25" s="40"/>
      <c r="E25" s="37"/>
      <c r="F25" s="22"/>
      <c r="G25" s="37"/>
      <c r="H25" s="4"/>
    </row>
    <row r="26" spans="1:8" ht="22.5">
      <c r="A26" s="162"/>
      <c r="B26" s="133" t="s">
        <v>71</v>
      </c>
      <c r="C26" s="164"/>
      <c r="D26" s="40"/>
      <c r="E26" s="37"/>
      <c r="F26" s="22"/>
      <c r="G26" s="37"/>
      <c r="H26" s="4"/>
    </row>
    <row r="27" spans="1:8" ht="22.5">
      <c r="A27" s="162"/>
      <c r="B27" s="133" t="s">
        <v>72</v>
      </c>
      <c r="C27" s="164"/>
      <c r="D27" s="40"/>
      <c r="E27" s="37"/>
      <c r="F27" s="22"/>
      <c r="G27" s="37"/>
      <c r="H27" s="4"/>
    </row>
    <row r="28" spans="1:8" ht="22.5">
      <c r="A28" s="162"/>
      <c r="B28" s="133" t="s">
        <v>73</v>
      </c>
      <c r="C28" s="164"/>
      <c r="D28" s="40"/>
      <c r="E28" s="37"/>
      <c r="F28" s="22"/>
      <c r="G28" s="37"/>
      <c r="H28" s="4"/>
    </row>
    <row r="29" spans="1:8" ht="22.5">
      <c r="A29" s="162"/>
      <c r="B29" s="133" t="s">
        <v>74</v>
      </c>
      <c r="C29" s="164"/>
      <c r="D29" s="40"/>
      <c r="E29" s="37"/>
      <c r="F29" s="22"/>
      <c r="G29" s="37"/>
      <c r="H29" s="4"/>
    </row>
    <row r="30" spans="1:8" ht="15">
      <c r="A30" s="162"/>
      <c r="B30" s="133"/>
      <c r="C30" s="164"/>
      <c r="D30" s="40"/>
      <c r="E30" s="37"/>
      <c r="F30" s="22"/>
      <c r="G30" s="37"/>
      <c r="H30" s="4"/>
    </row>
    <row r="31" spans="1:8" ht="23.25" thickBot="1">
      <c r="A31" s="162"/>
      <c r="B31" s="134" t="s">
        <v>4</v>
      </c>
      <c r="C31" s="165"/>
      <c r="D31" s="5"/>
      <c r="E31" s="1"/>
      <c r="F31" s="33"/>
      <c r="G31" s="1"/>
      <c r="H31" s="6"/>
    </row>
    <row r="32" spans="1:8" ht="24" customHeight="1" thickBot="1">
      <c r="A32" s="86"/>
      <c r="B32" s="87" t="s">
        <v>3</v>
      </c>
      <c r="C32" s="123"/>
      <c r="D32" s="48">
        <v>558.45</v>
      </c>
      <c r="E32" s="49" t="s">
        <v>24</v>
      </c>
      <c r="F32" s="50" t="s">
        <v>24</v>
      </c>
      <c r="G32" s="51">
        <f>SUM(G8:G21)</f>
        <v>0</v>
      </c>
      <c r="H32" s="52">
        <f>G32*1.21</f>
        <v>0</v>
      </c>
    </row>
    <row r="33" spans="1:8" ht="24.95" customHeight="1" thickBot="1">
      <c r="A33" s="161" t="s">
        <v>5</v>
      </c>
      <c r="B33" s="76" t="s">
        <v>34</v>
      </c>
      <c r="C33" s="163" t="s">
        <v>6</v>
      </c>
      <c r="D33" s="77">
        <v>16.77</v>
      </c>
      <c r="E33" s="90"/>
      <c r="F33" s="90"/>
      <c r="G33" s="81">
        <f>D33*E33*F33</f>
        <v>0</v>
      </c>
      <c r="H33" s="81">
        <f>G33*1.21</f>
        <v>0</v>
      </c>
    </row>
    <row r="34" spans="1:8" ht="33.75">
      <c r="A34" s="162"/>
      <c r="B34" s="137" t="s">
        <v>136</v>
      </c>
      <c r="C34" s="164"/>
      <c r="D34" s="40"/>
      <c r="E34" s="37"/>
      <c r="F34" s="22"/>
      <c r="G34" s="37"/>
      <c r="H34" s="2"/>
    </row>
    <row r="35" spans="1:8" ht="56.25">
      <c r="A35" s="162"/>
      <c r="B35" s="138" t="s">
        <v>137</v>
      </c>
      <c r="C35" s="164"/>
      <c r="D35" s="40"/>
      <c r="E35" s="37"/>
      <c r="F35" s="22"/>
      <c r="G35" s="37"/>
      <c r="H35" s="2"/>
    </row>
    <row r="36" spans="1:8" ht="33.75">
      <c r="A36" s="162"/>
      <c r="B36" s="138" t="s">
        <v>147</v>
      </c>
      <c r="C36" s="164"/>
      <c r="D36" s="40"/>
      <c r="E36" s="37"/>
      <c r="F36" s="22"/>
      <c r="G36" s="37"/>
      <c r="H36" s="2"/>
    </row>
    <row r="37" spans="1:8" ht="45.75" thickBot="1">
      <c r="A37" s="162"/>
      <c r="B37" s="134" t="s">
        <v>76</v>
      </c>
      <c r="C37" s="164"/>
      <c r="D37" s="40"/>
      <c r="E37" s="37"/>
      <c r="F37" s="22"/>
      <c r="G37" s="37"/>
      <c r="H37" s="2"/>
    </row>
    <row r="38" spans="1:8" ht="24.95" customHeight="1" thickBot="1">
      <c r="A38" s="162"/>
      <c r="B38" s="76" t="s">
        <v>36</v>
      </c>
      <c r="C38" s="164"/>
      <c r="D38" s="77">
        <v>16.77</v>
      </c>
      <c r="E38" s="91"/>
      <c r="F38" s="91"/>
      <c r="G38" s="81">
        <f>D38*E38*F38</f>
        <v>0</v>
      </c>
      <c r="H38" s="81">
        <f>G38*1.21</f>
        <v>0</v>
      </c>
    </row>
    <row r="39" spans="1:8" ht="22.5">
      <c r="A39" s="178"/>
      <c r="B39" s="139" t="s">
        <v>77</v>
      </c>
      <c r="C39" s="180"/>
      <c r="D39" s="40"/>
      <c r="E39" s="14"/>
      <c r="F39" s="22"/>
      <c r="G39" s="75"/>
      <c r="H39" s="2"/>
    </row>
    <row r="40" spans="1:8" ht="15.75" thickBot="1">
      <c r="A40" s="178"/>
      <c r="B40" s="140" t="s">
        <v>135</v>
      </c>
      <c r="C40" s="180"/>
      <c r="D40" s="40"/>
      <c r="E40" s="14"/>
      <c r="F40" s="22"/>
      <c r="G40" s="95"/>
      <c r="H40" s="2"/>
    </row>
    <row r="41" spans="1:8" ht="24.95" customHeight="1" thickBot="1">
      <c r="A41" s="178"/>
      <c r="B41" s="76" t="s">
        <v>37</v>
      </c>
      <c r="C41" s="180"/>
      <c r="D41" s="77">
        <v>16.77</v>
      </c>
      <c r="E41" s="91"/>
      <c r="F41" s="91"/>
      <c r="G41" s="81">
        <f>D41*E41*F41</f>
        <v>0</v>
      </c>
      <c r="H41" s="81">
        <f>G41*1.21</f>
        <v>0</v>
      </c>
    </row>
    <row r="42" spans="1:8" ht="22.5">
      <c r="A42" s="162"/>
      <c r="B42" s="139" t="s">
        <v>71</v>
      </c>
      <c r="C42" s="164"/>
      <c r="D42" s="40"/>
      <c r="E42" s="14"/>
      <c r="F42" s="22"/>
      <c r="G42" s="37"/>
      <c r="H42" s="2"/>
    </row>
    <row r="43" spans="1:8" ht="22.5">
      <c r="A43" s="162"/>
      <c r="B43" s="133" t="s">
        <v>78</v>
      </c>
      <c r="C43" s="164"/>
      <c r="D43" s="40"/>
      <c r="E43" s="14"/>
      <c r="F43" s="22"/>
      <c r="G43" s="37"/>
      <c r="H43" s="2"/>
    </row>
    <row r="44" spans="1:8" ht="22.5">
      <c r="A44" s="162"/>
      <c r="B44" s="133" t="s">
        <v>79</v>
      </c>
      <c r="C44" s="164"/>
      <c r="D44" s="40"/>
      <c r="E44" s="14"/>
      <c r="F44" s="22"/>
      <c r="G44" s="37"/>
      <c r="H44" s="2"/>
    </row>
    <row r="45" spans="1:8" ht="15">
      <c r="A45" s="162"/>
      <c r="B45" s="133"/>
      <c r="C45" s="164"/>
      <c r="D45" s="40"/>
      <c r="E45" s="14"/>
      <c r="F45" s="22"/>
      <c r="G45" s="37"/>
      <c r="H45" s="2"/>
    </row>
    <row r="46" spans="1:8" ht="23.25" thickBot="1">
      <c r="A46" s="162"/>
      <c r="B46" s="135" t="s">
        <v>4</v>
      </c>
      <c r="C46" s="164"/>
      <c r="D46" s="40"/>
      <c r="E46" s="14"/>
      <c r="F46" s="22"/>
      <c r="G46" s="37"/>
      <c r="H46" s="2"/>
    </row>
    <row r="47" spans="1:8" ht="24.95" customHeight="1" thickBot="1">
      <c r="A47" s="13"/>
      <c r="B47" s="88" t="s">
        <v>5</v>
      </c>
      <c r="C47" s="13"/>
      <c r="D47" s="66">
        <v>16.77</v>
      </c>
      <c r="E47" s="54" t="s">
        <v>24</v>
      </c>
      <c r="F47" s="50" t="s">
        <v>24</v>
      </c>
      <c r="G47" s="55">
        <f>SUM(G33:G41)</f>
        <v>0</v>
      </c>
      <c r="H47" s="56">
        <f>G47*1.21</f>
        <v>0</v>
      </c>
    </row>
    <row r="48" spans="1:8" ht="24.95" customHeight="1" thickBot="1">
      <c r="A48" s="36"/>
      <c r="B48" s="82" t="s">
        <v>50</v>
      </c>
      <c r="C48" s="35"/>
      <c r="D48" s="92">
        <v>22.27</v>
      </c>
      <c r="E48" s="80"/>
      <c r="F48" s="80"/>
      <c r="G48" s="81">
        <f>D48*E48*F48</f>
        <v>0</v>
      </c>
      <c r="H48" s="81">
        <f>G48*1.21</f>
        <v>0</v>
      </c>
    </row>
    <row r="49" spans="1:8" ht="24.95" customHeight="1" thickBot="1">
      <c r="A49" s="162" t="s">
        <v>7</v>
      </c>
      <c r="B49" s="82" t="s">
        <v>51</v>
      </c>
      <c r="C49" s="164" t="s">
        <v>8</v>
      </c>
      <c r="D49" s="93">
        <v>141.4</v>
      </c>
      <c r="E49" s="91"/>
      <c r="F49" s="91"/>
      <c r="G49" s="81">
        <f>D49*E49*F49</f>
        <v>0</v>
      </c>
      <c r="H49" s="81">
        <f>G49*1.21</f>
        <v>0</v>
      </c>
    </row>
    <row r="50" spans="1:8" ht="33.75">
      <c r="A50" s="162"/>
      <c r="B50" s="132" t="s">
        <v>80</v>
      </c>
      <c r="C50" s="164"/>
      <c r="D50" s="40"/>
      <c r="F50" s="14"/>
      <c r="G50" s="37"/>
      <c r="H50" s="2"/>
    </row>
    <row r="51" spans="1:8" ht="22.5">
      <c r="A51" s="162"/>
      <c r="B51" s="138" t="s">
        <v>144</v>
      </c>
      <c r="C51" s="164"/>
      <c r="D51" s="40"/>
      <c r="E51" s="14"/>
      <c r="F51" s="22"/>
      <c r="G51" s="37"/>
      <c r="H51" s="2"/>
    </row>
    <row r="52" spans="1:8" ht="22.5">
      <c r="A52" s="162"/>
      <c r="B52" s="133" t="s">
        <v>81</v>
      </c>
      <c r="C52" s="164"/>
      <c r="D52" s="40"/>
      <c r="E52" s="14"/>
      <c r="F52" s="22"/>
      <c r="G52" s="37"/>
      <c r="H52" s="2"/>
    </row>
    <row r="53" spans="1:8" ht="34.5" thickBot="1">
      <c r="A53" s="162"/>
      <c r="B53" s="134" t="s">
        <v>82</v>
      </c>
      <c r="C53" s="164"/>
      <c r="D53" s="40"/>
      <c r="E53" s="14"/>
      <c r="F53" s="22"/>
      <c r="G53" s="37"/>
      <c r="H53" s="2"/>
    </row>
    <row r="54" spans="1:8" ht="24.95" customHeight="1" thickBot="1">
      <c r="A54" s="162"/>
      <c r="B54" s="76" t="s">
        <v>38</v>
      </c>
      <c r="C54" s="164"/>
      <c r="D54" s="77">
        <v>163.67</v>
      </c>
      <c r="E54" s="91"/>
      <c r="F54" s="91"/>
      <c r="G54" s="81">
        <f>D54*E54*F54</f>
        <v>0</v>
      </c>
      <c r="H54" s="81">
        <f>G54*1.21</f>
        <v>0</v>
      </c>
    </row>
    <row r="55" spans="1:8" ht="22.5">
      <c r="A55" s="162"/>
      <c r="B55" s="132" t="s">
        <v>83</v>
      </c>
      <c r="C55" s="164"/>
      <c r="D55" s="40"/>
      <c r="E55" s="14"/>
      <c r="F55" s="22"/>
      <c r="G55" s="37"/>
      <c r="H55" s="2"/>
    </row>
    <row r="56" spans="1:8" ht="33.75">
      <c r="A56" s="162"/>
      <c r="B56" s="133" t="s">
        <v>84</v>
      </c>
      <c r="C56" s="164"/>
      <c r="D56" s="40"/>
      <c r="E56" s="14"/>
      <c r="F56" s="22"/>
      <c r="G56" s="37"/>
      <c r="H56" s="2"/>
    </row>
    <row r="57" spans="1:8" ht="45.75" thickBot="1">
      <c r="A57" s="162"/>
      <c r="B57" s="134" t="s">
        <v>85</v>
      </c>
      <c r="C57" s="164"/>
      <c r="D57" s="40"/>
      <c r="E57" s="14"/>
      <c r="F57" s="22"/>
      <c r="G57" s="37"/>
      <c r="H57" s="2"/>
    </row>
    <row r="58" spans="1:8" ht="24.95" customHeight="1" thickBot="1">
      <c r="A58" s="162"/>
      <c r="B58" s="76" t="s">
        <v>39</v>
      </c>
      <c r="C58" s="164"/>
      <c r="D58" s="46">
        <v>163.67</v>
      </c>
      <c r="E58" s="53"/>
      <c r="F58" s="53"/>
      <c r="G58" s="47">
        <f>D58*E58*F58</f>
        <v>0</v>
      </c>
      <c r="H58" s="47">
        <f>G58*1.21</f>
        <v>0</v>
      </c>
    </row>
    <row r="59" spans="1:8" ht="22.5">
      <c r="A59" s="162"/>
      <c r="B59" s="132" t="s">
        <v>71</v>
      </c>
      <c r="C59" s="164"/>
      <c r="D59" s="40"/>
      <c r="E59" s="14"/>
      <c r="F59" s="22"/>
      <c r="G59" s="37"/>
      <c r="H59" s="2"/>
    </row>
    <row r="60" spans="1:8" ht="15">
      <c r="A60" s="162"/>
      <c r="B60" s="133" t="s">
        <v>86</v>
      </c>
      <c r="C60" s="164"/>
      <c r="D60" s="40"/>
      <c r="E60" s="14"/>
      <c r="F60" s="22"/>
      <c r="G60" s="37"/>
      <c r="H60" s="2"/>
    </row>
    <row r="61" spans="1:8" ht="15">
      <c r="A61" s="162"/>
      <c r="B61" s="133" t="s">
        <v>56</v>
      </c>
      <c r="C61" s="164"/>
      <c r="D61" s="40"/>
      <c r="E61" s="14"/>
      <c r="F61" s="22"/>
      <c r="G61" s="37"/>
      <c r="H61" s="2"/>
    </row>
    <row r="62" spans="1:8" ht="44.25" customHeight="1">
      <c r="A62" s="162"/>
      <c r="B62" s="138" t="s">
        <v>132</v>
      </c>
      <c r="C62" s="164"/>
      <c r="D62" s="40"/>
      <c r="E62" s="14"/>
      <c r="F62" s="22"/>
      <c r="G62" s="74"/>
      <c r="H62" s="2"/>
    </row>
    <row r="63" spans="1:8" ht="22.5">
      <c r="A63" s="162"/>
      <c r="B63" s="133" t="s">
        <v>67</v>
      </c>
      <c r="C63" s="164"/>
      <c r="D63" s="40"/>
      <c r="E63" s="14"/>
      <c r="F63" s="22"/>
      <c r="G63" s="37"/>
      <c r="H63" s="2"/>
    </row>
    <row r="64" spans="1:8" ht="23.25" thickBot="1">
      <c r="A64" s="162"/>
      <c r="B64" s="134" t="s">
        <v>87</v>
      </c>
      <c r="C64" s="164"/>
      <c r="D64" s="40"/>
      <c r="E64" s="14"/>
      <c r="F64" s="22"/>
      <c r="G64" s="37"/>
      <c r="H64" s="2"/>
    </row>
    <row r="65" spans="1:8" ht="24.95" customHeight="1" thickBot="1">
      <c r="A65" s="162"/>
      <c r="B65" s="76" t="s">
        <v>40</v>
      </c>
      <c r="C65" s="164"/>
      <c r="D65" s="77">
        <v>163.67</v>
      </c>
      <c r="E65" s="91"/>
      <c r="F65" s="91"/>
      <c r="G65" s="81">
        <f>D65*E65*F65</f>
        <v>0</v>
      </c>
      <c r="H65" s="81">
        <f>G65*1.21</f>
        <v>0</v>
      </c>
    </row>
    <row r="66" spans="1:8" ht="22.5">
      <c r="A66" s="162"/>
      <c r="B66" s="132" t="s">
        <v>88</v>
      </c>
      <c r="C66" s="164"/>
      <c r="D66" s="40"/>
      <c r="E66" s="14"/>
      <c r="F66" s="22"/>
      <c r="G66" s="37"/>
      <c r="H66" s="2"/>
    </row>
    <row r="67" spans="1:8" ht="15">
      <c r="A67" s="162"/>
      <c r="B67" s="133" t="s">
        <v>89</v>
      </c>
      <c r="C67" s="164"/>
      <c r="D67" s="40"/>
      <c r="E67" s="14"/>
      <c r="F67" s="22"/>
      <c r="G67" s="37"/>
      <c r="H67" s="2"/>
    </row>
    <row r="68" spans="1:8" ht="15">
      <c r="A68" s="162"/>
      <c r="B68" s="133"/>
      <c r="C68" s="164"/>
      <c r="D68" s="40"/>
      <c r="E68" s="14"/>
      <c r="F68" s="22"/>
      <c r="G68" s="37"/>
      <c r="H68" s="2"/>
    </row>
    <row r="69" spans="1:8" ht="23.25" thickBot="1">
      <c r="A69" s="162"/>
      <c r="B69" s="134" t="s">
        <v>4</v>
      </c>
      <c r="C69" s="165"/>
      <c r="D69" s="40"/>
      <c r="E69" s="14"/>
      <c r="F69" s="22"/>
      <c r="G69" s="37"/>
      <c r="H69" s="2"/>
    </row>
    <row r="70" spans="1:8" ht="24.95" customHeight="1" thickBot="1">
      <c r="A70" s="116"/>
      <c r="B70" s="89" t="s">
        <v>7</v>
      </c>
      <c r="C70" s="18"/>
      <c r="D70" s="66">
        <v>163.67</v>
      </c>
      <c r="E70" s="57" t="s">
        <v>24</v>
      </c>
      <c r="F70" s="58" t="s">
        <v>24</v>
      </c>
      <c r="G70" s="59">
        <f>SUM(G49:G65)</f>
        <v>0</v>
      </c>
      <c r="H70" s="60">
        <f>G70*1.21</f>
        <v>0</v>
      </c>
    </row>
    <row r="71" spans="1:8" ht="24.95" customHeight="1" thickBot="1">
      <c r="A71" s="162" t="s">
        <v>9</v>
      </c>
      <c r="B71" s="82" t="s">
        <v>55</v>
      </c>
      <c r="C71" s="163" t="s">
        <v>28</v>
      </c>
      <c r="D71" s="93">
        <v>4944.95</v>
      </c>
      <c r="E71" s="91"/>
      <c r="F71" s="91"/>
      <c r="G71" s="81">
        <f>D71*E71*F71</f>
        <v>0</v>
      </c>
      <c r="H71" s="81">
        <f>G71*1.21</f>
        <v>0</v>
      </c>
    </row>
    <row r="72" spans="1:8" ht="45">
      <c r="A72" s="162"/>
      <c r="B72" s="132" t="s">
        <v>90</v>
      </c>
      <c r="C72" s="164"/>
      <c r="D72" s="40"/>
      <c r="E72" s="14"/>
      <c r="F72" s="22"/>
      <c r="G72" s="37"/>
      <c r="H72" s="2"/>
    </row>
    <row r="73" spans="1:8" ht="22.5">
      <c r="A73" s="162"/>
      <c r="B73" s="133" t="s">
        <v>91</v>
      </c>
      <c r="C73" s="164"/>
      <c r="D73" s="40"/>
      <c r="E73" s="14"/>
      <c r="F73" s="22"/>
      <c r="G73" s="37"/>
      <c r="H73" s="2"/>
    </row>
    <row r="74" spans="1:8" ht="15">
      <c r="A74" s="162"/>
      <c r="B74" s="133" t="s">
        <v>92</v>
      </c>
      <c r="C74" s="164"/>
      <c r="D74" s="40"/>
      <c r="E74" s="14"/>
      <c r="F74" s="22"/>
      <c r="G74" s="37"/>
      <c r="H74" s="2"/>
    </row>
    <row r="75" spans="1:8" ht="23.25" thickBot="1">
      <c r="A75" s="162"/>
      <c r="B75" s="134" t="s">
        <v>93</v>
      </c>
      <c r="C75" s="164"/>
      <c r="D75" s="40"/>
      <c r="E75" s="14"/>
      <c r="F75" s="22"/>
      <c r="G75" s="75"/>
      <c r="H75" s="2"/>
    </row>
    <row r="76" spans="1:8" ht="24.95" customHeight="1" thickBot="1">
      <c r="A76" s="162"/>
      <c r="B76" s="184" t="s">
        <v>55</v>
      </c>
      <c r="C76" s="177"/>
      <c r="D76" s="93">
        <v>4944.95</v>
      </c>
      <c r="E76" s="91"/>
      <c r="F76" s="91"/>
      <c r="G76" s="81">
        <f>D76*E76*F76</f>
        <v>0</v>
      </c>
      <c r="H76" s="81">
        <f>G76*1.21</f>
        <v>0</v>
      </c>
    </row>
    <row r="77" spans="1:8" ht="33.75">
      <c r="A77" s="162"/>
      <c r="B77" s="139" t="s">
        <v>94</v>
      </c>
      <c r="C77" s="164"/>
      <c r="D77" s="40"/>
      <c r="E77" s="14"/>
      <c r="F77" s="22"/>
      <c r="G77" s="37"/>
      <c r="H77" s="2"/>
    </row>
    <row r="78" spans="1:8" ht="33.75">
      <c r="A78" s="162"/>
      <c r="B78" s="138" t="s">
        <v>133</v>
      </c>
      <c r="C78" s="164"/>
      <c r="D78" s="40"/>
      <c r="E78" s="14"/>
      <c r="F78" s="22"/>
      <c r="G78" s="37"/>
      <c r="H78" s="2"/>
    </row>
    <row r="79" spans="1:8" ht="45">
      <c r="A79" s="162"/>
      <c r="B79" s="133" t="s">
        <v>95</v>
      </c>
      <c r="C79" s="164"/>
      <c r="D79" s="40"/>
      <c r="E79" s="14"/>
      <c r="F79" s="22"/>
      <c r="G79" s="37"/>
      <c r="H79" s="2"/>
    </row>
    <row r="80" spans="1:8" ht="23.25" thickBot="1">
      <c r="A80" s="162"/>
      <c r="B80" s="135" t="s">
        <v>96</v>
      </c>
      <c r="C80" s="164"/>
      <c r="D80" s="40"/>
      <c r="E80" s="14"/>
      <c r="F80" s="22"/>
      <c r="G80" s="75"/>
      <c r="H80" s="2"/>
    </row>
    <row r="81" spans="1:8" ht="24.95" customHeight="1" thickBot="1">
      <c r="A81" s="162"/>
      <c r="B81" s="141" t="s">
        <v>142</v>
      </c>
      <c r="C81" s="164"/>
      <c r="D81" s="93">
        <v>402.58</v>
      </c>
      <c r="E81" s="91"/>
      <c r="F81" s="91"/>
      <c r="G81" s="81">
        <f>D81*E81*F81</f>
        <v>0</v>
      </c>
      <c r="H81" s="81">
        <f>G81*1.21</f>
        <v>0</v>
      </c>
    </row>
    <row r="82" spans="1:8" ht="24.95" customHeight="1" thickBot="1">
      <c r="A82" s="162"/>
      <c r="B82" s="136" t="s">
        <v>143</v>
      </c>
      <c r="C82" s="164"/>
      <c r="D82" s="40"/>
      <c r="E82" s="14"/>
      <c r="F82" s="22"/>
      <c r="G82" s="96"/>
      <c r="H82" s="2"/>
    </row>
    <row r="83" spans="1:8" ht="24.95" customHeight="1" thickBot="1">
      <c r="A83" s="162"/>
      <c r="B83" s="76" t="s">
        <v>41</v>
      </c>
      <c r="C83" s="164"/>
      <c r="D83" s="93">
        <v>4944.95</v>
      </c>
      <c r="E83" s="91"/>
      <c r="F83" s="91"/>
      <c r="G83" s="81">
        <f>D83*E83*F83</f>
        <v>0</v>
      </c>
      <c r="H83" s="81">
        <f>G83*1.21</f>
        <v>0</v>
      </c>
    </row>
    <row r="84" spans="1:8" ht="23.25" thickBot="1">
      <c r="A84" s="162"/>
      <c r="B84" s="136" t="s">
        <v>87</v>
      </c>
      <c r="C84" s="164"/>
      <c r="D84" s="40"/>
      <c r="E84" s="14"/>
      <c r="F84" s="22"/>
      <c r="G84" s="37"/>
      <c r="H84" s="2"/>
    </row>
    <row r="85" spans="1:8" ht="24.95" customHeight="1" thickBot="1">
      <c r="A85" s="162"/>
      <c r="B85" s="76" t="s">
        <v>40</v>
      </c>
      <c r="C85" s="164"/>
      <c r="D85" s="93">
        <v>4944.95</v>
      </c>
      <c r="E85" s="91"/>
      <c r="F85" s="91"/>
      <c r="G85" s="81">
        <f>D85*E85*F85</f>
        <v>0</v>
      </c>
      <c r="H85" s="81">
        <f>G85*1.21</f>
        <v>0</v>
      </c>
    </row>
    <row r="86" spans="1:8" ht="22.5">
      <c r="A86" s="162"/>
      <c r="B86" s="136" t="s">
        <v>71</v>
      </c>
      <c r="C86" s="164"/>
      <c r="D86" s="40"/>
      <c r="E86" s="14"/>
      <c r="F86" s="22"/>
      <c r="G86" s="37"/>
      <c r="H86" s="2"/>
    </row>
    <row r="87" spans="1:8" ht="15.75" thickBot="1">
      <c r="A87" s="162"/>
      <c r="B87" s="136" t="s">
        <v>97</v>
      </c>
      <c r="C87" s="164"/>
      <c r="D87" s="40"/>
      <c r="E87" s="14"/>
      <c r="F87" s="22"/>
      <c r="G87" s="37"/>
      <c r="H87" s="2"/>
    </row>
    <row r="88" spans="1:8" ht="24.95" customHeight="1" thickBot="1">
      <c r="A88" s="162"/>
      <c r="B88" s="76" t="s">
        <v>42</v>
      </c>
      <c r="C88" s="164"/>
      <c r="D88" s="93">
        <v>4944.95</v>
      </c>
      <c r="E88" s="91"/>
      <c r="F88" s="91"/>
      <c r="G88" s="81">
        <f>D88*E88*F88</f>
        <v>0</v>
      </c>
      <c r="H88" s="81">
        <f>G88*1.21</f>
        <v>0</v>
      </c>
    </row>
    <row r="89" spans="1:8" ht="15">
      <c r="A89" s="162"/>
      <c r="B89" s="136" t="s">
        <v>98</v>
      </c>
      <c r="C89" s="164"/>
      <c r="D89" s="40"/>
      <c r="E89" s="14"/>
      <c r="F89" s="22"/>
      <c r="G89" s="37"/>
      <c r="H89" s="2"/>
    </row>
    <row r="90" spans="1:8" ht="22.5">
      <c r="A90" s="162"/>
      <c r="B90" s="136" t="s">
        <v>67</v>
      </c>
      <c r="C90" s="164"/>
      <c r="D90" s="40"/>
      <c r="E90" s="14"/>
      <c r="F90" s="22"/>
      <c r="G90" s="37"/>
      <c r="H90" s="2"/>
    </row>
    <row r="91" spans="1:8" ht="22.5">
      <c r="A91" s="162"/>
      <c r="B91" s="136" t="s">
        <v>88</v>
      </c>
      <c r="C91" s="164"/>
      <c r="D91" s="40"/>
      <c r="E91" s="14"/>
      <c r="F91" s="22"/>
      <c r="G91" s="37"/>
      <c r="H91" s="2"/>
    </row>
    <row r="92" spans="1:8" ht="15">
      <c r="A92" s="162"/>
      <c r="B92" s="136"/>
      <c r="C92" s="164"/>
      <c r="D92" s="40"/>
      <c r="E92" s="14"/>
      <c r="F92" s="22"/>
      <c r="G92" s="37"/>
      <c r="H92" s="2"/>
    </row>
    <row r="93" spans="1:8" ht="23.25" thickBot="1">
      <c r="A93" s="162"/>
      <c r="B93" s="142" t="s">
        <v>4</v>
      </c>
      <c r="C93" s="165"/>
      <c r="D93" s="40"/>
      <c r="E93" s="14"/>
      <c r="F93" s="22"/>
      <c r="G93" s="37"/>
      <c r="H93" s="2"/>
    </row>
    <row r="94" spans="1:8" ht="24.95" customHeight="1" thickBot="1">
      <c r="A94" s="16"/>
      <c r="B94" s="20" t="s">
        <v>9</v>
      </c>
      <c r="C94" s="17"/>
      <c r="D94" s="57">
        <v>4944.95</v>
      </c>
      <c r="E94" s="57" t="s">
        <v>24</v>
      </c>
      <c r="F94" s="58" t="s">
        <v>24</v>
      </c>
      <c r="G94" s="59">
        <f>SUM(G71:G88)</f>
        <v>0</v>
      </c>
      <c r="H94" s="60">
        <f>G94*1.21</f>
        <v>0</v>
      </c>
    </row>
    <row r="95" spans="1:8" ht="30.75" thickBot="1">
      <c r="A95" s="178" t="s">
        <v>10</v>
      </c>
      <c r="B95" s="83" t="s">
        <v>52</v>
      </c>
      <c r="C95" s="179" t="s">
        <v>26</v>
      </c>
      <c r="D95" s="77">
        <v>468.29</v>
      </c>
      <c r="E95" s="91"/>
      <c r="F95" s="91"/>
      <c r="G95" s="81">
        <f>D95*E95*F95</f>
        <v>0</v>
      </c>
      <c r="H95" s="81">
        <f>G95*1.21</f>
        <v>0</v>
      </c>
    </row>
    <row r="96" spans="1:8" ht="31.5" customHeight="1" thickBot="1">
      <c r="A96" s="178"/>
      <c r="B96" s="84" t="s">
        <v>53</v>
      </c>
      <c r="C96" s="180"/>
      <c r="D96" s="77">
        <v>75.28</v>
      </c>
      <c r="E96" s="91"/>
      <c r="F96" s="91"/>
      <c r="G96" s="81">
        <f>D96*E96*F96</f>
        <v>0</v>
      </c>
      <c r="H96" s="81">
        <f>G96*1.21</f>
        <v>0</v>
      </c>
    </row>
    <row r="97" spans="1:8" ht="66" customHeight="1" thickBot="1">
      <c r="A97" s="178"/>
      <c r="B97" s="84" t="s">
        <v>54</v>
      </c>
      <c r="C97" s="180"/>
      <c r="D97" s="77">
        <v>753.41</v>
      </c>
      <c r="E97" s="91"/>
      <c r="F97" s="91"/>
      <c r="G97" s="81">
        <f>D97*E97*F97</f>
        <v>0</v>
      </c>
      <c r="H97" s="81">
        <f>G97*1.21</f>
        <v>0</v>
      </c>
    </row>
    <row r="98" spans="1:8" ht="45">
      <c r="A98" s="162"/>
      <c r="B98" s="139" t="s">
        <v>99</v>
      </c>
      <c r="C98" s="164"/>
      <c r="D98" s="40"/>
      <c r="E98" s="14"/>
      <c r="F98" s="22"/>
      <c r="G98" s="37"/>
      <c r="H98" s="2"/>
    </row>
    <row r="99" spans="1:8" ht="22.5">
      <c r="A99" s="162"/>
      <c r="B99" s="133" t="s">
        <v>91</v>
      </c>
      <c r="C99" s="164"/>
      <c r="D99" s="40"/>
      <c r="E99" s="14"/>
      <c r="F99" s="22"/>
      <c r="G99" s="37"/>
      <c r="H99" s="2"/>
    </row>
    <row r="100" spans="1:8" ht="34.5" thickBot="1">
      <c r="A100" s="162"/>
      <c r="B100" s="134" t="s">
        <v>100</v>
      </c>
      <c r="C100" s="164"/>
      <c r="D100" s="40"/>
      <c r="E100" s="14"/>
      <c r="F100" s="22"/>
      <c r="G100" s="37"/>
      <c r="H100" s="2"/>
    </row>
    <row r="101" spans="1:8" ht="24.95" customHeight="1" thickBot="1">
      <c r="A101" s="162"/>
      <c r="B101" s="76" t="s">
        <v>43</v>
      </c>
      <c r="C101" s="164"/>
      <c r="D101" s="93">
        <v>1296.98</v>
      </c>
      <c r="E101" s="91"/>
      <c r="F101" s="91"/>
      <c r="G101" s="81">
        <f>D101*E101*F101</f>
        <v>0</v>
      </c>
      <c r="H101" s="81">
        <f>G101*1.21</f>
        <v>0</v>
      </c>
    </row>
    <row r="102" spans="1:8" ht="15">
      <c r="A102" s="162"/>
      <c r="B102" s="132" t="s">
        <v>98</v>
      </c>
      <c r="C102" s="164"/>
      <c r="D102" s="40"/>
      <c r="E102" s="14"/>
      <c r="F102" s="22"/>
      <c r="G102" s="37"/>
      <c r="H102" s="2"/>
    </row>
    <row r="103" spans="1:8" ht="22.5">
      <c r="A103" s="162"/>
      <c r="B103" s="133" t="s">
        <v>88</v>
      </c>
      <c r="C103" s="164"/>
      <c r="D103" s="40"/>
      <c r="E103" s="14"/>
      <c r="F103" s="22"/>
      <c r="G103" s="37"/>
      <c r="H103" s="2"/>
    </row>
    <row r="104" spans="1:8" ht="22.5">
      <c r="A104" s="162"/>
      <c r="B104" s="133" t="s">
        <v>71</v>
      </c>
      <c r="C104" s="164"/>
      <c r="D104" s="40"/>
      <c r="E104" s="14"/>
      <c r="F104" s="22"/>
      <c r="G104" s="37"/>
      <c r="H104" s="2"/>
    </row>
    <row r="105" spans="1:8" ht="33.75">
      <c r="A105" s="162"/>
      <c r="B105" s="133" t="s">
        <v>101</v>
      </c>
      <c r="C105" s="164"/>
      <c r="D105" s="40"/>
      <c r="E105" s="14"/>
      <c r="F105" s="22"/>
      <c r="G105" s="37"/>
      <c r="H105" s="2"/>
    </row>
    <row r="106" spans="1:8" ht="45">
      <c r="A106" s="162"/>
      <c r="B106" s="133" t="s">
        <v>102</v>
      </c>
      <c r="C106" s="164"/>
      <c r="D106" s="40"/>
      <c r="E106" s="14"/>
      <c r="F106" s="22"/>
      <c r="G106" s="37"/>
      <c r="H106" s="2"/>
    </row>
    <row r="107" spans="1:8" ht="15">
      <c r="A107" s="162"/>
      <c r="B107" s="133" t="s">
        <v>97</v>
      </c>
      <c r="C107" s="164"/>
      <c r="D107" s="40"/>
      <c r="E107" s="14"/>
      <c r="F107" s="22"/>
      <c r="G107" s="37"/>
      <c r="H107" s="2"/>
    </row>
    <row r="108" spans="1:8" ht="22.5">
      <c r="A108" s="162"/>
      <c r="B108" s="133" t="s">
        <v>103</v>
      </c>
      <c r="C108" s="164"/>
      <c r="D108" s="40"/>
      <c r="E108" s="14"/>
      <c r="F108" s="22"/>
      <c r="G108" s="37"/>
      <c r="H108" s="2"/>
    </row>
    <row r="109" spans="1:8" ht="22.5">
      <c r="A109" s="162"/>
      <c r="B109" s="133" t="s">
        <v>67</v>
      </c>
      <c r="C109" s="164"/>
      <c r="D109" s="40"/>
      <c r="E109" s="14"/>
      <c r="F109" s="22"/>
      <c r="G109" s="37"/>
      <c r="H109" s="2"/>
    </row>
    <row r="110" spans="1:8" ht="22.5">
      <c r="A110" s="162"/>
      <c r="B110" s="133" t="s">
        <v>104</v>
      </c>
      <c r="C110" s="164"/>
      <c r="D110" s="40"/>
      <c r="E110" s="14"/>
      <c r="F110" s="22"/>
      <c r="G110" s="37"/>
      <c r="H110" s="2"/>
    </row>
    <row r="111" spans="1:8" ht="22.5">
      <c r="A111" s="162"/>
      <c r="B111" s="133" t="s">
        <v>88</v>
      </c>
      <c r="C111" s="164"/>
      <c r="D111" s="40"/>
      <c r="E111" s="14"/>
      <c r="F111" s="22"/>
      <c r="G111" s="37"/>
      <c r="H111" s="2"/>
    </row>
    <row r="112" spans="1:8" ht="15">
      <c r="A112" s="162"/>
      <c r="B112" s="133"/>
      <c r="C112" s="164"/>
      <c r="D112" s="40"/>
      <c r="E112" s="14"/>
      <c r="F112" s="22"/>
      <c r="G112" s="37"/>
      <c r="H112" s="2"/>
    </row>
    <row r="113" spans="1:8" ht="23.25" thickBot="1">
      <c r="A113" s="162"/>
      <c r="B113" s="134" t="s">
        <v>4</v>
      </c>
      <c r="C113" s="165"/>
      <c r="D113" s="5"/>
      <c r="E113" s="14"/>
      <c r="F113" s="22"/>
      <c r="G113" s="37"/>
      <c r="H113" s="2"/>
    </row>
    <row r="114" spans="1:8" ht="24.95" customHeight="1" thickBot="1">
      <c r="A114" s="117"/>
      <c r="B114" s="85" t="s">
        <v>10</v>
      </c>
      <c r="C114" s="19"/>
      <c r="D114" s="61">
        <v>1296.98</v>
      </c>
      <c r="E114" s="57" t="s">
        <v>24</v>
      </c>
      <c r="F114" s="58" t="s">
        <v>24</v>
      </c>
      <c r="G114" s="59">
        <f>SUM(G95:G101)</f>
        <v>0</v>
      </c>
      <c r="H114" s="60">
        <f>G114*1.21</f>
        <v>0</v>
      </c>
    </row>
    <row r="115" spans="1:8" ht="24.95" customHeight="1" thickBot="1">
      <c r="A115" s="162" t="s">
        <v>11</v>
      </c>
      <c r="B115" s="76" t="s">
        <v>38</v>
      </c>
      <c r="C115" s="163" t="s">
        <v>12</v>
      </c>
      <c r="D115" s="94">
        <v>10.96</v>
      </c>
      <c r="E115" s="91"/>
      <c r="F115" s="91"/>
      <c r="G115" s="81">
        <f>D115*E115*F115</f>
        <v>0</v>
      </c>
      <c r="H115" s="81">
        <f>G115*1.21</f>
        <v>0</v>
      </c>
    </row>
    <row r="116" spans="1:8" ht="45">
      <c r="A116" s="162"/>
      <c r="B116" s="136" t="s">
        <v>105</v>
      </c>
      <c r="C116" s="164"/>
      <c r="D116" s="40"/>
      <c r="E116" s="14"/>
      <c r="F116" s="22"/>
      <c r="G116" s="37"/>
      <c r="H116" s="2"/>
    </row>
    <row r="117" spans="1:8" ht="22.5">
      <c r="A117" s="162"/>
      <c r="B117" s="136" t="s">
        <v>106</v>
      </c>
      <c r="C117" s="164"/>
      <c r="D117" s="40"/>
      <c r="E117" s="14"/>
      <c r="F117" s="22"/>
      <c r="G117" s="37"/>
      <c r="H117" s="2"/>
    </row>
    <row r="118" spans="1:8" ht="15">
      <c r="A118" s="162"/>
      <c r="B118" s="136" t="s">
        <v>107</v>
      </c>
      <c r="C118" s="164"/>
      <c r="D118" s="40"/>
      <c r="E118" s="14"/>
      <c r="F118" s="22"/>
      <c r="G118" s="37"/>
      <c r="H118" s="2"/>
    </row>
    <row r="119" spans="1:8" ht="22.5">
      <c r="A119" s="162"/>
      <c r="B119" s="136" t="s">
        <v>108</v>
      </c>
      <c r="C119" s="164"/>
      <c r="D119" s="40"/>
      <c r="E119" s="14"/>
      <c r="F119" s="22"/>
      <c r="G119" s="37"/>
      <c r="H119" s="2"/>
    </row>
    <row r="120" spans="1:8" ht="15">
      <c r="A120" s="162"/>
      <c r="B120" s="136" t="s">
        <v>109</v>
      </c>
      <c r="C120" s="164"/>
      <c r="D120" s="40"/>
      <c r="E120" s="14"/>
      <c r="F120" s="22"/>
      <c r="G120" s="37"/>
      <c r="H120" s="2"/>
    </row>
    <row r="121" spans="1:8" ht="15.75" thickBot="1">
      <c r="A121" s="162"/>
      <c r="B121" s="136" t="s">
        <v>110</v>
      </c>
      <c r="C121" s="164"/>
      <c r="D121" s="40"/>
      <c r="E121" s="14"/>
      <c r="F121" s="34"/>
      <c r="G121" s="37"/>
      <c r="H121" s="2"/>
    </row>
    <row r="122" spans="1:8" ht="24.95" customHeight="1" thickBot="1">
      <c r="A122" s="162"/>
      <c r="B122" s="76" t="s">
        <v>41</v>
      </c>
      <c r="C122" s="164"/>
      <c r="D122" s="77">
        <v>10.96</v>
      </c>
      <c r="E122" s="91"/>
      <c r="F122" s="91"/>
      <c r="G122" s="81">
        <f>D122*E122*F122</f>
        <v>0</v>
      </c>
      <c r="H122" s="81">
        <f>G122*1.21</f>
        <v>0</v>
      </c>
    </row>
    <row r="123" spans="1:8" ht="15">
      <c r="A123" s="162"/>
      <c r="B123" s="132" t="s">
        <v>111</v>
      </c>
      <c r="C123" s="164"/>
      <c r="D123" s="40"/>
      <c r="E123" s="14"/>
      <c r="F123" s="22"/>
      <c r="G123" s="37"/>
      <c r="H123" s="2"/>
    </row>
    <row r="124" spans="1:8" ht="15.75" thickBot="1">
      <c r="A124" s="162"/>
      <c r="B124" s="134" t="s">
        <v>112</v>
      </c>
      <c r="C124" s="164"/>
      <c r="D124" s="5"/>
      <c r="E124" s="14"/>
      <c r="F124" s="22"/>
      <c r="G124" s="37"/>
      <c r="H124" s="2"/>
    </row>
    <row r="125" spans="1:8" ht="24.95" customHeight="1" thickBot="1">
      <c r="A125" s="116"/>
      <c r="B125" s="21" t="s">
        <v>18</v>
      </c>
      <c r="C125" s="18"/>
      <c r="D125" s="62">
        <v>10.96</v>
      </c>
      <c r="E125" s="57" t="s">
        <v>24</v>
      </c>
      <c r="F125" s="58" t="s">
        <v>24</v>
      </c>
      <c r="G125" s="59">
        <f>SUM(G115:G124)</f>
        <v>0</v>
      </c>
      <c r="H125" s="60">
        <f>G125*1.21</f>
        <v>0</v>
      </c>
    </row>
    <row r="126" spans="1:8" ht="24.95" customHeight="1" thickBot="1">
      <c r="A126" s="162" t="s">
        <v>160</v>
      </c>
      <c r="B126" s="82" t="s">
        <v>37</v>
      </c>
      <c r="C126" s="174" t="s">
        <v>14</v>
      </c>
      <c r="D126" s="77">
        <f>307.75+65.51</f>
        <v>373.26</v>
      </c>
      <c r="E126" s="91"/>
      <c r="F126" s="91"/>
      <c r="G126" s="81">
        <f>D126*E126*F126</f>
        <v>0</v>
      </c>
      <c r="H126" s="81">
        <f>G126*1.21</f>
        <v>0</v>
      </c>
    </row>
    <row r="127" spans="1:8" ht="45">
      <c r="A127" s="162"/>
      <c r="B127" s="132" t="s">
        <v>105</v>
      </c>
      <c r="C127" s="175"/>
      <c r="D127" s="40"/>
      <c r="E127" s="14"/>
      <c r="F127" s="22"/>
      <c r="G127" s="37"/>
      <c r="H127" s="2"/>
    </row>
    <row r="128" spans="1:8" ht="22.5">
      <c r="A128" s="162"/>
      <c r="B128" s="133" t="s">
        <v>67</v>
      </c>
      <c r="C128" s="175"/>
      <c r="D128" s="40"/>
      <c r="E128" s="14"/>
      <c r="F128" s="22"/>
      <c r="G128" s="37"/>
      <c r="H128" s="2"/>
    </row>
    <row r="129" spans="1:8" ht="22.5">
      <c r="A129" s="162"/>
      <c r="B129" s="133" t="s">
        <v>88</v>
      </c>
      <c r="C129" s="175"/>
      <c r="D129" s="40"/>
      <c r="E129" s="14"/>
      <c r="F129" s="22"/>
      <c r="G129" s="37"/>
      <c r="H129" s="2"/>
    </row>
    <row r="130" spans="1:8" ht="22.5">
      <c r="A130" s="162"/>
      <c r="B130" s="133" t="s">
        <v>103</v>
      </c>
      <c r="C130" s="175"/>
      <c r="D130" s="40"/>
      <c r="E130" s="14"/>
      <c r="F130" s="22"/>
      <c r="G130" s="37"/>
      <c r="H130" s="2"/>
    </row>
    <row r="131" spans="1:8" ht="22.5">
      <c r="A131" s="162"/>
      <c r="B131" s="133" t="s">
        <v>104</v>
      </c>
      <c r="C131" s="175"/>
      <c r="D131" s="40"/>
      <c r="E131" s="14"/>
      <c r="F131" s="22"/>
      <c r="G131" s="37"/>
      <c r="H131" s="2"/>
    </row>
    <row r="132" spans="1:8" ht="15">
      <c r="A132" s="162"/>
      <c r="B132" s="133"/>
      <c r="C132" s="3"/>
      <c r="D132" s="40"/>
      <c r="E132" s="14"/>
      <c r="F132" s="22"/>
      <c r="G132" s="37"/>
      <c r="H132" s="2"/>
    </row>
    <row r="133" spans="1:8" ht="23.25" thickBot="1">
      <c r="A133" s="162"/>
      <c r="B133" s="134" t="s">
        <v>4</v>
      </c>
      <c r="C133" s="3"/>
      <c r="D133" s="40"/>
      <c r="E133" s="14"/>
      <c r="F133" s="22"/>
      <c r="G133" s="37"/>
      <c r="H133" s="2"/>
    </row>
    <row r="134" spans="1:8" ht="34.5" customHeight="1" thickBot="1">
      <c r="A134" s="116"/>
      <c r="B134" s="21" t="s">
        <v>13</v>
      </c>
      <c r="C134" s="18"/>
      <c r="D134" s="63">
        <f>D126</f>
        <v>373.26</v>
      </c>
      <c r="E134" s="64" t="s">
        <v>24</v>
      </c>
      <c r="F134" s="65" t="s">
        <v>24</v>
      </c>
      <c r="G134" s="59">
        <f>G126</f>
        <v>0</v>
      </c>
      <c r="H134" s="60">
        <f>G134*1.21</f>
        <v>0</v>
      </c>
    </row>
    <row r="135" spans="1:8" ht="24.95" customHeight="1" thickBot="1">
      <c r="A135" s="118"/>
      <c r="B135" s="76" t="s">
        <v>38</v>
      </c>
      <c r="C135" s="163" t="s">
        <v>15</v>
      </c>
      <c r="D135" s="77">
        <v>770.94</v>
      </c>
      <c r="E135" s="90"/>
      <c r="F135" s="90"/>
      <c r="G135" s="81">
        <f>D135*E135*F135</f>
        <v>0</v>
      </c>
      <c r="H135" s="81">
        <f>G135*1.21</f>
        <v>0</v>
      </c>
    </row>
    <row r="136" spans="1:8" ht="75" customHeight="1">
      <c r="A136" s="176" t="s">
        <v>19</v>
      </c>
      <c r="B136" s="132" t="s">
        <v>75</v>
      </c>
      <c r="C136" s="164"/>
      <c r="D136" s="40"/>
      <c r="E136" s="22"/>
      <c r="F136" s="22"/>
      <c r="G136" s="37"/>
      <c r="H136" s="2"/>
    </row>
    <row r="137" spans="1:8" ht="33.75">
      <c r="A137" s="176"/>
      <c r="B137" s="133" t="s">
        <v>113</v>
      </c>
      <c r="C137" s="164"/>
      <c r="D137" s="40"/>
      <c r="E137" s="22"/>
      <c r="F137" s="22"/>
      <c r="G137" s="37"/>
      <c r="H137" s="2"/>
    </row>
    <row r="138" spans="1:8" ht="33.75">
      <c r="A138" s="176"/>
      <c r="B138" s="133" t="s">
        <v>64</v>
      </c>
      <c r="C138" s="164"/>
      <c r="D138" s="40"/>
      <c r="E138" s="22"/>
      <c r="F138" s="22"/>
      <c r="G138" s="37"/>
      <c r="H138" s="2"/>
    </row>
    <row r="139" spans="1:8" ht="45">
      <c r="A139" s="176"/>
      <c r="B139" s="133" t="s">
        <v>102</v>
      </c>
      <c r="C139" s="164"/>
      <c r="D139" s="40"/>
      <c r="E139" s="22"/>
      <c r="F139" s="22"/>
      <c r="G139" s="37"/>
      <c r="H139" s="2"/>
    </row>
    <row r="140" spans="1:8" ht="15">
      <c r="A140" s="176"/>
      <c r="B140" s="133" t="s">
        <v>61</v>
      </c>
      <c r="C140" s="164"/>
      <c r="D140" s="40"/>
      <c r="E140" s="22"/>
      <c r="F140" s="22"/>
      <c r="G140" s="37"/>
      <c r="H140" s="2"/>
    </row>
    <row r="141" spans="1:8" ht="23.25" thickBot="1">
      <c r="A141" s="176"/>
      <c r="B141" s="134" t="s">
        <v>62</v>
      </c>
      <c r="C141" s="164"/>
      <c r="D141" s="40"/>
      <c r="E141" s="22"/>
      <c r="F141" s="22"/>
      <c r="G141" s="37"/>
      <c r="H141" s="2"/>
    </row>
    <row r="142" spans="1:8" ht="24.95" customHeight="1" thickBot="1">
      <c r="A142" s="176"/>
      <c r="B142" s="76" t="s">
        <v>41</v>
      </c>
      <c r="C142" s="164"/>
      <c r="D142" s="77">
        <v>770.94</v>
      </c>
      <c r="E142" s="90"/>
      <c r="F142" s="90"/>
      <c r="G142" s="81">
        <f>D142*E142*F142</f>
        <v>0</v>
      </c>
      <c r="H142" s="81">
        <f>G142*1.21</f>
        <v>0</v>
      </c>
    </row>
    <row r="143" spans="1:8" ht="33.75">
      <c r="A143" s="176"/>
      <c r="B143" s="132" t="s">
        <v>114</v>
      </c>
      <c r="C143" s="164"/>
      <c r="D143" s="40"/>
      <c r="E143" s="22"/>
      <c r="F143" s="22"/>
      <c r="G143" s="37"/>
      <c r="H143" s="2"/>
    </row>
    <row r="144" spans="1:8" ht="33.75">
      <c r="A144" s="176"/>
      <c r="B144" s="138" t="s">
        <v>115</v>
      </c>
      <c r="C144" s="164"/>
      <c r="D144" s="40"/>
      <c r="E144" s="22"/>
      <c r="F144" s="22"/>
      <c r="G144" s="37"/>
      <c r="H144" s="2"/>
    </row>
    <row r="145" spans="1:8" ht="22.5">
      <c r="A145" s="176"/>
      <c r="B145" s="138" t="s">
        <v>72</v>
      </c>
      <c r="C145" s="164"/>
      <c r="D145" s="40"/>
      <c r="E145" s="22"/>
      <c r="F145" s="22"/>
      <c r="G145" s="37"/>
      <c r="H145" s="2"/>
    </row>
    <row r="146" spans="1:8" ht="22.5">
      <c r="A146" s="176"/>
      <c r="B146" s="138" t="s">
        <v>73</v>
      </c>
      <c r="C146" s="164"/>
      <c r="D146" s="40"/>
      <c r="E146" s="22"/>
      <c r="F146" s="22"/>
      <c r="G146" s="37"/>
      <c r="H146" s="2"/>
    </row>
    <row r="147" spans="1:8" ht="23.25" thickBot="1">
      <c r="A147" s="176"/>
      <c r="B147" s="143" t="s">
        <v>70</v>
      </c>
      <c r="C147" s="164"/>
      <c r="D147" s="40"/>
      <c r="E147" s="22"/>
      <c r="F147" s="22"/>
      <c r="G147" s="37"/>
      <c r="H147" s="2"/>
    </row>
    <row r="148" spans="1:8" ht="24.95" customHeight="1" thickBot="1">
      <c r="A148" s="176"/>
      <c r="B148" s="76" t="s">
        <v>40</v>
      </c>
      <c r="C148" s="164"/>
      <c r="D148" s="77">
        <v>770.94</v>
      </c>
      <c r="E148" s="90"/>
      <c r="F148" s="90"/>
      <c r="G148" s="81">
        <f>D148*E148*F148</f>
        <v>0</v>
      </c>
      <c r="H148" s="81">
        <f>G148*1.21</f>
        <v>0</v>
      </c>
    </row>
    <row r="149" spans="1:8" ht="22.5">
      <c r="A149" s="176"/>
      <c r="B149" s="137" t="s">
        <v>71</v>
      </c>
      <c r="C149" s="164"/>
      <c r="D149" s="40"/>
      <c r="E149" s="22"/>
      <c r="F149" s="22"/>
      <c r="G149" s="37"/>
      <c r="H149" s="2"/>
    </row>
    <row r="150" spans="1:8" ht="22.5">
      <c r="A150" s="176"/>
      <c r="B150" s="138" t="s">
        <v>67</v>
      </c>
      <c r="C150" s="164"/>
      <c r="D150" s="40"/>
      <c r="E150" s="22"/>
      <c r="F150" s="22"/>
      <c r="G150" s="37"/>
      <c r="H150" s="2"/>
    </row>
    <row r="151" spans="1:8" ht="22.5">
      <c r="A151" s="176"/>
      <c r="B151" s="138" t="s">
        <v>116</v>
      </c>
      <c r="C151" s="164"/>
      <c r="D151" s="40"/>
      <c r="E151" s="22"/>
      <c r="F151" s="22"/>
      <c r="G151" s="37"/>
      <c r="H151" s="2"/>
    </row>
    <row r="152" spans="1:8" ht="33.75">
      <c r="A152" s="176"/>
      <c r="B152" s="138" t="s">
        <v>117</v>
      </c>
      <c r="C152" s="164"/>
      <c r="D152" s="40"/>
      <c r="E152" s="22"/>
      <c r="F152" s="22"/>
      <c r="G152" s="37"/>
      <c r="H152" s="2"/>
    </row>
    <row r="153" spans="1:8" ht="22.5">
      <c r="A153" s="176"/>
      <c r="B153" s="138" t="s">
        <v>118</v>
      </c>
      <c r="C153" s="164"/>
      <c r="D153" s="40"/>
      <c r="E153" s="22"/>
      <c r="F153" s="22"/>
      <c r="G153" s="37"/>
      <c r="H153" s="2"/>
    </row>
    <row r="154" spans="1:8" ht="15">
      <c r="A154" s="176"/>
      <c r="B154" s="138" t="s">
        <v>119</v>
      </c>
      <c r="C154" s="164"/>
      <c r="D154" s="40"/>
      <c r="E154" s="22"/>
      <c r="F154" s="22"/>
      <c r="G154" s="37"/>
      <c r="H154" s="2"/>
    </row>
    <row r="155" spans="1:8" ht="15">
      <c r="A155" s="176"/>
      <c r="B155" s="138" t="s">
        <v>120</v>
      </c>
      <c r="C155" s="164"/>
      <c r="D155" s="40"/>
      <c r="E155" s="22"/>
      <c r="F155" s="22"/>
      <c r="G155" s="37"/>
      <c r="H155" s="2"/>
    </row>
    <row r="156" spans="1:8" ht="15">
      <c r="A156" s="176"/>
      <c r="B156" s="138"/>
      <c r="C156" s="164"/>
      <c r="D156" s="40"/>
      <c r="E156" s="22"/>
      <c r="F156" s="22"/>
      <c r="G156" s="37"/>
      <c r="H156" s="2"/>
    </row>
    <row r="157" spans="1:8" ht="23.25" thickBot="1">
      <c r="A157" s="176"/>
      <c r="B157" s="143" t="s">
        <v>4</v>
      </c>
      <c r="C157" s="165"/>
      <c r="D157" s="40"/>
      <c r="E157" s="22"/>
      <c r="F157" s="22"/>
      <c r="G157" s="37"/>
      <c r="H157" s="2"/>
    </row>
    <row r="158" spans="1:8" ht="30.75" thickBot="1">
      <c r="A158" s="119"/>
      <c r="B158" s="89" t="s">
        <v>19</v>
      </c>
      <c r="C158" s="18"/>
      <c r="D158" s="66">
        <v>770.94</v>
      </c>
      <c r="E158" s="58" t="s">
        <v>24</v>
      </c>
      <c r="F158" s="58" t="s">
        <v>24</v>
      </c>
      <c r="G158" s="67">
        <f>SUM(G135:G157)</f>
        <v>0</v>
      </c>
      <c r="H158" s="60">
        <f>G158*1.21</f>
        <v>0</v>
      </c>
    </row>
    <row r="159" spans="1:8" ht="24.95" customHeight="1" thickBot="1">
      <c r="A159" s="162" t="s">
        <v>16</v>
      </c>
      <c r="B159" s="76" t="s">
        <v>34</v>
      </c>
      <c r="C159" s="163" t="s">
        <v>17</v>
      </c>
      <c r="D159" s="77">
        <v>127.47</v>
      </c>
      <c r="E159" s="90"/>
      <c r="F159" s="90"/>
      <c r="G159" s="81">
        <f>D159*E159*F159</f>
        <v>0</v>
      </c>
      <c r="H159" s="81">
        <f>G159*1.21</f>
        <v>0</v>
      </c>
    </row>
    <row r="160" spans="1:8" ht="66.75" customHeight="1">
      <c r="A160" s="162"/>
      <c r="B160" s="137" t="s">
        <v>145</v>
      </c>
      <c r="C160" s="164"/>
      <c r="D160" s="40"/>
      <c r="E160" s="22"/>
      <c r="F160" s="22"/>
      <c r="G160" s="37"/>
      <c r="H160" s="2"/>
    </row>
    <row r="161" spans="1:8" ht="45">
      <c r="A161" s="162"/>
      <c r="B161" s="138" t="s">
        <v>75</v>
      </c>
      <c r="C161" s="164"/>
      <c r="D161" s="40"/>
      <c r="E161" s="22"/>
      <c r="F161" s="22"/>
      <c r="G161" s="37"/>
      <c r="H161" s="2"/>
    </row>
    <row r="162" spans="1:8" ht="33.75">
      <c r="A162" s="162"/>
      <c r="B162" s="138" t="s">
        <v>121</v>
      </c>
      <c r="C162" s="164"/>
      <c r="D162" s="40"/>
      <c r="E162" s="22"/>
      <c r="F162" s="22"/>
      <c r="G162" s="37"/>
      <c r="H162" s="2"/>
    </row>
    <row r="163" spans="1:8" ht="33.75">
      <c r="A163" s="162"/>
      <c r="B163" s="138" t="s">
        <v>64</v>
      </c>
      <c r="C163" s="164"/>
      <c r="D163" s="40"/>
      <c r="E163" s="22"/>
      <c r="F163" s="22"/>
      <c r="G163" s="37"/>
      <c r="H163" s="2"/>
    </row>
    <row r="164" spans="1:8" ht="45">
      <c r="A164" s="162"/>
      <c r="B164" s="138" t="s">
        <v>102</v>
      </c>
      <c r="C164" s="164"/>
      <c r="D164" s="40"/>
      <c r="E164" s="22"/>
      <c r="F164" s="22"/>
      <c r="G164" s="37"/>
      <c r="H164" s="2"/>
    </row>
    <row r="165" spans="1:8" ht="15.75" thickBot="1">
      <c r="A165" s="162"/>
      <c r="B165" s="143" t="s">
        <v>61</v>
      </c>
      <c r="C165" s="164"/>
      <c r="D165" s="40"/>
      <c r="E165" s="22"/>
      <c r="F165" s="22"/>
      <c r="G165" s="37"/>
      <c r="H165" s="2"/>
    </row>
    <row r="166" spans="1:8" ht="24.95" customHeight="1" thickBot="1">
      <c r="A166" s="162"/>
      <c r="B166" s="76" t="s">
        <v>44</v>
      </c>
      <c r="C166" s="164"/>
      <c r="D166" s="77">
        <v>127.47</v>
      </c>
      <c r="E166" s="90"/>
      <c r="F166" s="90"/>
      <c r="G166" s="81">
        <f>D166*E166*F166</f>
        <v>0</v>
      </c>
      <c r="H166" s="81">
        <f>G166*1.21</f>
        <v>0</v>
      </c>
    </row>
    <row r="167" spans="1:8" ht="54.75" customHeight="1" thickBot="1">
      <c r="A167" s="162"/>
      <c r="B167" s="140" t="s">
        <v>146</v>
      </c>
      <c r="C167" s="164"/>
      <c r="D167" s="40"/>
      <c r="E167" s="22"/>
      <c r="F167" s="22"/>
      <c r="G167" s="37"/>
      <c r="H167" s="2"/>
    </row>
    <row r="168" spans="1:8" ht="24.95" customHeight="1" thickBot="1">
      <c r="A168" s="162"/>
      <c r="B168" s="76" t="s">
        <v>36</v>
      </c>
      <c r="C168" s="164"/>
      <c r="D168" s="77">
        <v>127.47</v>
      </c>
      <c r="E168" s="90"/>
      <c r="F168" s="90"/>
      <c r="G168" s="81">
        <f>D168*E168*F168</f>
        <v>0</v>
      </c>
      <c r="H168" s="81">
        <f>G168*1.21</f>
        <v>0</v>
      </c>
    </row>
    <row r="169" spans="1:8" ht="22.5">
      <c r="A169" s="162"/>
      <c r="B169" s="137" t="s">
        <v>122</v>
      </c>
      <c r="C169" s="164"/>
      <c r="D169" s="40"/>
      <c r="E169" s="22"/>
      <c r="F169" s="22"/>
      <c r="G169" s="37"/>
      <c r="H169" s="2"/>
    </row>
    <row r="170" spans="1:8" ht="33.75">
      <c r="A170" s="162"/>
      <c r="B170" s="133" t="s">
        <v>123</v>
      </c>
      <c r="C170" s="164"/>
      <c r="D170" s="40"/>
      <c r="E170" s="22"/>
      <c r="F170" s="22"/>
      <c r="G170" s="37"/>
      <c r="H170" s="2"/>
    </row>
    <row r="171" spans="1:8" ht="22.5">
      <c r="A171" s="162"/>
      <c r="B171" s="133" t="s">
        <v>77</v>
      </c>
      <c r="C171" s="164"/>
      <c r="D171" s="40"/>
      <c r="E171" s="22"/>
      <c r="F171" s="22"/>
      <c r="G171" s="37"/>
      <c r="H171" s="2"/>
    </row>
    <row r="172" spans="1:8" ht="22.5">
      <c r="A172" s="162"/>
      <c r="B172" s="133" t="s">
        <v>72</v>
      </c>
      <c r="C172" s="164"/>
      <c r="D172" s="40"/>
      <c r="E172" s="22"/>
      <c r="F172" s="22"/>
      <c r="G172" s="37"/>
      <c r="H172" s="2"/>
    </row>
    <row r="173" spans="1:8" ht="23.25" thickBot="1">
      <c r="A173" s="162"/>
      <c r="B173" s="134" t="s">
        <v>73</v>
      </c>
      <c r="C173" s="164"/>
      <c r="D173" s="40"/>
      <c r="E173" s="22"/>
      <c r="F173" s="22"/>
      <c r="G173" s="37"/>
      <c r="H173" s="2"/>
    </row>
    <row r="174" spans="1:8" ht="24.95" customHeight="1" thickBot="1">
      <c r="A174" s="162"/>
      <c r="B174" s="76" t="s">
        <v>37</v>
      </c>
      <c r="C174" s="164"/>
      <c r="D174" s="77">
        <v>127.47</v>
      </c>
      <c r="E174" s="90"/>
      <c r="F174" s="90"/>
      <c r="G174" s="81">
        <f>D174*E174*F174</f>
        <v>0</v>
      </c>
      <c r="H174" s="81">
        <f>G174*1.21</f>
        <v>0</v>
      </c>
    </row>
    <row r="175" spans="1:8" ht="22.5">
      <c r="A175" s="162"/>
      <c r="B175" s="132" t="s">
        <v>67</v>
      </c>
      <c r="C175" s="164"/>
      <c r="D175" s="40"/>
      <c r="E175" s="22"/>
      <c r="F175" s="22"/>
      <c r="G175" s="37"/>
      <c r="H175" s="2"/>
    </row>
    <row r="176" spans="1:8" ht="22.5">
      <c r="A176" s="162"/>
      <c r="B176" s="133" t="s">
        <v>116</v>
      </c>
      <c r="C176" s="164"/>
      <c r="D176" s="40"/>
      <c r="E176" s="22"/>
      <c r="F176" s="22"/>
      <c r="G176" s="37"/>
      <c r="H176" s="2"/>
    </row>
    <row r="177" spans="1:8" ht="22.5">
      <c r="A177" s="162"/>
      <c r="B177" s="133" t="s">
        <v>124</v>
      </c>
      <c r="C177" s="164"/>
      <c r="D177" s="40"/>
      <c r="E177" s="22"/>
      <c r="F177" s="22"/>
      <c r="G177" s="37"/>
      <c r="H177" s="2"/>
    </row>
    <row r="178" spans="1:8" ht="22.5">
      <c r="A178" s="162"/>
      <c r="B178" s="133" t="s">
        <v>118</v>
      </c>
      <c r="C178" s="164"/>
      <c r="D178" s="40"/>
      <c r="E178" s="22"/>
      <c r="F178" s="22"/>
      <c r="G178" s="37"/>
      <c r="H178" s="2"/>
    </row>
    <row r="179" spans="1:8" ht="15">
      <c r="A179" s="162"/>
      <c r="B179" s="133" t="s">
        <v>68</v>
      </c>
      <c r="C179" s="164"/>
      <c r="D179" s="40"/>
      <c r="E179" s="22"/>
      <c r="F179" s="22"/>
      <c r="G179" s="37"/>
      <c r="H179" s="2"/>
    </row>
    <row r="180" spans="1:8" ht="22.5">
      <c r="A180" s="162"/>
      <c r="B180" s="133" t="s">
        <v>69</v>
      </c>
      <c r="C180" s="164"/>
      <c r="D180" s="40"/>
      <c r="E180" s="22"/>
      <c r="F180" s="22"/>
      <c r="G180" s="37"/>
      <c r="H180" s="2"/>
    </row>
    <row r="181" spans="1:8" ht="22.5">
      <c r="A181" s="162"/>
      <c r="B181" s="133" t="s">
        <v>70</v>
      </c>
      <c r="C181" s="164"/>
      <c r="D181" s="40"/>
      <c r="E181" s="22"/>
      <c r="F181" s="22"/>
      <c r="G181" s="37"/>
      <c r="H181" s="2"/>
    </row>
    <row r="182" spans="1:8" ht="22.5">
      <c r="A182" s="162"/>
      <c r="B182" s="133" t="s">
        <v>71</v>
      </c>
      <c r="C182" s="164"/>
      <c r="D182" s="40"/>
      <c r="E182" s="22"/>
      <c r="F182" s="22"/>
      <c r="G182" s="37"/>
      <c r="H182" s="2"/>
    </row>
    <row r="183" spans="1:8" ht="15">
      <c r="A183" s="162"/>
      <c r="B183" s="133"/>
      <c r="C183" s="164"/>
      <c r="D183" s="40"/>
      <c r="E183" s="22"/>
      <c r="F183" s="22"/>
      <c r="G183" s="37"/>
      <c r="H183" s="2"/>
    </row>
    <row r="184" spans="1:8" ht="23.25" thickBot="1">
      <c r="A184" s="162"/>
      <c r="B184" s="134" t="s">
        <v>4</v>
      </c>
      <c r="C184" s="165"/>
      <c r="D184" s="40"/>
      <c r="E184" s="22"/>
      <c r="F184" s="22"/>
      <c r="G184" s="37"/>
      <c r="H184" s="2"/>
    </row>
    <row r="185" spans="1:8" ht="24.95" customHeight="1" thickBot="1">
      <c r="A185" s="120"/>
      <c r="B185" s="23" t="s">
        <v>16</v>
      </c>
      <c r="C185" s="121"/>
      <c r="D185" s="63">
        <v>127.47</v>
      </c>
      <c r="E185" s="58" t="s">
        <v>24</v>
      </c>
      <c r="F185" s="58" t="s">
        <v>24</v>
      </c>
      <c r="G185" s="67">
        <f>SUM(G159:G184)</f>
        <v>0</v>
      </c>
      <c r="H185" s="60">
        <f>G185*1.21</f>
        <v>0</v>
      </c>
    </row>
    <row r="186" spans="1:8" ht="24.95" customHeight="1" thickBot="1">
      <c r="A186" s="161" t="s">
        <v>20</v>
      </c>
      <c r="B186" s="76" t="s">
        <v>44</v>
      </c>
      <c r="C186" s="163" t="s">
        <v>21</v>
      </c>
      <c r="D186" s="77">
        <v>98.58</v>
      </c>
      <c r="E186" s="90"/>
      <c r="F186" s="90"/>
      <c r="G186" s="81">
        <f>D186*E186*F186</f>
        <v>0</v>
      </c>
      <c r="H186" s="81">
        <f>G186*1.21</f>
        <v>0</v>
      </c>
    </row>
    <row r="187" spans="1:8" ht="33.75">
      <c r="A187" s="162"/>
      <c r="B187" s="132" t="s">
        <v>125</v>
      </c>
      <c r="C187" s="164"/>
      <c r="D187" s="40"/>
      <c r="E187" s="22"/>
      <c r="F187" s="22"/>
      <c r="G187" s="37"/>
      <c r="H187" s="2"/>
    </row>
    <row r="188" spans="1:8" ht="33.75">
      <c r="A188" s="162"/>
      <c r="B188" s="133" t="s">
        <v>59</v>
      </c>
      <c r="C188" s="164"/>
      <c r="D188" s="40"/>
      <c r="E188" s="22"/>
      <c r="F188" s="22"/>
      <c r="G188" s="37"/>
      <c r="H188" s="2"/>
    </row>
    <row r="189" spans="1:8" ht="33.75">
      <c r="A189" s="162"/>
      <c r="B189" s="133" t="s">
        <v>64</v>
      </c>
      <c r="C189" s="164"/>
      <c r="D189" s="40"/>
      <c r="E189" s="22"/>
      <c r="F189" s="22"/>
      <c r="G189" s="37"/>
      <c r="H189" s="2"/>
    </row>
    <row r="190" spans="1:8" ht="45">
      <c r="A190" s="162"/>
      <c r="B190" s="133" t="s">
        <v>102</v>
      </c>
      <c r="C190" s="164"/>
      <c r="D190" s="40"/>
      <c r="E190" s="22"/>
      <c r="F190" s="22"/>
      <c r="G190" s="37"/>
      <c r="H190" s="2"/>
    </row>
    <row r="191" spans="1:8" ht="22.5">
      <c r="A191" s="162"/>
      <c r="B191" s="133" t="s">
        <v>126</v>
      </c>
      <c r="C191" s="164"/>
      <c r="D191" s="40"/>
      <c r="E191" s="22"/>
      <c r="F191" s="22"/>
      <c r="G191" s="37"/>
      <c r="H191" s="2"/>
    </row>
    <row r="192" spans="1:8" ht="22.5">
      <c r="A192" s="162"/>
      <c r="B192" s="133" t="s">
        <v>60</v>
      </c>
      <c r="C192" s="164"/>
      <c r="D192" s="40"/>
      <c r="E192" s="22"/>
      <c r="F192" s="22"/>
      <c r="G192" s="37"/>
      <c r="H192" s="2"/>
    </row>
    <row r="193" spans="1:8" ht="15.75" thickBot="1">
      <c r="A193" s="162"/>
      <c r="B193" s="134" t="s">
        <v>61</v>
      </c>
      <c r="C193" s="164"/>
      <c r="D193" s="40"/>
      <c r="E193" s="22"/>
      <c r="F193" s="22"/>
      <c r="G193" s="37"/>
      <c r="H193" s="2"/>
    </row>
    <row r="194" spans="1:8" ht="24.95" customHeight="1" thickBot="1">
      <c r="A194" s="162"/>
      <c r="B194" s="76" t="s">
        <v>36</v>
      </c>
      <c r="C194" s="164"/>
      <c r="D194" s="77">
        <v>98.58</v>
      </c>
      <c r="E194" s="90"/>
      <c r="F194" s="90"/>
      <c r="G194" s="81">
        <f>D194*E194*F194</f>
        <v>0</v>
      </c>
      <c r="H194" s="81">
        <f>G194*1.21</f>
        <v>0</v>
      </c>
    </row>
    <row r="195" spans="1:8" ht="34.5" thickBot="1">
      <c r="A195" s="162"/>
      <c r="B195" s="140" t="s">
        <v>146</v>
      </c>
      <c r="C195" s="164"/>
      <c r="D195" s="40"/>
      <c r="E195" s="22"/>
      <c r="F195" s="22"/>
      <c r="G195" s="37"/>
      <c r="H195" s="2"/>
    </row>
    <row r="196" spans="1:8" ht="24.95" customHeight="1" thickBot="1">
      <c r="A196" s="162"/>
      <c r="B196" s="76" t="s">
        <v>37</v>
      </c>
      <c r="C196" s="164"/>
      <c r="D196" s="77">
        <v>98.58</v>
      </c>
      <c r="E196" s="90"/>
      <c r="F196" s="90"/>
      <c r="G196" s="81">
        <f>D196*E196*F196</f>
        <v>0</v>
      </c>
      <c r="H196" s="81">
        <f>G196*1.21</f>
        <v>0</v>
      </c>
    </row>
    <row r="197" spans="1:8" ht="22.5">
      <c r="A197" s="162"/>
      <c r="B197" s="132" t="s">
        <v>71</v>
      </c>
      <c r="C197" s="164"/>
      <c r="D197" s="40"/>
      <c r="E197" s="22"/>
      <c r="F197" s="22"/>
      <c r="G197" s="37"/>
      <c r="H197" s="2"/>
    </row>
    <row r="198" spans="1:8" ht="33.75">
      <c r="A198" s="162"/>
      <c r="B198" s="133" t="s">
        <v>57</v>
      </c>
      <c r="C198" s="164"/>
      <c r="D198" s="40"/>
      <c r="E198" s="22"/>
      <c r="F198" s="22"/>
      <c r="G198" s="37"/>
      <c r="H198" s="2"/>
    </row>
    <row r="199" spans="1:8" ht="22.5">
      <c r="A199" s="162"/>
      <c r="B199" s="133" t="s">
        <v>66</v>
      </c>
      <c r="C199" s="164"/>
      <c r="D199" s="40"/>
      <c r="E199" s="22"/>
      <c r="F199" s="22"/>
      <c r="G199" s="37"/>
      <c r="H199" s="2"/>
    </row>
    <row r="200" spans="1:8" ht="22.5">
      <c r="A200" s="162"/>
      <c r="B200" s="133" t="s">
        <v>72</v>
      </c>
      <c r="C200" s="164"/>
      <c r="D200" s="40"/>
      <c r="E200" s="22"/>
      <c r="F200" s="22"/>
      <c r="G200" s="37"/>
      <c r="H200" s="2"/>
    </row>
    <row r="201" spans="1:8" ht="22.5">
      <c r="A201" s="162"/>
      <c r="B201" s="133" t="s">
        <v>73</v>
      </c>
      <c r="C201" s="164"/>
      <c r="D201" s="40"/>
      <c r="E201" s="22"/>
      <c r="F201" s="22"/>
      <c r="G201" s="37"/>
      <c r="H201" s="2"/>
    </row>
    <row r="202" spans="1:8" ht="22.5">
      <c r="A202" s="162"/>
      <c r="B202" s="133" t="s">
        <v>67</v>
      </c>
      <c r="C202" s="164"/>
      <c r="D202" s="40"/>
      <c r="E202" s="22"/>
      <c r="F202" s="22"/>
      <c r="G202" s="37"/>
      <c r="H202" s="2"/>
    </row>
    <row r="203" spans="1:8" ht="22.5">
      <c r="A203" s="162"/>
      <c r="B203" s="133" t="s">
        <v>116</v>
      </c>
      <c r="C203" s="164"/>
      <c r="D203" s="40"/>
      <c r="E203" s="22"/>
      <c r="F203" s="22"/>
      <c r="G203" s="37"/>
      <c r="H203" s="2"/>
    </row>
    <row r="204" spans="1:8" ht="33.75">
      <c r="A204" s="162"/>
      <c r="B204" s="133" t="s">
        <v>127</v>
      </c>
      <c r="C204" s="164"/>
      <c r="D204" s="40"/>
      <c r="E204" s="22"/>
      <c r="F204" s="22"/>
      <c r="G204" s="37"/>
      <c r="H204" s="2"/>
    </row>
    <row r="205" spans="1:8" ht="22.5">
      <c r="A205" s="162"/>
      <c r="B205" s="133" t="s">
        <v>118</v>
      </c>
      <c r="C205" s="164"/>
      <c r="D205" s="40"/>
      <c r="E205" s="22"/>
      <c r="F205" s="22"/>
      <c r="G205" s="37"/>
      <c r="H205" s="2"/>
    </row>
    <row r="206" spans="1:8" ht="15">
      <c r="A206" s="162"/>
      <c r="B206" s="133" t="s">
        <v>68</v>
      </c>
      <c r="C206" s="164"/>
      <c r="D206" s="40"/>
      <c r="E206" s="22"/>
      <c r="F206" s="22"/>
      <c r="G206" s="37"/>
      <c r="H206" s="2"/>
    </row>
    <row r="207" spans="1:8" ht="22.5">
      <c r="A207" s="162"/>
      <c r="B207" s="133" t="s">
        <v>69</v>
      </c>
      <c r="C207" s="164"/>
      <c r="D207" s="40"/>
      <c r="E207" s="22"/>
      <c r="F207" s="22"/>
      <c r="G207" s="37"/>
      <c r="H207" s="2"/>
    </row>
    <row r="208" spans="1:8" ht="22.5">
      <c r="A208" s="162"/>
      <c r="B208" s="133" t="s">
        <v>70</v>
      </c>
      <c r="C208" s="164"/>
      <c r="D208" s="40"/>
      <c r="E208" s="22"/>
      <c r="F208" s="22"/>
      <c r="G208" s="37"/>
      <c r="H208" s="2"/>
    </row>
    <row r="209" spans="1:8" ht="15">
      <c r="A209" s="162"/>
      <c r="B209" s="133"/>
      <c r="C209" s="164"/>
      <c r="D209" s="40"/>
      <c r="E209" s="22"/>
      <c r="F209" s="22"/>
      <c r="G209" s="37"/>
      <c r="H209" s="2"/>
    </row>
    <row r="210" spans="1:8" ht="23.25" thickBot="1">
      <c r="A210" s="162"/>
      <c r="B210" s="134" t="s">
        <v>4</v>
      </c>
      <c r="C210" s="165"/>
      <c r="D210" s="40"/>
      <c r="E210" s="22"/>
      <c r="F210" s="22"/>
      <c r="G210" s="37"/>
      <c r="H210" s="2"/>
    </row>
    <row r="211" spans="1:8" ht="24.95" customHeight="1" thickBot="1">
      <c r="A211" s="116"/>
      <c r="B211" s="21" t="s">
        <v>20</v>
      </c>
      <c r="C211" s="122"/>
      <c r="D211" s="63">
        <v>98.58</v>
      </c>
      <c r="E211" s="58" t="s">
        <v>24</v>
      </c>
      <c r="F211" s="58" t="s">
        <v>24</v>
      </c>
      <c r="G211" s="67">
        <f>SUM(G186:G210)</f>
        <v>0</v>
      </c>
      <c r="H211" s="60">
        <f>G211*1.21</f>
        <v>0</v>
      </c>
    </row>
    <row r="212" spans="1:8" ht="24.95" customHeight="1" thickBot="1">
      <c r="A212" s="162" t="s">
        <v>22</v>
      </c>
      <c r="B212" s="76" t="s">
        <v>36</v>
      </c>
      <c r="C212" s="166" t="s">
        <v>23</v>
      </c>
      <c r="D212" s="77">
        <v>567.43</v>
      </c>
      <c r="E212" s="90"/>
      <c r="F212" s="90"/>
      <c r="G212" s="81">
        <f>D212*E212*F212</f>
        <v>0</v>
      </c>
      <c r="H212" s="81">
        <f>G212*1.21</f>
        <v>0</v>
      </c>
    </row>
    <row r="213" spans="1:8" ht="33.75">
      <c r="A213" s="162"/>
      <c r="B213" s="132" t="s">
        <v>125</v>
      </c>
      <c r="C213" s="166"/>
      <c r="D213" s="40"/>
      <c r="E213" s="22"/>
      <c r="F213" s="22"/>
      <c r="G213" s="37"/>
      <c r="H213" s="2"/>
    </row>
    <row r="214" spans="1:8" ht="33.75">
      <c r="A214" s="162"/>
      <c r="B214" s="133" t="s">
        <v>128</v>
      </c>
      <c r="C214" s="166"/>
      <c r="D214" s="40"/>
      <c r="E214" s="22"/>
      <c r="F214" s="22"/>
      <c r="G214" s="37"/>
      <c r="H214" s="2"/>
    </row>
    <row r="215" spans="1:8" ht="33.75">
      <c r="A215" s="162"/>
      <c r="B215" s="133" t="s">
        <v>129</v>
      </c>
      <c r="C215" s="166"/>
      <c r="D215" s="40"/>
      <c r="E215" s="22"/>
      <c r="F215" s="22"/>
      <c r="G215" s="37"/>
      <c r="H215" s="2"/>
    </row>
    <row r="216" spans="1:8" ht="45">
      <c r="A216" s="162"/>
      <c r="B216" s="133" t="s">
        <v>130</v>
      </c>
      <c r="C216" s="166"/>
      <c r="D216" s="40"/>
      <c r="E216" s="22"/>
      <c r="F216" s="22"/>
      <c r="G216" s="37"/>
      <c r="H216" s="2"/>
    </row>
    <row r="217" spans="1:8" ht="22.5">
      <c r="A217" s="162"/>
      <c r="B217" s="133" t="s">
        <v>126</v>
      </c>
      <c r="C217" s="166"/>
      <c r="D217" s="40"/>
      <c r="E217" s="22"/>
      <c r="F217" s="22"/>
      <c r="G217" s="37"/>
      <c r="H217" s="2"/>
    </row>
    <row r="218" spans="1:8" ht="22.5">
      <c r="A218" s="162"/>
      <c r="B218" s="133" t="s">
        <v>60</v>
      </c>
      <c r="C218" s="166"/>
      <c r="D218" s="40"/>
      <c r="E218" s="22"/>
      <c r="F218" s="22"/>
      <c r="G218" s="37"/>
      <c r="H218" s="2"/>
    </row>
    <row r="219" spans="1:8" ht="15">
      <c r="A219" s="162"/>
      <c r="B219" s="133" t="s">
        <v>61</v>
      </c>
      <c r="C219" s="166"/>
      <c r="D219" s="40"/>
      <c r="E219" s="22"/>
      <c r="F219" s="22"/>
      <c r="G219" s="37"/>
      <c r="H219" s="2"/>
    </row>
    <row r="220" spans="1:8" ht="22.5">
      <c r="A220" s="162"/>
      <c r="B220" s="133" t="s">
        <v>116</v>
      </c>
      <c r="C220" s="166"/>
      <c r="D220" s="40"/>
      <c r="E220" s="22"/>
      <c r="F220" s="22"/>
      <c r="G220" s="37"/>
      <c r="H220" s="2"/>
    </row>
    <row r="221" spans="1:8" ht="33.75">
      <c r="A221" s="162"/>
      <c r="B221" s="133" t="s">
        <v>115</v>
      </c>
      <c r="C221" s="166"/>
      <c r="D221" s="40"/>
      <c r="E221" s="22"/>
      <c r="F221" s="22"/>
      <c r="G221" s="37"/>
      <c r="H221" s="2"/>
    </row>
    <row r="222" spans="1:8" ht="23.25" thickBot="1">
      <c r="A222" s="162"/>
      <c r="B222" s="134" t="s">
        <v>93</v>
      </c>
      <c r="C222" s="166"/>
      <c r="D222" s="40"/>
      <c r="E222" s="22"/>
      <c r="F222" s="22"/>
      <c r="G222" s="37"/>
      <c r="H222" s="2"/>
    </row>
    <row r="223" spans="1:8" ht="24.95" customHeight="1" thickBot="1">
      <c r="A223" s="162"/>
      <c r="B223" s="76" t="s">
        <v>37</v>
      </c>
      <c r="C223" s="166"/>
      <c r="D223" s="77">
        <v>567.43</v>
      </c>
      <c r="E223" s="90"/>
      <c r="F223" s="90"/>
      <c r="G223" s="81">
        <f>D223*E223*F223</f>
        <v>0</v>
      </c>
      <c r="H223" s="81">
        <f>G223*1.21</f>
        <v>0</v>
      </c>
    </row>
    <row r="224" spans="1:8" ht="15">
      <c r="A224" s="162"/>
      <c r="B224" s="132" t="s">
        <v>119</v>
      </c>
      <c r="C224" s="166"/>
      <c r="D224" s="40"/>
      <c r="E224" s="22"/>
      <c r="F224" s="22"/>
      <c r="G224" s="37"/>
      <c r="H224" s="2"/>
    </row>
    <row r="225" spans="1:8" ht="22.5">
      <c r="A225" s="162"/>
      <c r="B225" s="133" t="s">
        <v>71</v>
      </c>
      <c r="C225" s="166"/>
      <c r="D225" s="40"/>
      <c r="E225" s="22"/>
      <c r="F225" s="22"/>
      <c r="G225" s="37"/>
      <c r="H225" s="2"/>
    </row>
    <row r="226" spans="1:8" ht="22.5">
      <c r="A226" s="162"/>
      <c r="B226" s="133" t="s">
        <v>131</v>
      </c>
      <c r="C226" s="166"/>
      <c r="D226" s="40"/>
      <c r="E226" s="22"/>
      <c r="F226" s="22"/>
      <c r="G226" s="37"/>
      <c r="H226" s="2"/>
    </row>
    <row r="227" spans="1:8" ht="22.5">
      <c r="A227" s="162"/>
      <c r="B227" s="133" t="s">
        <v>72</v>
      </c>
      <c r="C227" s="166"/>
      <c r="D227" s="40"/>
      <c r="E227" s="22"/>
      <c r="F227" s="22"/>
      <c r="G227" s="37"/>
      <c r="H227" s="2"/>
    </row>
    <row r="228" spans="1:8" ht="22.5">
      <c r="A228" s="162"/>
      <c r="B228" s="133" t="s">
        <v>67</v>
      </c>
      <c r="C228" s="166"/>
      <c r="D228" s="40"/>
      <c r="E228" s="22"/>
      <c r="F228" s="22"/>
      <c r="G228" s="37"/>
      <c r="H228" s="2"/>
    </row>
    <row r="229" spans="1:8" ht="22.5">
      <c r="A229" s="162"/>
      <c r="B229" s="133" t="s">
        <v>124</v>
      </c>
      <c r="C229" s="166"/>
      <c r="D229" s="40"/>
      <c r="E229" s="22"/>
      <c r="F229" s="22"/>
      <c r="G229" s="37"/>
      <c r="H229" s="2"/>
    </row>
    <row r="230" spans="1:8" ht="15">
      <c r="A230" s="162"/>
      <c r="B230" s="133" t="s">
        <v>68</v>
      </c>
      <c r="C230" s="166"/>
      <c r="D230" s="40"/>
      <c r="E230" s="22"/>
      <c r="F230" s="22"/>
      <c r="G230" s="37"/>
      <c r="H230" s="2"/>
    </row>
    <row r="231" spans="1:8" ht="22.5">
      <c r="A231" s="162"/>
      <c r="B231" s="133" t="s">
        <v>69</v>
      </c>
      <c r="C231" s="166"/>
      <c r="D231" s="40"/>
      <c r="E231" s="22"/>
      <c r="F231" s="22"/>
      <c r="G231" s="37"/>
      <c r="H231" s="2"/>
    </row>
    <row r="232" spans="1:8" ht="22.5">
      <c r="A232" s="162"/>
      <c r="B232" s="133" t="s">
        <v>70</v>
      </c>
      <c r="C232" s="166"/>
      <c r="D232" s="40"/>
      <c r="E232" s="22"/>
      <c r="F232" s="22"/>
      <c r="G232" s="37"/>
      <c r="H232" s="2"/>
    </row>
    <row r="233" spans="1:8" ht="15">
      <c r="A233" s="162"/>
      <c r="B233" s="133"/>
      <c r="C233" s="166"/>
      <c r="D233" s="40"/>
      <c r="E233" s="22"/>
      <c r="F233" s="22"/>
      <c r="G233" s="37"/>
      <c r="H233" s="2"/>
    </row>
    <row r="234" spans="1:8" ht="23.25" thickBot="1">
      <c r="A234" s="162"/>
      <c r="B234" s="135" t="s">
        <v>4</v>
      </c>
      <c r="C234" s="166"/>
      <c r="D234" s="40"/>
      <c r="E234" s="22"/>
      <c r="F234" s="22"/>
      <c r="G234" s="37"/>
      <c r="H234" s="2"/>
    </row>
    <row r="235" spans="1:8" ht="24.95" customHeight="1" thickBot="1">
      <c r="A235" s="15"/>
      <c r="B235" s="21" t="s">
        <v>22</v>
      </c>
      <c r="C235" s="18"/>
      <c r="D235" s="66">
        <v>567.43</v>
      </c>
      <c r="E235" s="58" t="s">
        <v>24</v>
      </c>
      <c r="F235" s="68" t="s">
        <v>24</v>
      </c>
      <c r="G235" s="67">
        <f>SUM(G212:G234)</f>
        <v>0</v>
      </c>
      <c r="H235" s="60">
        <f>G235*1.21</f>
        <v>0</v>
      </c>
    </row>
    <row r="236" spans="1:8" ht="12.75" customHeight="1">
      <c r="A236" s="29"/>
      <c r="B236" s="113"/>
      <c r="C236" s="114"/>
      <c r="D236" s="111"/>
      <c r="E236" s="103"/>
      <c r="F236" s="109"/>
      <c r="G236" s="104"/>
      <c r="H236" s="107"/>
    </row>
    <row r="237" spans="1:8" ht="21" customHeight="1" thickBot="1">
      <c r="A237" s="173" t="s">
        <v>148</v>
      </c>
      <c r="B237" s="173"/>
      <c r="C237" s="115"/>
      <c r="D237" s="112"/>
      <c r="E237" s="105"/>
      <c r="F237" s="110"/>
      <c r="G237" s="106"/>
      <c r="H237" s="108"/>
    </row>
    <row r="238" spans="1:8" ht="24.95" customHeight="1" thickBot="1">
      <c r="A238" s="150" t="s">
        <v>0</v>
      </c>
      <c r="B238" s="150" t="s">
        <v>1</v>
      </c>
      <c r="C238" s="167" t="s">
        <v>149</v>
      </c>
      <c r="D238" s="168"/>
      <c r="E238" s="169"/>
      <c r="F238" s="150" t="s">
        <v>45</v>
      </c>
      <c r="G238" s="152" t="s">
        <v>46</v>
      </c>
      <c r="H238" s="153"/>
    </row>
    <row r="239" spans="1:8" ht="24.95" customHeight="1" thickBot="1">
      <c r="A239" s="151"/>
      <c r="B239" s="151"/>
      <c r="C239" s="170"/>
      <c r="D239" s="171"/>
      <c r="E239" s="172"/>
      <c r="F239" s="151"/>
      <c r="G239" s="26" t="s">
        <v>2</v>
      </c>
      <c r="H239" s="27" t="s">
        <v>30</v>
      </c>
    </row>
    <row r="240" spans="1:8" ht="87" customHeight="1" thickBot="1">
      <c r="A240" s="97" t="s">
        <v>138</v>
      </c>
      <c r="B240" s="98" t="s">
        <v>139</v>
      </c>
      <c r="C240" s="158"/>
      <c r="D240" s="159"/>
      <c r="E240" s="160"/>
      <c r="F240" s="102"/>
      <c r="G240" s="30">
        <f>C240*F240</f>
        <v>0</v>
      </c>
      <c r="H240" s="30">
        <f>G240*1.21</f>
        <v>0</v>
      </c>
    </row>
    <row r="241" spans="1:8" ht="50.25" customHeight="1" thickBot="1">
      <c r="A241" s="99" t="s">
        <v>140</v>
      </c>
      <c r="B241" s="100" t="s">
        <v>141</v>
      </c>
      <c r="C241" s="155"/>
      <c r="D241" s="156"/>
      <c r="E241" s="157"/>
      <c r="F241" s="101"/>
      <c r="G241" s="81">
        <f>C241*F241</f>
        <v>0</v>
      </c>
      <c r="H241" s="81">
        <f>G241*1.21</f>
        <v>0</v>
      </c>
    </row>
    <row r="242" spans="1:8" ht="38.25" customHeight="1" thickBot="1">
      <c r="A242" s="31"/>
      <c r="B242" s="32" t="s">
        <v>134</v>
      </c>
      <c r="C242" s="69" t="s">
        <v>24</v>
      </c>
      <c r="D242" s="69" t="s">
        <v>24</v>
      </c>
      <c r="E242" s="42" t="s">
        <v>24</v>
      </c>
      <c r="F242" s="43" t="s">
        <v>24</v>
      </c>
      <c r="G242" s="70">
        <f>SUM(G240:G241)</f>
        <v>0</v>
      </c>
      <c r="H242" s="71">
        <f>H25+SUM(H240:H241)</f>
        <v>0</v>
      </c>
    </row>
    <row r="243" spans="1:8" ht="24.95" customHeight="1" thickBot="1">
      <c r="A243" s="154" t="s">
        <v>49</v>
      </c>
      <c r="B243" s="154"/>
      <c r="C243" s="154"/>
      <c r="D243" s="154"/>
      <c r="E243" s="154"/>
      <c r="F243" s="154"/>
      <c r="G243" s="154"/>
      <c r="H243" s="154"/>
    </row>
    <row r="244" spans="1:8" ht="34.5" customHeight="1" thickBot="1">
      <c r="A244" s="24"/>
      <c r="B244" s="28"/>
      <c r="C244" s="25"/>
      <c r="D244" s="41" t="s">
        <v>48</v>
      </c>
      <c r="E244" s="42"/>
      <c r="F244" s="43"/>
      <c r="G244" s="44" t="s">
        <v>2</v>
      </c>
      <c r="H244" s="45" t="s">
        <v>30</v>
      </c>
    </row>
    <row r="245" spans="1:8" ht="24.95" customHeight="1" thickBot="1">
      <c r="A245" s="31"/>
      <c r="B245" s="127" t="s">
        <v>47</v>
      </c>
      <c r="C245" s="128" t="s">
        <v>24</v>
      </c>
      <c r="D245" s="129">
        <f>D32+D47+D70+D94+D114+D125+D134+D158+D185+D211+D235</f>
        <v>8929.46</v>
      </c>
      <c r="E245" s="128" t="s">
        <v>24</v>
      </c>
      <c r="F245" s="128" t="s">
        <v>24</v>
      </c>
      <c r="G245" s="130">
        <f>G32+G47+G70+G94+G114+G125+G134+G158+G185+G211+G235+G242</f>
        <v>0</v>
      </c>
      <c r="H245" s="131">
        <f>H32+H47+H70+H94+H114+H125+H134+H158+H185+H211+H235+H242</f>
        <v>0</v>
      </c>
    </row>
    <row r="246" spans="2:4" ht="15.75" thickBot="1">
      <c r="B246" s="11" t="s">
        <v>29</v>
      </c>
      <c r="C246" s="7"/>
      <c r="D246" s="12"/>
    </row>
    <row r="247" spans="1:3" ht="15.75" thickBot="1">
      <c r="A247" t="s">
        <v>151</v>
      </c>
      <c r="B247" s="72" t="s">
        <v>152</v>
      </c>
      <c r="C247" s="125"/>
    </row>
    <row r="248" spans="1:3" ht="15">
      <c r="A248" s="72"/>
      <c r="B248" s="72"/>
      <c r="C248" s="124"/>
    </row>
  </sheetData>
  <mergeCells count="38">
    <mergeCell ref="A4:H4"/>
    <mergeCell ref="A5:H5"/>
    <mergeCell ref="A6:A7"/>
    <mergeCell ref="B6:B7"/>
    <mergeCell ref="C6:C7"/>
    <mergeCell ref="D6:D7"/>
    <mergeCell ref="G6:H6"/>
    <mergeCell ref="A8:A31"/>
    <mergeCell ref="C8:C31"/>
    <mergeCell ref="A33:A46"/>
    <mergeCell ref="C33:C46"/>
    <mergeCell ref="A49:A69"/>
    <mergeCell ref="C49:C69"/>
    <mergeCell ref="A71:A93"/>
    <mergeCell ref="C71:C93"/>
    <mergeCell ref="A95:A113"/>
    <mergeCell ref="C95:C113"/>
    <mergeCell ref="A115:A124"/>
    <mergeCell ref="C115:C124"/>
    <mergeCell ref="A126:A133"/>
    <mergeCell ref="C126:C131"/>
    <mergeCell ref="C135:C157"/>
    <mergeCell ref="A136:A157"/>
    <mergeCell ref="A159:A184"/>
    <mergeCell ref="C159:C184"/>
    <mergeCell ref="A186:A210"/>
    <mergeCell ref="C186:C210"/>
    <mergeCell ref="A212:A234"/>
    <mergeCell ref="C212:C234"/>
    <mergeCell ref="A238:A239"/>
    <mergeCell ref="B238:B239"/>
    <mergeCell ref="C238:E239"/>
    <mergeCell ref="A237:B237"/>
    <mergeCell ref="F238:F239"/>
    <mergeCell ref="G238:H238"/>
    <mergeCell ref="A243:H243"/>
    <mergeCell ref="C241:E241"/>
    <mergeCell ref="C240:E24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Filipovský Pavel</dc:creator>
  <cp:keywords/>
  <dc:description/>
  <cp:lastModifiedBy>Filipovský Pavel</cp:lastModifiedBy>
  <cp:lastPrinted>2022-03-15T12:02:55Z</cp:lastPrinted>
  <dcterms:created xsi:type="dcterms:W3CDTF">2017-03-07T09:10:00Z</dcterms:created>
  <dcterms:modified xsi:type="dcterms:W3CDTF">2022-03-22T08:01:27Z</dcterms:modified>
  <cp:category/>
  <cp:version/>
  <cp:contentType/>
  <cp:contentStatus/>
</cp:coreProperties>
</file>