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24226"/>
  <bookViews>
    <workbookView xWindow="65416" yWindow="65416" windowWidth="29040" windowHeight="17640" firstSheet="3" activeTab="3"/>
  </bookViews>
  <sheets>
    <sheet name="List1" sheetId="4" state="hidden" r:id="rId1"/>
    <sheet name="vodafone" sheetId="3" state="hidden" r:id="rId2"/>
    <sheet name="lesy CR" sheetId="5" state="hidden" r:id="rId3"/>
    <sheet name="T-mobile 2.2.2022" sheetId="6" r:id="rId4"/>
    <sheet name="T-mobile-nové ceny" sheetId="7" state="hidden" r:id="rId5"/>
  </sheets>
  <definedNames/>
  <calcPr calcId="191028"/>
  <extLst/>
</workbook>
</file>

<file path=xl/sharedStrings.xml><?xml version="1.0" encoding="utf-8"?>
<sst xmlns="http://schemas.openxmlformats.org/spreadsheetml/2006/main" count="179" uniqueCount="55">
  <si>
    <t>Příloha č. 1</t>
  </si>
  <si>
    <t>Tabulka vstupních údajů pro zpracování nabídkové ceny</t>
  </si>
  <si>
    <t>Typ služby/ tarif</t>
  </si>
  <si>
    <t>počet SIM</t>
  </si>
  <si>
    <t>cena za 1 ks za měsíc</t>
  </si>
  <si>
    <t>cena celkem za měsíc bez DPH</t>
  </si>
  <si>
    <t>Hlasový tarif (bez volných minut, sms)</t>
  </si>
  <si>
    <t>Hlasový tarif (neomezené volání a sms)</t>
  </si>
  <si>
    <t>Data k hlasovému tarifu FUP nejméně 1,5 GB</t>
  </si>
  <si>
    <t>Data k hlasovému tarifu FUP nejméně 10 GB</t>
  </si>
  <si>
    <t>Samostatné datové karty nejméně 10 GB</t>
  </si>
  <si>
    <t>Volání roaming/ mezinárodní</t>
  </si>
  <si>
    <t>počet minut</t>
  </si>
  <si>
    <t>cena za 1 min</t>
  </si>
  <si>
    <t>cena celkem bez DPH</t>
  </si>
  <si>
    <t xml:space="preserve">Odchozí Mezinárodní volání EU </t>
  </si>
  <si>
    <t>odchozí Mezinárodní volání zóna (zbytek Evropy + Gruzie)</t>
  </si>
  <si>
    <t>příchozí volání Roaming Evropa mimo EU + Gruzie</t>
  </si>
  <si>
    <t>odchozí volání Roaming Evropa mimo EU + Gruzie</t>
  </si>
  <si>
    <t>Volání</t>
  </si>
  <si>
    <t>cena  za 1 min</t>
  </si>
  <si>
    <t>podniková síť</t>
  </si>
  <si>
    <t>ostatní sítě + pevné linky v ČR vč. EU</t>
  </si>
  <si>
    <t>Datové balíčky</t>
  </si>
  <si>
    <t>počet ks</t>
  </si>
  <si>
    <t xml:space="preserve">cena za 1 ks </t>
  </si>
  <si>
    <t>datový balíček nejméně 100 MB Evropa mimo EU + Gruzie</t>
  </si>
  <si>
    <t>datový balíček nejméně 250 MB Evropa mimo EU + Gruzie</t>
  </si>
  <si>
    <t>datový balíček nejméně 500 MB Evropa mimo EU + Gruzie</t>
  </si>
  <si>
    <t>SMS/MMS</t>
  </si>
  <si>
    <t>cena za 1 ks</t>
  </si>
  <si>
    <t>SMS ostatní sítě, ČR + EU roaming</t>
  </si>
  <si>
    <t>SMS mezinárodní</t>
  </si>
  <si>
    <t>SMS Roaming Evropa mimo EU + Gruzie</t>
  </si>
  <si>
    <t>MMS vč. EU Roaming</t>
  </si>
  <si>
    <t>MMS v zahr. Evropa mimo EU + Gruzie</t>
  </si>
  <si>
    <t>Cena celkem za měsíc bez DPH</t>
  </si>
  <si>
    <t>Cena celkem za měsíc s DPH</t>
  </si>
  <si>
    <t>Hlasové tarify</t>
  </si>
  <si>
    <t>cena za 1 ks za měsíc bez DPH</t>
  </si>
  <si>
    <t>Hlasový tarif (bez volných minut, sms) VPS zdarma*</t>
  </si>
  <si>
    <t>Hlasový tarif (neomezené volání do všech sítí a sms)</t>
  </si>
  <si>
    <t xml:space="preserve"> Do všech mobilních a pevných sítí v ČR a EU roaming</t>
  </si>
  <si>
    <t>odchozí Mezinárodní volání (zbytek Evropy + Gruzie)</t>
  </si>
  <si>
    <t>příchozí volání Roaming Evropa mimo EU+ Gruzie</t>
  </si>
  <si>
    <t>Datové tarify</t>
  </si>
  <si>
    <t>Datový tarif FUP nejméně  3 GB (samostatná SIM nebo k hlasové kartě)</t>
  </si>
  <si>
    <t>Datový tarif FUP nejméně 10 GB (samostatná SIM nebo k hlasové kartě)</t>
  </si>
  <si>
    <t>Datový tarif FUP nejméně 20 GB (samostatná SIM nebo k hlasové kartě)</t>
  </si>
  <si>
    <t>Technické datové karty do 2 MB</t>
  </si>
  <si>
    <t>Celková cena za celé období zakázky (36 měsíců) bez DPH</t>
  </si>
  <si>
    <t>DPH za celé období zakázky</t>
  </si>
  <si>
    <t>Celková cena za celé období zakázky (36 měsíců) s DPH</t>
  </si>
  <si>
    <t>Celková cena za celé období veřejné zakázky (36 měsíců) nepřekročí částku 13.200.000,- Kč bez DPH.</t>
  </si>
  <si>
    <t>* VPS vnitřní podniková síť, tzn. zdarma volání v rámci čísel zadavatele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</si>
</sst>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-* #,##0\ _K_č_-;\-* #,##0\ _K_č_-;_-* &quot;-&quot;??\ _K_č_-;_-@_-"/>
    <numFmt numFmtId="166" formatCode="0.0000%"/>
  </numFmts>
  <fonts count="12">
    <font>
      <sz val="10"/>
      <name val="Arial CE"/>
      <family val="2"/>
    </font>
    <font>
      <sz val="10"/>
      <name val="Arial"/>
      <family val="2"/>
    </font>
    <font>
      <sz val="11"/>
      <name val="Times New Roman CE"/>
      <family val="2"/>
    </font>
    <font>
      <b/>
      <sz val="11"/>
      <name val="Times New Roman CE"/>
      <family val="1"/>
    </font>
    <font>
      <sz val="11"/>
      <name val="Arial CE"/>
      <family val="2"/>
    </font>
    <font>
      <sz val="11"/>
      <color rgb="FFFF0000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b/>
      <sz val="11"/>
      <color rgb="FFFF000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166" fontId="3" fillId="0" borderId="0" xfId="22" applyNumberFormat="1" applyFont="1"/>
    <xf numFmtId="0" fontId="3" fillId="2" borderId="1" xfId="0" applyFont="1" applyFill="1" applyBorder="1" applyAlignment="1">
      <alignment horizontal="center" vertical="center" wrapText="1"/>
    </xf>
    <xf numFmtId="165" fontId="3" fillId="2" borderId="2" xfId="20" applyNumberFormat="1" applyFont="1" applyFill="1" applyBorder="1" applyAlignment="1">
      <alignment horizontal="center" vertical="center"/>
    </xf>
    <xf numFmtId="165" fontId="3" fillId="2" borderId="3" xfId="20" applyNumberFormat="1" applyFont="1" applyFill="1" applyBorder="1" applyAlignment="1">
      <alignment horizontal="center" vertical="center"/>
    </xf>
    <xf numFmtId="165" fontId="3" fillId="2" borderId="4" xfId="20" applyNumberFormat="1" applyFont="1" applyFill="1" applyBorder="1" applyAlignment="1">
      <alignment horizontal="center" vertical="center"/>
    </xf>
    <xf numFmtId="165" fontId="3" fillId="2" borderId="5" xfId="20" applyNumberFormat="1" applyFont="1" applyFill="1" applyBorder="1" applyAlignment="1">
      <alignment horizontal="center" vertical="center"/>
    </xf>
    <xf numFmtId="165" fontId="3" fillId="0" borderId="6" xfId="20" applyNumberFormat="1" applyFont="1" applyBorder="1" applyAlignment="1">
      <alignment horizontal="center" vertical="center"/>
    </xf>
    <xf numFmtId="165" fontId="3" fillId="0" borderId="7" xfId="20" applyNumberFormat="1" applyFont="1" applyBorder="1" applyAlignment="1">
      <alignment horizontal="center" vertical="center"/>
    </xf>
    <xf numFmtId="165" fontId="3" fillId="0" borderId="8" xfId="20" applyNumberFormat="1" applyFont="1" applyBorder="1" applyAlignment="1">
      <alignment horizontal="center" vertical="center"/>
    </xf>
    <xf numFmtId="165" fontId="3" fillId="0" borderId="9" xfId="20" applyNumberFormat="1" applyFont="1" applyBorder="1" applyAlignment="1">
      <alignment horizontal="center" vertical="center"/>
    </xf>
    <xf numFmtId="165" fontId="3" fillId="0" borderId="10" xfId="20" applyNumberFormat="1" applyFont="1" applyBorder="1" applyAlignment="1">
      <alignment horizontal="center" vertical="center"/>
    </xf>
    <xf numFmtId="165" fontId="3" fillId="0" borderId="11" xfId="20" applyNumberFormat="1" applyFont="1" applyBorder="1" applyAlignment="1">
      <alignment horizontal="center" vertical="center"/>
    </xf>
    <xf numFmtId="165" fontId="3" fillId="0" borderId="12" xfId="20" applyNumberFormat="1" applyFont="1" applyBorder="1" applyAlignment="1">
      <alignment horizontal="center" vertical="center"/>
    </xf>
    <xf numFmtId="165" fontId="3" fillId="0" borderId="13" xfId="2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0" borderId="14" xfId="0" applyFont="1" applyBorder="1"/>
    <xf numFmtId="0" fontId="2" fillId="0" borderId="8" xfId="0" applyFont="1" applyBorder="1"/>
    <xf numFmtId="0" fontId="2" fillId="0" borderId="6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2" fillId="0" borderId="15" xfId="0" applyFont="1" applyBorder="1"/>
    <xf numFmtId="165" fontId="3" fillId="0" borderId="16" xfId="2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2" borderId="2" xfId="0" applyFont="1" applyFill="1" applyBorder="1" applyAlignment="1">
      <alignment vertical="center"/>
    </xf>
    <xf numFmtId="0" fontId="2" fillId="0" borderId="7" xfId="0" applyFont="1" applyBorder="1"/>
    <xf numFmtId="0" fontId="3" fillId="2" borderId="17" xfId="0" applyFont="1" applyFill="1" applyBorder="1" applyAlignment="1">
      <alignment horizontal="left" vertical="center"/>
    </xf>
    <xf numFmtId="0" fontId="2" fillId="0" borderId="11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0" xfId="0" applyFont="1" applyBorder="1"/>
    <xf numFmtId="44" fontId="3" fillId="0" borderId="12" xfId="21" applyFont="1" applyBorder="1" applyAlignment="1">
      <alignment horizontal="right"/>
    </xf>
    <xf numFmtId="44" fontId="3" fillId="0" borderId="19" xfId="21" applyFont="1" applyBorder="1" applyAlignment="1">
      <alignment horizontal="right"/>
    </xf>
    <xf numFmtId="44" fontId="3" fillId="0" borderId="20" xfId="21" applyFont="1" applyBorder="1" applyAlignment="1">
      <alignment horizontal="right"/>
    </xf>
    <xf numFmtId="44" fontId="3" fillId="0" borderId="5" xfId="21" applyFont="1" applyBorder="1" applyAlignment="1">
      <alignment horizontal="right"/>
    </xf>
    <xf numFmtId="44" fontId="3" fillId="0" borderId="19" xfId="21" applyFont="1" applyBorder="1" applyAlignment="1" applyProtection="1">
      <alignment horizontal="right"/>
      <protection locked="0"/>
    </xf>
    <xf numFmtId="44" fontId="3" fillId="0" borderId="20" xfId="21" applyFont="1" applyBorder="1" applyAlignment="1" applyProtection="1">
      <alignment horizontal="right"/>
      <protection locked="0"/>
    </xf>
    <xf numFmtId="44" fontId="3" fillId="0" borderId="13" xfId="21" applyFont="1" applyBorder="1" applyAlignment="1" applyProtection="1">
      <alignment horizontal="right"/>
      <protection locked="0"/>
    </xf>
    <xf numFmtId="44" fontId="3" fillId="0" borderId="21" xfId="21" applyFont="1" applyBorder="1" applyAlignment="1" applyProtection="1">
      <alignment horizontal="right"/>
      <protection locked="0"/>
    </xf>
    <xf numFmtId="44" fontId="3" fillId="0" borderId="22" xfId="21" applyFont="1" applyBorder="1" applyAlignment="1" applyProtection="1">
      <alignment horizontal="right"/>
      <protection locked="0"/>
    </xf>
    <xf numFmtId="44" fontId="3" fillId="0" borderId="23" xfId="21" applyFont="1" applyBorder="1" applyProtection="1">
      <protection locked="0"/>
    </xf>
    <xf numFmtId="44" fontId="3" fillId="0" borderId="24" xfId="21" applyFont="1" applyBorder="1" applyProtection="1">
      <protection locked="0"/>
    </xf>
    <xf numFmtId="44" fontId="3" fillId="0" borderId="12" xfId="21" applyFont="1" applyBorder="1" applyProtection="1">
      <protection locked="0"/>
    </xf>
    <xf numFmtId="44" fontId="3" fillId="0" borderId="13" xfId="21" applyFont="1" applyBorder="1" applyProtection="1">
      <protection locked="0"/>
    </xf>
    <xf numFmtId="44" fontId="3" fillId="0" borderId="19" xfId="21" applyFont="1" applyBorder="1" applyProtection="1">
      <protection locked="0"/>
    </xf>
    <xf numFmtId="44" fontId="3" fillId="0" borderId="22" xfId="21" applyFont="1" applyBorder="1" applyProtection="1">
      <protection locked="0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3" fillId="2" borderId="5" xfId="0" applyFont="1" applyFill="1" applyBorder="1" applyAlignment="1">
      <alignment horizontal="center" vertical="center" wrapText="1"/>
    </xf>
    <xf numFmtId="165" fontId="3" fillId="0" borderId="22" xfId="20" applyNumberFormat="1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44" fontId="3" fillId="0" borderId="1" xfId="21" applyFont="1" applyBorder="1"/>
    <xf numFmtId="0" fontId="2" fillId="0" borderId="11" xfId="0" applyFont="1" applyBorder="1"/>
    <xf numFmtId="0" fontId="2" fillId="0" borderId="18" xfId="0" applyFont="1" applyBorder="1"/>
    <xf numFmtId="0" fontId="2" fillId="0" borderId="25" xfId="0" applyFont="1" applyBorder="1"/>
    <xf numFmtId="0" fontId="2" fillId="0" borderId="0" xfId="0" applyFont="1"/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165" fontId="3" fillId="2" borderId="15" xfId="2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165" fontId="3" fillId="0" borderId="29" xfId="20" applyNumberFormat="1" applyFont="1" applyBorder="1" applyAlignment="1">
      <alignment horizontal="center" vertical="center"/>
    </xf>
    <xf numFmtId="44" fontId="3" fillId="0" borderId="29" xfId="21" applyFont="1" applyBorder="1" applyAlignment="1" applyProtection="1">
      <alignment horizontal="right"/>
      <protection locked="0"/>
    </xf>
    <xf numFmtId="44" fontId="3" fillId="0" borderId="30" xfId="21" applyFont="1" applyBorder="1" applyAlignment="1">
      <alignment horizontal="right"/>
    </xf>
    <xf numFmtId="0" fontId="9" fillId="0" borderId="0" xfId="0" applyFont="1"/>
    <xf numFmtId="44" fontId="4" fillId="0" borderId="0" xfId="0" applyNumberFormat="1" applyFont="1"/>
    <xf numFmtId="0" fontId="10" fillId="0" borderId="0" xfId="0" applyFont="1"/>
    <xf numFmtId="0" fontId="11" fillId="0" borderId="0" xfId="0" applyFont="1"/>
    <xf numFmtId="44" fontId="10" fillId="0" borderId="0" xfId="0" applyNumberFormat="1" applyFont="1"/>
    <xf numFmtId="0" fontId="3" fillId="2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Procent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1EA7A-D846-4224-931E-D86C4D123D04}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workbookViewId="0" topLeftCell="A1">
      <selection activeCell="D27" sqref="D27"/>
    </sheetView>
  </sheetViews>
  <sheetFormatPr defaultColWidth="9.125" defaultRowHeight="12.75"/>
  <cols>
    <col min="1" max="1" width="6.875" style="27" customWidth="1"/>
    <col min="2" max="2" width="43.25390625" style="2" customWidth="1"/>
    <col min="3" max="3" width="11.75390625" style="2" customWidth="1"/>
    <col min="4" max="4" width="16.75390625" style="2" customWidth="1"/>
    <col min="5" max="5" width="22.25390625" style="2" customWidth="1"/>
    <col min="6" max="6" width="42.375" style="2" customWidth="1"/>
    <col min="7" max="16384" width="9.125" style="2" customWidth="1"/>
  </cols>
  <sheetData>
    <row r="1" spans="1:8" ht="19.5" customHeight="1">
      <c r="A1" s="26"/>
      <c r="B1" s="57" t="s">
        <v>0</v>
      </c>
      <c r="C1" s="1"/>
      <c r="D1" s="1"/>
      <c r="E1" s="1"/>
      <c r="F1" s="1"/>
      <c r="G1" s="1"/>
      <c r="H1" s="1"/>
    </row>
    <row r="2" spans="1:8" ht="19.5" customHeight="1" thickBot="1">
      <c r="A2" s="26"/>
      <c r="B2" s="1" t="s">
        <v>1</v>
      </c>
      <c r="C2" s="1"/>
      <c r="D2" s="1"/>
      <c r="E2" s="1"/>
      <c r="F2" s="1"/>
      <c r="G2" s="1"/>
      <c r="H2" s="1"/>
    </row>
    <row r="3" spans="1:6" ht="36.75" customHeight="1" thickBot="1">
      <c r="A3" s="84">
        <v>1</v>
      </c>
      <c r="B3" s="36" t="s">
        <v>2</v>
      </c>
      <c r="C3" s="19" t="s">
        <v>3</v>
      </c>
      <c r="D3" s="6" t="s">
        <v>4</v>
      </c>
      <c r="E3" s="6" t="s">
        <v>5</v>
      </c>
      <c r="F3" s="1"/>
    </row>
    <row r="4" spans="1:6" ht="20.1" customHeight="1">
      <c r="A4" s="85"/>
      <c r="B4" s="23" t="s">
        <v>6</v>
      </c>
      <c r="C4" s="11">
        <v>1016</v>
      </c>
      <c r="D4" s="46">
        <v>1</v>
      </c>
      <c r="E4" s="42">
        <f>C4*D4</f>
        <v>1016</v>
      </c>
      <c r="F4" s="5"/>
    </row>
    <row r="5" spans="1:6" ht="20.1" customHeight="1">
      <c r="A5" s="85"/>
      <c r="B5" s="24" t="s">
        <v>7</v>
      </c>
      <c r="C5" s="11">
        <v>662</v>
      </c>
      <c r="D5" s="46">
        <v>130</v>
      </c>
      <c r="E5" s="43">
        <f>C5*D5</f>
        <v>86060</v>
      </c>
      <c r="F5" s="5"/>
    </row>
    <row r="6" spans="1:6" ht="20.1" customHeight="1">
      <c r="A6" s="85"/>
      <c r="B6" s="24" t="s">
        <v>8</v>
      </c>
      <c r="C6" s="11">
        <v>430</v>
      </c>
      <c r="D6" s="46">
        <v>58</v>
      </c>
      <c r="E6" s="43">
        <f>C6*D6</f>
        <v>24940</v>
      </c>
      <c r="F6" s="5"/>
    </row>
    <row r="7" spans="1:6" ht="20.1" customHeight="1">
      <c r="A7" s="85"/>
      <c r="B7" s="25" t="s">
        <v>9</v>
      </c>
      <c r="C7" s="11">
        <v>734</v>
      </c>
      <c r="D7" s="46">
        <v>155</v>
      </c>
      <c r="E7" s="43">
        <f>C7*D7</f>
        <v>113770</v>
      </c>
      <c r="F7" s="5"/>
    </row>
    <row r="8" spans="1:6" ht="20.1" customHeight="1" thickBot="1">
      <c r="A8" s="86"/>
      <c r="B8" s="37" t="s">
        <v>10</v>
      </c>
      <c r="C8" s="12">
        <v>414</v>
      </c>
      <c r="D8" s="47">
        <v>155</v>
      </c>
      <c r="E8" s="44">
        <f>C8*D8</f>
        <v>64170</v>
      </c>
      <c r="F8" s="5"/>
    </row>
    <row r="9" spans="1:6" ht="45.75" customHeight="1" thickBot="1">
      <c r="A9" s="87">
        <v>2</v>
      </c>
      <c r="B9" s="32" t="s">
        <v>11</v>
      </c>
      <c r="C9" s="7" t="s">
        <v>12</v>
      </c>
      <c r="D9" s="20" t="s">
        <v>13</v>
      </c>
      <c r="E9" s="6" t="s">
        <v>14</v>
      </c>
      <c r="F9" s="5"/>
    </row>
    <row r="10" spans="1:6" ht="21.75" customHeight="1">
      <c r="A10" s="88"/>
      <c r="B10" s="24" t="s">
        <v>15</v>
      </c>
      <c r="C10" s="13">
        <v>543</v>
      </c>
      <c r="D10" s="48">
        <v>2</v>
      </c>
      <c r="E10" s="43">
        <f>C10*D10</f>
        <v>1086</v>
      </c>
      <c r="F10" s="5"/>
    </row>
    <row r="11" spans="1:6" ht="30.75" customHeight="1">
      <c r="A11" s="88"/>
      <c r="B11" s="33" t="s">
        <v>16</v>
      </c>
      <c r="C11" s="14">
        <v>254</v>
      </c>
      <c r="D11" s="49">
        <v>10</v>
      </c>
      <c r="E11" s="43">
        <f>C11*D11</f>
        <v>2540</v>
      </c>
      <c r="F11" s="5"/>
    </row>
    <row r="12" spans="1:6" ht="30">
      <c r="A12" s="88"/>
      <c r="B12" s="34" t="s">
        <v>17</v>
      </c>
      <c r="C12" s="14">
        <v>115</v>
      </c>
      <c r="D12" s="49">
        <v>4</v>
      </c>
      <c r="E12" s="43">
        <f>C12*D12</f>
        <v>460</v>
      </c>
      <c r="F12" s="5"/>
    </row>
    <row r="13" spans="1:6" ht="30.75" thickBot="1">
      <c r="A13" s="89"/>
      <c r="B13" s="35" t="s">
        <v>18</v>
      </c>
      <c r="C13" s="15">
        <v>76</v>
      </c>
      <c r="D13" s="50">
        <v>12</v>
      </c>
      <c r="E13" s="43">
        <f>C13*D13</f>
        <v>912</v>
      </c>
      <c r="F13" s="5"/>
    </row>
    <row r="14" spans="1:6" ht="35.25" customHeight="1" thickBot="1">
      <c r="A14" s="84">
        <v>3</v>
      </c>
      <c r="B14" s="29" t="s">
        <v>19</v>
      </c>
      <c r="C14" s="8" t="s">
        <v>12</v>
      </c>
      <c r="D14" s="19" t="s">
        <v>20</v>
      </c>
      <c r="E14" s="6" t="s">
        <v>14</v>
      </c>
      <c r="F14" s="5"/>
    </row>
    <row r="15" spans="1:6" ht="20.1" customHeight="1">
      <c r="A15" s="85"/>
      <c r="B15" s="25" t="s">
        <v>21</v>
      </c>
      <c r="C15" s="16">
        <v>46712</v>
      </c>
      <c r="D15" s="51">
        <v>0</v>
      </c>
      <c r="E15" s="43">
        <f>C15*D15</f>
        <v>0</v>
      </c>
      <c r="F15" s="5"/>
    </row>
    <row r="16" spans="1:6" ht="20.1" customHeight="1" thickBot="1">
      <c r="A16" s="86"/>
      <c r="B16" s="30" t="s">
        <v>22</v>
      </c>
      <c r="C16" s="31">
        <v>86009</v>
      </c>
      <c r="D16" s="52">
        <v>0.35</v>
      </c>
      <c r="E16" s="45">
        <f>C16*D16</f>
        <v>30103.149999999998</v>
      </c>
      <c r="F16" s="5"/>
    </row>
    <row r="17" spans="1:6" ht="30.75" customHeight="1" thickBot="1">
      <c r="A17" s="87">
        <v>4</v>
      </c>
      <c r="B17" s="38" t="s">
        <v>23</v>
      </c>
      <c r="C17" s="9" t="s">
        <v>24</v>
      </c>
      <c r="D17" s="6" t="s">
        <v>25</v>
      </c>
      <c r="E17" s="6" t="s">
        <v>14</v>
      </c>
      <c r="F17" s="5"/>
    </row>
    <row r="18" spans="1:6" ht="30">
      <c r="A18" s="88"/>
      <c r="B18" s="39" t="s">
        <v>26</v>
      </c>
      <c r="C18" s="17">
        <v>1</v>
      </c>
      <c r="D18" s="53">
        <v>1000</v>
      </c>
      <c r="E18" s="42">
        <f>C18*D18</f>
        <v>1000</v>
      </c>
      <c r="F18" s="5"/>
    </row>
    <row r="19" spans="1:6" ht="30">
      <c r="A19" s="88"/>
      <c r="B19" s="40" t="s">
        <v>27</v>
      </c>
      <c r="C19" s="18">
        <v>1</v>
      </c>
      <c r="D19" s="54">
        <v>2500</v>
      </c>
      <c r="E19" s="43">
        <f>C19*D19</f>
        <v>2500</v>
      </c>
      <c r="F19" s="5"/>
    </row>
    <row r="20" spans="1:8" ht="30.75" thickBot="1">
      <c r="A20" s="89"/>
      <c r="B20" s="62" t="s">
        <v>28</v>
      </c>
      <c r="C20" s="61">
        <v>1</v>
      </c>
      <c r="D20" s="56">
        <v>5000</v>
      </c>
      <c r="E20" s="45">
        <f>C20*D20</f>
        <v>5000</v>
      </c>
      <c r="F20" s="5"/>
      <c r="G20" s="1"/>
      <c r="H20" s="1"/>
    </row>
    <row r="21" spans="1:10" ht="42.75" customHeight="1" thickBot="1">
      <c r="A21" s="84">
        <v>5</v>
      </c>
      <c r="B21" s="22" t="s">
        <v>29</v>
      </c>
      <c r="C21" s="10" t="s">
        <v>24</v>
      </c>
      <c r="D21" s="21" t="s">
        <v>30</v>
      </c>
      <c r="E21" s="60" t="s">
        <v>14</v>
      </c>
      <c r="F21" s="5"/>
      <c r="J21" s="4"/>
    </row>
    <row r="22" spans="1:6" ht="20.1" customHeight="1">
      <c r="A22" s="85"/>
      <c r="B22" s="23" t="s">
        <v>31</v>
      </c>
      <c r="C22" s="11">
        <v>31525</v>
      </c>
      <c r="D22" s="55">
        <v>0.3</v>
      </c>
      <c r="E22" s="42">
        <f>C22*D22</f>
        <v>9457.5</v>
      </c>
      <c r="F22" s="5"/>
    </row>
    <row r="23" spans="1:6" ht="20.1" customHeight="1">
      <c r="A23" s="85"/>
      <c r="B23" s="24" t="s">
        <v>32</v>
      </c>
      <c r="C23" s="13">
        <v>327</v>
      </c>
      <c r="D23" s="54">
        <v>3.5</v>
      </c>
      <c r="E23" s="43">
        <f>C23*D23</f>
        <v>1144.5</v>
      </c>
      <c r="F23" s="5"/>
    </row>
    <row r="24" spans="1:6" ht="23.25" customHeight="1">
      <c r="A24" s="85"/>
      <c r="B24" s="33" t="s">
        <v>33</v>
      </c>
      <c r="C24" s="13">
        <v>226</v>
      </c>
      <c r="D24" s="54">
        <v>3.5</v>
      </c>
      <c r="E24" s="43">
        <f>C24*D24</f>
        <v>791</v>
      </c>
      <c r="F24" s="5"/>
    </row>
    <row r="25" spans="1:6" ht="20.25" customHeight="1">
      <c r="A25" s="85"/>
      <c r="B25" s="33" t="s">
        <v>34</v>
      </c>
      <c r="C25" s="13">
        <v>1237</v>
      </c>
      <c r="D25" s="54">
        <v>3.75</v>
      </c>
      <c r="E25" s="43">
        <f>C25*D25</f>
        <v>4638.75</v>
      </c>
      <c r="F25" s="5"/>
    </row>
    <row r="26" spans="1:6" ht="20.25" customHeight="1" thickBot="1">
      <c r="A26" s="86"/>
      <c r="B26" s="41" t="s">
        <v>35</v>
      </c>
      <c r="C26" s="15">
        <v>3</v>
      </c>
      <c r="D26" s="56">
        <v>10</v>
      </c>
      <c r="E26" s="45">
        <f>C26*D26</f>
        <v>30</v>
      </c>
      <c r="F26" s="5"/>
    </row>
    <row r="27" spans="1:6" ht="15" customHeight="1" thickBot="1">
      <c r="A27" s="90" t="s">
        <v>36</v>
      </c>
      <c r="B27" s="90"/>
      <c r="C27" s="90"/>
      <c r="E27" s="63">
        <f>SUM(E4:E26)</f>
        <v>349618.9</v>
      </c>
      <c r="F27" s="3"/>
    </row>
    <row r="28" spans="1:8" ht="20.1" customHeight="1" thickBot="1">
      <c r="A28" s="58"/>
      <c r="B28" s="59"/>
      <c r="C28" s="59"/>
      <c r="D28" s="3"/>
      <c r="F28" s="3"/>
      <c r="G28" s="3"/>
      <c r="H28" s="3"/>
    </row>
    <row r="29" spans="1:8" ht="20.1" customHeight="1" thickBot="1">
      <c r="A29" s="83" t="s">
        <v>37</v>
      </c>
      <c r="B29" s="83"/>
      <c r="C29" s="83"/>
      <c r="D29" s="3"/>
      <c r="E29" s="63">
        <f>E27*1.21</f>
        <v>423038.869</v>
      </c>
      <c r="F29" s="3"/>
      <c r="G29" s="3"/>
      <c r="H29" s="3"/>
    </row>
    <row r="30" spans="1:8" ht="20.1" customHeight="1">
      <c r="A30" s="28"/>
      <c r="B30" s="3"/>
      <c r="C30" s="3"/>
      <c r="D30" s="3"/>
      <c r="E30" s="3"/>
      <c r="F30" s="3"/>
      <c r="G30" s="3"/>
      <c r="H30" s="3"/>
    </row>
    <row r="31" spans="1:8" ht="20.1" customHeight="1">
      <c r="A31" s="28"/>
      <c r="B31" s="3"/>
      <c r="C31" s="3"/>
      <c r="D31" s="3"/>
      <c r="G31" s="3"/>
      <c r="H31" s="3"/>
    </row>
    <row r="32" spans="1:8" ht="20.1" customHeight="1">
      <c r="A32" s="28"/>
      <c r="B32" s="3"/>
      <c r="C32" s="3"/>
      <c r="D32" s="3"/>
      <c r="E32" s="3"/>
      <c r="G32" s="3"/>
      <c r="H32" s="3"/>
    </row>
    <row r="33" ht="20.1" customHeight="1"/>
  </sheetData>
  <sheetProtection selectLockedCells="1"/>
  <mergeCells count="7">
    <mergeCell ref="A29:C29"/>
    <mergeCell ref="A3:A8"/>
    <mergeCell ref="A9:A13"/>
    <mergeCell ref="A14:A16"/>
    <mergeCell ref="A17:A20"/>
    <mergeCell ref="A21:A26"/>
    <mergeCell ref="A27:C2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083B7-1FA8-4EF5-ACFF-90157359F001}">
  <dimension ref="A1:J32"/>
  <sheetViews>
    <sheetView workbookViewId="0" topLeftCell="A1">
      <selection activeCell="F15" sqref="F15"/>
    </sheetView>
  </sheetViews>
  <sheetFormatPr defaultColWidth="9.125" defaultRowHeight="12.75"/>
  <cols>
    <col min="1" max="1" width="6.875" style="27" customWidth="1"/>
    <col min="2" max="2" width="43.25390625" style="2" customWidth="1"/>
    <col min="3" max="3" width="11.75390625" style="2" customWidth="1"/>
    <col min="4" max="4" width="16.75390625" style="2" customWidth="1"/>
    <col min="5" max="5" width="22.25390625" style="2" customWidth="1"/>
    <col min="6" max="6" width="42.375" style="2" customWidth="1"/>
    <col min="7" max="16384" width="9.125" style="2" customWidth="1"/>
  </cols>
  <sheetData>
    <row r="1" spans="1:8" ht="19.5" customHeight="1">
      <c r="A1" s="26"/>
      <c r="B1" s="57" t="s">
        <v>0</v>
      </c>
      <c r="C1" s="1"/>
      <c r="D1" s="1"/>
      <c r="E1" s="1"/>
      <c r="F1" s="1"/>
      <c r="G1" s="1"/>
      <c r="H1" s="1"/>
    </row>
    <row r="2" spans="1:8" ht="19.5" customHeight="1" thickBot="1">
      <c r="A2" s="26"/>
      <c r="B2" s="1" t="s">
        <v>1</v>
      </c>
      <c r="C2" s="1"/>
      <c r="D2" s="1"/>
      <c r="E2" s="1"/>
      <c r="F2" s="1"/>
      <c r="G2" s="1"/>
      <c r="H2" s="1"/>
    </row>
    <row r="3" spans="1:6" ht="36.75" customHeight="1" thickBot="1">
      <c r="A3" s="84">
        <v>1</v>
      </c>
      <c r="B3" s="36" t="s">
        <v>2</v>
      </c>
      <c r="C3" s="19" t="s">
        <v>3</v>
      </c>
      <c r="D3" s="6" t="s">
        <v>4</v>
      </c>
      <c r="E3" s="6" t="s">
        <v>5</v>
      </c>
      <c r="F3" s="1"/>
    </row>
    <row r="4" spans="1:6" ht="20.1" customHeight="1">
      <c r="A4" s="85"/>
      <c r="B4" s="23" t="s">
        <v>6</v>
      </c>
      <c r="C4" s="11">
        <v>1016</v>
      </c>
      <c r="D4" s="46">
        <v>10</v>
      </c>
      <c r="E4" s="42">
        <f>C4*D4</f>
        <v>10160</v>
      </c>
      <c r="F4" s="5"/>
    </row>
    <row r="5" spans="1:6" ht="20.1" customHeight="1">
      <c r="A5" s="85"/>
      <c r="B5" s="24" t="s">
        <v>7</v>
      </c>
      <c r="C5" s="11">
        <v>662</v>
      </c>
      <c r="D5" s="46">
        <v>67</v>
      </c>
      <c r="E5" s="43">
        <f>C5*D5</f>
        <v>44354</v>
      </c>
      <c r="F5" s="5"/>
    </row>
    <row r="6" spans="1:6" ht="20.1" customHeight="1">
      <c r="A6" s="85"/>
      <c r="B6" s="24" t="s">
        <v>8</v>
      </c>
      <c r="C6" s="11">
        <v>430</v>
      </c>
      <c r="D6" s="46">
        <v>60</v>
      </c>
      <c r="E6" s="43">
        <f>C6*D6</f>
        <v>25800</v>
      </c>
      <c r="F6" s="5"/>
    </row>
    <row r="7" spans="1:6" ht="20.1" customHeight="1">
      <c r="A7" s="85"/>
      <c r="B7" s="25" t="s">
        <v>9</v>
      </c>
      <c r="C7" s="11">
        <v>734</v>
      </c>
      <c r="D7" s="46">
        <v>85</v>
      </c>
      <c r="E7" s="43">
        <f>C7*D7</f>
        <v>62390</v>
      </c>
      <c r="F7" s="5"/>
    </row>
    <row r="8" spans="1:6" ht="20.1" customHeight="1" thickBot="1">
      <c r="A8" s="86"/>
      <c r="B8" s="37" t="s">
        <v>10</v>
      </c>
      <c r="C8" s="12">
        <v>414</v>
      </c>
      <c r="D8" s="47">
        <v>85</v>
      </c>
      <c r="E8" s="44">
        <f>C8*D8</f>
        <v>35190</v>
      </c>
      <c r="F8" s="5"/>
    </row>
    <row r="9" spans="1:6" ht="45.75" customHeight="1" thickBot="1">
      <c r="A9" s="87">
        <v>2</v>
      </c>
      <c r="B9" s="32" t="s">
        <v>11</v>
      </c>
      <c r="C9" s="7" t="s">
        <v>12</v>
      </c>
      <c r="D9" s="20" t="s">
        <v>13</v>
      </c>
      <c r="E9" s="6" t="s">
        <v>14</v>
      </c>
      <c r="F9" s="5"/>
    </row>
    <row r="10" spans="1:6" ht="21.75" customHeight="1">
      <c r="A10" s="88"/>
      <c r="B10" s="24" t="s">
        <v>15</v>
      </c>
      <c r="C10" s="13">
        <v>543</v>
      </c>
      <c r="D10" s="48">
        <v>1.5</v>
      </c>
      <c r="E10" s="43">
        <f>C10*D10</f>
        <v>814.5</v>
      </c>
      <c r="F10" s="5"/>
    </row>
    <row r="11" spans="1:6" ht="30.75" customHeight="1">
      <c r="A11" s="88"/>
      <c r="B11" s="33" t="s">
        <v>16</v>
      </c>
      <c r="C11" s="14">
        <v>254</v>
      </c>
      <c r="D11" s="49">
        <v>9</v>
      </c>
      <c r="E11" s="43">
        <f>C11*D11</f>
        <v>2286</v>
      </c>
      <c r="F11" s="5"/>
    </row>
    <row r="12" spans="1:6" ht="30">
      <c r="A12" s="88"/>
      <c r="B12" s="34" t="s">
        <v>17</v>
      </c>
      <c r="C12" s="14">
        <v>115</v>
      </c>
      <c r="D12" s="49">
        <v>8</v>
      </c>
      <c r="E12" s="43">
        <f>C12*D12</f>
        <v>920</v>
      </c>
      <c r="F12" s="5"/>
    </row>
    <row r="13" spans="1:6" ht="30.75" thickBot="1">
      <c r="A13" s="89"/>
      <c r="B13" s="35" t="s">
        <v>18</v>
      </c>
      <c r="C13" s="15">
        <v>76</v>
      </c>
      <c r="D13" s="50">
        <v>12</v>
      </c>
      <c r="E13" s="43">
        <f>C13*D13</f>
        <v>912</v>
      </c>
      <c r="F13" s="5"/>
    </row>
    <row r="14" spans="1:6" ht="35.25" customHeight="1" thickBot="1">
      <c r="A14" s="84">
        <v>3</v>
      </c>
      <c r="B14" s="29" t="s">
        <v>19</v>
      </c>
      <c r="C14" s="8" t="s">
        <v>12</v>
      </c>
      <c r="D14" s="19" t="s">
        <v>20</v>
      </c>
      <c r="E14" s="6" t="s">
        <v>14</v>
      </c>
      <c r="F14" s="5"/>
    </row>
    <row r="15" spans="1:6" ht="20.1" customHeight="1">
      <c r="A15" s="85"/>
      <c r="B15" s="25" t="s">
        <v>21</v>
      </c>
      <c r="C15" s="16">
        <v>46712</v>
      </c>
      <c r="D15" s="51">
        <v>0.2</v>
      </c>
      <c r="E15" s="43">
        <f>C15*D15</f>
        <v>9342.4</v>
      </c>
      <c r="F15" s="5"/>
    </row>
    <row r="16" spans="1:6" ht="20.1" customHeight="1" thickBot="1">
      <c r="A16" s="86"/>
      <c r="B16" s="30" t="s">
        <v>22</v>
      </c>
      <c r="C16" s="31">
        <v>86009</v>
      </c>
      <c r="D16" s="52">
        <v>0.2</v>
      </c>
      <c r="E16" s="45">
        <f>C16*D16</f>
        <v>17201.8</v>
      </c>
      <c r="F16" s="5"/>
    </row>
    <row r="17" spans="1:6" ht="30.75" customHeight="1" thickBot="1">
      <c r="A17" s="87">
        <v>4</v>
      </c>
      <c r="B17" s="38" t="s">
        <v>23</v>
      </c>
      <c r="C17" s="9" t="s">
        <v>24</v>
      </c>
      <c r="D17" s="6" t="s">
        <v>25</v>
      </c>
      <c r="E17" s="6" t="s">
        <v>14</v>
      </c>
      <c r="F17" s="5"/>
    </row>
    <row r="18" spans="1:6" ht="30">
      <c r="A18" s="88"/>
      <c r="B18" s="39" t="s">
        <v>26</v>
      </c>
      <c r="C18" s="17">
        <v>1</v>
      </c>
      <c r="D18" s="53">
        <v>900</v>
      </c>
      <c r="E18" s="42">
        <f>C18*D18</f>
        <v>900</v>
      </c>
      <c r="F18" s="5"/>
    </row>
    <row r="19" spans="1:6" ht="30">
      <c r="A19" s="88"/>
      <c r="B19" s="40" t="s">
        <v>27</v>
      </c>
      <c r="C19" s="18">
        <v>1</v>
      </c>
      <c r="D19" s="54">
        <v>2250</v>
      </c>
      <c r="E19" s="43">
        <f>C19*D19</f>
        <v>2250</v>
      </c>
      <c r="F19" s="5"/>
    </row>
    <row r="20" spans="1:8" ht="30.75" thickBot="1">
      <c r="A20" s="89"/>
      <c r="B20" s="62" t="s">
        <v>28</v>
      </c>
      <c r="C20" s="61">
        <v>1</v>
      </c>
      <c r="D20" s="56">
        <v>4500</v>
      </c>
      <c r="E20" s="45">
        <f>C20*D20</f>
        <v>4500</v>
      </c>
      <c r="F20" s="5"/>
      <c r="G20" s="1"/>
      <c r="H20" s="1"/>
    </row>
    <row r="21" spans="1:10" ht="42.75" customHeight="1" thickBot="1">
      <c r="A21" s="84">
        <v>5</v>
      </c>
      <c r="B21" s="22" t="s">
        <v>29</v>
      </c>
      <c r="C21" s="10" t="s">
        <v>24</v>
      </c>
      <c r="D21" s="21" t="s">
        <v>30</v>
      </c>
      <c r="E21" s="60" t="s">
        <v>14</v>
      </c>
      <c r="F21" s="5"/>
      <c r="J21" s="4"/>
    </row>
    <row r="22" spans="1:6" ht="20.1" customHeight="1">
      <c r="A22" s="85"/>
      <c r="B22" s="23" t="s">
        <v>31</v>
      </c>
      <c r="C22" s="11">
        <v>31525</v>
      </c>
      <c r="D22" s="55">
        <v>0.5</v>
      </c>
      <c r="E22" s="42">
        <f>C22*D22</f>
        <v>15762.5</v>
      </c>
      <c r="F22" s="5"/>
    </row>
    <row r="23" spans="1:6" ht="20.1" customHeight="1">
      <c r="A23" s="85"/>
      <c r="B23" s="24" t="s">
        <v>32</v>
      </c>
      <c r="C23" s="13">
        <v>327</v>
      </c>
      <c r="D23" s="54">
        <v>5</v>
      </c>
      <c r="E23" s="43">
        <f>C23*D23</f>
        <v>1635</v>
      </c>
      <c r="F23" s="5"/>
    </row>
    <row r="24" spans="1:6" ht="23.25" customHeight="1">
      <c r="A24" s="85"/>
      <c r="B24" s="33" t="s">
        <v>33</v>
      </c>
      <c r="C24" s="13">
        <v>226</v>
      </c>
      <c r="D24" s="54">
        <v>5</v>
      </c>
      <c r="E24" s="43">
        <f>C24*D24</f>
        <v>1130</v>
      </c>
      <c r="F24" s="5"/>
    </row>
    <row r="25" spans="1:6" ht="20.25" customHeight="1">
      <c r="A25" s="85"/>
      <c r="B25" s="33" t="s">
        <v>34</v>
      </c>
      <c r="C25" s="13">
        <v>1237</v>
      </c>
      <c r="D25" s="54">
        <v>3</v>
      </c>
      <c r="E25" s="43">
        <f>C25*D25</f>
        <v>3711</v>
      </c>
      <c r="F25" s="5"/>
    </row>
    <row r="26" spans="1:6" ht="20.25" customHeight="1" thickBot="1">
      <c r="A26" s="86"/>
      <c r="B26" s="41" t="s">
        <v>35</v>
      </c>
      <c r="C26" s="15">
        <v>3</v>
      </c>
      <c r="D26" s="56">
        <v>3.9</v>
      </c>
      <c r="E26" s="45">
        <f>C26*D26</f>
        <v>11.7</v>
      </c>
      <c r="F26" s="5"/>
    </row>
    <row r="27" spans="1:6" ht="15" customHeight="1" thickBot="1">
      <c r="A27" s="90" t="s">
        <v>36</v>
      </c>
      <c r="B27" s="90"/>
      <c r="C27" s="90"/>
      <c r="E27" s="63">
        <f>SUM(E4:E26)</f>
        <v>239270.9</v>
      </c>
      <c r="F27" s="3"/>
    </row>
    <row r="28" spans="1:8" ht="20.1" customHeight="1" thickBot="1">
      <c r="A28" s="58"/>
      <c r="B28" s="59"/>
      <c r="C28" s="59"/>
      <c r="D28" s="3"/>
      <c r="F28" s="3"/>
      <c r="G28" s="3"/>
      <c r="H28" s="3"/>
    </row>
    <row r="29" spans="1:8" ht="20.1" customHeight="1" thickBot="1">
      <c r="A29" s="83" t="s">
        <v>37</v>
      </c>
      <c r="B29" s="83"/>
      <c r="C29" s="83"/>
      <c r="D29" s="3"/>
      <c r="E29" s="63">
        <f>E27*1.21</f>
        <v>289517.789</v>
      </c>
      <c r="F29" s="3"/>
      <c r="G29" s="3"/>
      <c r="H29" s="3"/>
    </row>
    <row r="30" spans="1:8" ht="20.1" customHeight="1">
      <c r="A30" s="28"/>
      <c r="B30" s="3"/>
      <c r="C30" s="3"/>
      <c r="D30" s="3"/>
      <c r="E30" s="3"/>
      <c r="F30" s="3"/>
      <c r="G30" s="3"/>
      <c r="H30" s="3"/>
    </row>
    <row r="31" spans="1:8" ht="20.1" customHeight="1">
      <c r="A31" s="28"/>
      <c r="B31" s="3"/>
      <c r="C31" s="3"/>
      <c r="D31" s="3"/>
      <c r="G31" s="3"/>
      <c r="H31" s="3"/>
    </row>
    <row r="32" spans="1:8" ht="20.1" customHeight="1">
      <c r="A32" s="28"/>
      <c r="B32" s="3"/>
      <c r="C32" s="3"/>
      <c r="D32" s="3"/>
      <c r="E32" s="3"/>
      <c r="G32" s="3"/>
      <c r="H32" s="3"/>
    </row>
    <row r="33" ht="20.1" customHeight="1"/>
  </sheetData>
  <sheetProtection selectLockedCells="1"/>
  <mergeCells count="7">
    <mergeCell ref="A29:C29"/>
    <mergeCell ref="A3:A8"/>
    <mergeCell ref="A9:A13"/>
    <mergeCell ref="A14:A16"/>
    <mergeCell ref="A17:A20"/>
    <mergeCell ref="A21:A26"/>
    <mergeCell ref="A27:C2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CFF37-0638-4DFF-9796-25F0149BB1D9}">
  <sheetPr>
    <pageSetUpPr fitToPage="1"/>
  </sheetPr>
  <dimension ref="A1:J46"/>
  <sheetViews>
    <sheetView tabSelected="1" workbookViewId="0" topLeftCell="A1">
      <selection activeCell="L17" sqref="L17"/>
    </sheetView>
  </sheetViews>
  <sheetFormatPr defaultColWidth="9.125" defaultRowHeight="12.75"/>
  <cols>
    <col min="1" max="1" width="6.875" style="27" customWidth="1"/>
    <col min="2" max="2" width="60.25390625" style="2" bestFit="1" customWidth="1"/>
    <col min="3" max="3" width="11.75390625" style="2" customWidth="1"/>
    <col min="4" max="4" width="16.75390625" style="2" customWidth="1"/>
    <col min="5" max="5" width="22.25390625" style="2" customWidth="1"/>
    <col min="6" max="6" width="42.375" style="2" customWidth="1"/>
    <col min="7" max="16384" width="9.125" style="2" customWidth="1"/>
  </cols>
  <sheetData>
    <row r="1" spans="1:8" ht="19.5" customHeight="1">
      <c r="A1" s="26"/>
      <c r="B1" s="57"/>
      <c r="C1" s="1"/>
      <c r="D1" s="1"/>
      <c r="E1" s="1"/>
      <c r="F1" s="1"/>
      <c r="G1" s="1"/>
      <c r="H1" s="1"/>
    </row>
    <row r="2" spans="1:8" ht="19.5" customHeight="1" thickBot="1">
      <c r="A2" s="26"/>
      <c r="B2" s="1" t="s">
        <v>1</v>
      </c>
      <c r="C2" s="1"/>
      <c r="D2" s="1"/>
      <c r="E2" s="1"/>
      <c r="F2" s="1"/>
      <c r="G2" s="1"/>
      <c r="H2" s="1"/>
    </row>
    <row r="3" spans="1:6" ht="36.75" customHeight="1" thickBot="1">
      <c r="A3" s="68">
        <v>1</v>
      </c>
      <c r="B3" s="36" t="s">
        <v>38</v>
      </c>
      <c r="C3" s="70" t="s">
        <v>3</v>
      </c>
      <c r="D3" s="71" t="s">
        <v>39</v>
      </c>
      <c r="E3" s="71" t="s">
        <v>5</v>
      </c>
      <c r="F3" s="1"/>
    </row>
    <row r="4" spans="1:6" ht="20.1" customHeight="1">
      <c r="A4" s="69"/>
      <c r="B4" s="64" t="s">
        <v>40</v>
      </c>
      <c r="C4" s="74">
        <v>933</v>
      </c>
      <c r="D4" s="75"/>
      <c r="E4" s="76">
        <f>C4*D4</f>
        <v>0</v>
      </c>
      <c r="F4" s="5"/>
    </row>
    <row r="5" spans="1:6" ht="20.1" customHeight="1">
      <c r="A5" s="69"/>
      <c r="B5" s="65" t="s">
        <v>41</v>
      </c>
      <c r="C5" s="74">
        <v>673</v>
      </c>
      <c r="D5" s="75"/>
      <c r="E5" s="76">
        <f>C5*D5</f>
        <v>0</v>
      </c>
      <c r="F5" s="5"/>
    </row>
    <row r="6" spans="1:6" ht="20.1" customHeight="1">
      <c r="A6" s="84">
        <v>2</v>
      </c>
      <c r="B6" s="29" t="s">
        <v>19</v>
      </c>
      <c r="C6" s="8" t="s">
        <v>12</v>
      </c>
      <c r="D6" s="19" t="s">
        <v>20</v>
      </c>
      <c r="E6" s="6" t="s">
        <v>14</v>
      </c>
      <c r="F6" s="5"/>
    </row>
    <row r="7" spans="1:6" ht="20.1" customHeight="1">
      <c r="A7" s="86"/>
      <c r="B7" s="30" t="s">
        <v>42</v>
      </c>
      <c r="C7" s="31">
        <v>74860</v>
      </c>
      <c r="D7" s="52"/>
      <c r="E7" s="76">
        <f aca="true" t="shared" si="0" ref="E7">C7*D7</f>
        <v>0</v>
      </c>
      <c r="F7" s="5"/>
    </row>
    <row r="8" spans="1:6" ht="20.1" customHeight="1">
      <c r="A8" s="87">
        <v>3</v>
      </c>
      <c r="B8" s="32" t="s">
        <v>11</v>
      </c>
      <c r="C8" s="72" t="s">
        <v>12</v>
      </c>
      <c r="D8" s="73" t="s">
        <v>13</v>
      </c>
      <c r="E8" s="60" t="s">
        <v>14</v>
      </c>
      <c r="F8" s="5"/>
    </row>
    <row r="9" spans="1:6" ht="20.1" customHeight="1">
      <c r="A9" s="88"/>
      <c r="B9" s="24" t="s">
        <v>15</v>
      </c>
      <c r="C9" s="13">
        <v>340</v>
      </c>
      <c r="D9" s="48"/>
      <c r="E9" s="76">
        <f aca="true" t="shared" si="1" ref="E9:E12">C9*D9</f>
        <v>0</v>
      </c>
      <c r="F9" s="5"/>
    </row>
    <row r="10" spans="1:6" ht="20.1" customHeight="1">
      <c r="A10" s="88"/>
      <c r="B10" s="33" t="s">
        <v>43</v>
      </c>
      <c r="C10" s="14">
        <v>132</v>
      </c>
      <c r="D10" s="49"/>
      <c r="E10" s="76">
        <f t="shared" si="1"/>
        <v>0</v>
      </c>
      <c r="F10" s="5"/>
    </row>
    <row r="11" spans="1:6" ht="20.1" customHeight="1">
      <c r="A11" s="88"/>
      <c r="B11" s="34" t="s">
        <v>44</v>
      </c>
      <c r="C11" s="14">
        <v>41</v>
      </c>
      <c r="D11" s="49"/>
      <c r="E11" s="76">
        <f t="shared" si="1"/>
        <v>0</v>
      </c>
      <c r="F11" s="5"/>
    </row>
    <row r="12" spans="1:6" ht="20.1" customHeight="1">
      <c r="A12" s="89"/>
      <c r="B12" s="35" t="s">
        <v>18</v>
      </c>
      <c r="C12" s="15">
        <v>12</v>
      </c>
      <c r="D12" s="50"/>
      <c r="E12" s="76">
        <f t="shared" si="1"/>
        <v>0</v>
      </c>
      <c r="F12" s="5"/>
    </row>
    <row r="13" spans="1:6" ht="28.7" customHeight="1">
      <c r="A13" s="85">
        <v>4</v>
      </c>
      <c r="B13" s="36" t="s">
        <v>45</v>
      </c>
      <c r="C13" s="70" t="s">
        <v>3</v>
      </c>
      <c r="D13" s="71" t="s">
        <v>39</v>
      </c>
      <c r="E13" s="71" t="s">
        <v>5</v>
      </c>
      <c r="F13" s="5"/>
    </row>
    <row r="14" spans="1:6" ht="20.1" customHeight="1">
      <c r="A14" s="85"/>
      <c r="B14" s="65" t="s">
        <v>46</v>
      </c>
      <c r="C14" s="74">
        <v>704</v>
      </c>
      <c r="D14" s="75"/>
      <c r="E14" s="76">
        <f aca="true" t="shared" si="2" ref="E14:E17">C14*D14</f>
        <v>0</v>
      </c>
      <c r="F14" s="5"/>
    </row>
    <row r="15" spans="1:6" ht="20.1" customHeight="1">
      <c r="A15" s="85"/>
      <c r="B15" s="66" t="s">
        <v>47</v>
      </c>
      <c r="C15" s="74">
        <v>764</v>
      </c>
      <c r="D15" s="75"/>
      <c r="E15" s="76">
        <f t="shared" si="2"/>
        <v>0</v>
      </c>
      <c r="F15" s="5"/>
    </row>
    <row r="16" spans="1:6" ht="20.1" customHeight="1">
      <c r="A16" s="85"/>
      <c r="B16" s="66" t="s">
        <v>48</v>
      </c>
      <c r="C16" s="74">
        <v>5</v>
      </c>
      <c r="D16" s="75"/>
      <c r="E16" s="76">
        <f t="shared" si="2"/>
        <v>0</v>
      </c>
      <c r="F16" s="5"/>
    </row>
    <row r="17" spans="1:6" ht="20.1" customHeight="1">
      <c r="A17" s="86"/>
      <c r="B17" s="67" t="s">
        <v>49</v>
      </c>
      <c r="C17" s="74">
        <v>25</v>
      </c>
      <c r="D17" s="75"/>
      <c r="E17" s="76">
        <f t="shared" si="2"/>
        <v>0</v>
      </c>
      <c r="F17" s="5"/>
    </row>
    <row r="18" spans="1:6" ht="20.1" customHeight="1">
      <c r="A18" s="87">
        <v>5</v>
      </c>
      <c r="B18" s="38" t="s">
        <v>23</v>
      </c>
      <c r="C18" s="9" t="s">
        <v>24</v>
      </c>
      <c r="D18" s="6" t="s">
        <v>25</v>
      </c>
      <c r="E18" s="6" t="s">
        <v>14</v>
      </c>
      <c r="F18" s="5"/>
    </row>
    <row r="19" spans="1:6" ht="20.1" customHeight="1">
      <c r="A19" s="88"/>
      <c r="B19" s="40" t="s">
        <v>27</v>
      </c>
      <c r="C19" s="18">
        <v>2</v>
      </c>
      <c r="D19" s="54"/>
      <c r="E19" s="76">
        <f aca="true" t="shared" si="3" ref="E19:E20">C19*D19</f>
        <v>0</v>
      </c>
      <c r="F19" s="5"/>
    </row>
    <row r="20" spans="1:6" ht="20.1" customHeight="1">
      <c r="A20" s="89"/>
      <c r="B20" s="62" t="s">
        <v>28</v>
      </c>
      <c r="C20" s="61">
        <v>2</v>
      </c>
      <c r="D20" s="56"/>
      <c r="E20" s="76">
        <f t="shared" si="3"/>
        <v>0</v>
      </c>
      <c r="F20" s="5"/>
    </row>
    <row r="21" spans="1:6" ht="20.1" customHeight="1">
      <c r="A21" s="68">
        <v>6</v>
      </c>
      <c r="B21" s="22" t="s">
        <v>29</v>
      </c>
      <c r="C21" s="10" t="s">
        <v>24</v>
      </c>
      <c r="D21" s="21" t="s">
        <v>30</v>
      </c>
      <c r="E21" s="60" t="s">
        <v>14</v>
      </c>
      <c r="F21" s="5"/>
    </row>
    <row r="22" spans="1:6" ht="23.25" customHeight="1">
      <c r="A22" s="69"/>
      <c r="B22" s="23" t="s">
        <v>31</v>
      </c>
      <c r="C22" s="11">
        <v>19265</v>
      </c>
      <c r="D22" s="55"/>
      <c r="E22" s="76">
        <f aca="true" t="shared" si="4" ref="E22:E26">C22*D22</f>
        <v>0</v>
      </c>
      <c r="F22" s="5"/>
    </row>
    <row r="23" spans="1:6" ht="21.75" customHeight="1">
      <c r="A23" s="69"/>
      <c r="B23" s="24" t="s">
        <v>32</v>
      </c>
      <c r="C23" s="13">
        <v>189</v>
      </c>
      <c r="D23" s="54"/>
      <c r="E23" s="76">
        <f t="shared" si="4"/>
        <v>0</v>
      </c>
      <c r="F23" s="5"/>
    </row>
    <row r="24" spans="1:6" ht="18.75" customHeight="1">
      <c r="A24" s="69"/>
      <c r="B24" s="33" t="s">
        <v>33</v>
      </c>
      <c r="C24" s="13">
        <v>29</v>
      </c>
      <c r="D24" s="54"/>
      <c r="E24" s="76">
        <f>C24*D24</f>
        <v>0</v>
      </c>
      <c r="F24" s="5"/>
    </row>
    <row r="25" spans="1:6" ht="19.9" customHeight="1">
      <c r="A25" s="69"/>
      <c r="B25" s="33" t="s">
        <v>34</v>
      </c>
      <c r="C25" s="13">
        <v>872</v>
      </c>
      <c r="D25" s="54"/>
      <c r="E25" s="76">
        <f t="shared" si="4"/>
        <v>0</v>
      </c>
      <c r="F25" s="5"/>
    </row>
    <row r="26" spans="1:6" ht="20.25" customHeight="1">
      <c r="A26" s="82"/>
      <c r="B26" s="41" t="s">
        <v>35</v>
      </c>
      <c r="C26" s="15">
        <v>6</v>
      </c>
      <c r="D26" s="56"/>
      <c r="E26" s="76">
        <f t="shared" si="4"/>
        <v>0</v>
      </c>
      <c r="F26" s="5"/>
    </row>
    <row r="27" spans="1:6" ht="33" customHeight="1">
      <c r="A27" s="90" t="s">
        <v>36</v>
      </c>
      <c r="B27" s="90"/>
      <c r="C27" s="90"/>
      <c r="E27" s="63">
        <f>SUM(E4:E26)</f>
        <v>0</v>
      </c>
      <c r="F27" s="5"/>
    </row>
    <row r="28" spans="1:6" ht="20.1" customHeight="1">
      <c r="A28" s="58"/>
      <c r="B28" s="59"/>
      <c r="C28" s="59"/>
      <c r="D28" s="3"/>
      <c r="F28" s="5"/>
    </row>
    <row r="29" spans="1:6" ht="25.35" customHeight="1">
      <c r="A29" s="83" t="s">
        <v>37</v>
      </c>
      <c r="B29" s="83"/>
      <c r="C29" s="83"/>
      <c r="D29" s="3"/>
      <c r="E29" s="63">
        <f>E27*1.21</f>
        <v>0</v>
      </c>
      <c r="F29" s="5"/>
    </row>
    <row r="30" spans="1:6" ht="17.1" customHeight="1">
      <c r="A30" s="28"/>
      <c r="B30" s="3"/>
      <c r="C30" s="3"/>
      <c r="D30" s="3"/>
      <c r="E30" s="3"/>
      <c r="F30" s="5"/>
    </row>
    <row r="31" spans="1:8" ht="18.4" customHeight="1">
      <c r="A31" s="28"/>
      <c r="B31" s="77" t="s">
        <v>50</v>
      </c>
      <c r="C31" s="3"/>
      <c r="D31" s="3"/>
      <c r="E31" s="78">
        <f>E27*36</f>
        <v>0</v>
      </c>
      <c r="F31" s="5"/>
      <c r="G31" s="1"/>
      <c r="H31" s="1"/>
    </row>
    <row r="32" spans="1:10" ht="23.25" customHeight="1">
      <c r="A32" s="28"/>
      <c r="B32" s="2" t="s">
        <v>51</v>
      </c>
      <c r="E32" s="78">
        <f>0.21*E31</f>
        <v>0</v>
      </c>
      <c r="F32" s="5"/>
      <c r="J32" s="4"/>
    </row>
    <row r="33" spans="2:6" ht="20.1" customHeight="1">
      <c r="B33" s="79" t="s">
        <v>52</v>
      </c>
      <c r="C33" s="80"/>
      <c r="D33" s="80"/>
      <c r="E33" s="81">
        <f>E29*36</f>
        <v>0</v>
      </c>
      <c r="F33" s="5"/>
    </row>
    <row r="34" ht="20.1" customHeight="1">
      <c r="F34" s="5"/>
    </row>
    <row r="35" spans="2:6" ht="23.25" customHeight="1">
      <c r="B35" s="77" t="s">
        <v>53</v>
      </c>
      <c r="F35" s="5"/>
    </row>
    <row r="36" spans="1:6" ht="20.25" customHeight="1">
      <c r="A36" s="2"/>
      <c r="B36" s="2" t="s">
        <v>54</v>
      </c>
      <c r="F36" s="5"/>
    </row>
    <row r="37" spans="1:6" ht="20.25" customHeight="1">
      <c r="A37" s="2"/>
      <c r="F37" s="5"/>
    </row>
    <row r="38" spans="1:6" ht="18.95" customHeight="1">
      <c r="A38" s="2"/>
      <c r="F38" s="3"/>
    </row>
    <row r="39" spans="1:8" ht="20.1" customHeight="1">
      <c r="A39" s="2"/>
      <c r="F39" s="3"/>
      <c r="G39" s="3"/>
      <c r="H39" s="3"/>
    </row>
    <row r="40" spans="1:8" ht="20.1" customHeight="1">
      <c r="A40" s="2"/>
      <c r="F40" s="3"/>
      <c r="G40" s="3"/>
      <c r="H40" s="3"/>
    </row>
    <row r="41" spans="1:8" ht="20.1" customHeight="1">
      <c r="A41" s="2"/>
      <c r="F41" s="3"/>
      <c r="G41" s="3"/>
      <c r="H41" s="3"/>
    </row>
    <row r="42" spans="1:8" ht="20.1" customHeight="1">
      <c r="A42" s="2"/>
      <c r="G42" s="3"/>
      <c r="H42" s="3"/>
    </row>
    <row r="43" spans="1:8" ht="20.1" customHeight="1">
      <c r="A43" s="2"/>
      <c r="G43" s="3"/>
      <c r="H43" s="3"/>
    </row>
    <row r="44" ht="20.1" customHeight="1">
      <c r="A44" s="2"/>
    </row>
    <row r="46" ht="12.75">
      <c r="A46" s="2"/>
    </row>
  </sheetData>
  <mergeCells count="6">
    <mergeCell ref="A13:A17"/>
    <mergeCell ref="A29:C29"/>
    <mergeCell ref="A8:A12"/>
    <mergeCell ref="A6:A7"/>
    <mergeCell ref="A18:A20"/>
    <mergeCell ref="A27:C27"/>
  </mergeCells>
  <printOptions/>
  <pageMargins left="0.7" right="0.7" top="0.787401575" bottom="0.787401575" header="0.3" footer="0.3"/>
  <pageSetup fitToHeight="0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0673A-B529-4100-9A16-6C6C078F12E4}">
  <dimension ref="A1:J32"/>
  <sheetViews>
    <sheetView workbookViewId="0" topLeftCell="A4">
      <selection activeCell="D28" sqref="D28"/>
    </sheetView>
  </sheetViews>
  <sheetFormatPr defaultColWidth="9.125" defaultRowHeight="12.75"/>
  <cols>
    <col min="1" max="1" width="6.875" style="27" customWidth="1"/>
    <col min="2" max="2" width="43.25390625" style="2" customWidth="1"/>
    <col min="3" max="3" width="11.75390625" style="2" customWidth="1"/>
    <col min="4" max="4" width="16.75390625" style="2" customWidth="1"/>
    <col min="5" max="5" width="22.25390625" style="2" customWidth="1"/>
    <col min="6" max="6" width="42.375" style="2" customWidth="1"/>
    <col min="7" max="16384" width="9.125" style="2" customWidth="1"/>
  </cols>
  <sheetData>
    <row r="1" spans="1:8" ht="19.5" customHeight="1">
      <c r="A1" s="26"/>
      <c r="B1" s="57" t="s">
        <v>0</v>
      </c>
      <c r="C1" s="1"/>
      <c r="D1" s="1"/>
      <c r="E1" s="1"/>
      <c r="F1" s="1"/>
      <c r="G1" s="1"/>
      <c r="H1" s="1"/>
    </row>
    <row r="2" spans="1:8" ht="19.5" customHeight="1" thickBot="1">
      <c r="A2" s="26"/>
      <c r="B2" s="1" t="s">
        <v>1</v>
      </c>
      <c r="C2" s="1"/>
      <c r="D2" s="1"/>
      <c r="E2" s="1"/>
      <c r="F2" s="1"/>
      <c r="G2" s="1"/>
      <c r="H2" s="1"/>
    </row>
    <row r="3" spans="1:6" ht="36.75" customHeight="1" thickBot="1">
      <c r="A3" s="84">
        <v>1</v>
      </c>
      <c r="B3" s="36" t="s">
        <v>2</v>
      </c>
      <c r="C3" s="19" t="s">
        <v>3</v>
      </c>
      <c r="D3" s="6" t="s">
        <v>4</v>
      </c>
      <c r="E3" s="6" t="s">
        <v>5</v>
      </c>
      <c r="F3" s="1"/>
    </row>
    <row r="4" spans="1:6" ht="20.1" customHeight="1">
      <c r="A4" s="85"/>
      <c r="B4" s="23" t="s">
        <v>6</v>
      </c>
      <c r="C4" s="11">
        <v>1016</v>
      </c>
      <c r="D4" s="46">
        <v>1</v>
      </c>
      <c r="E4" s="42">
        <f>C4*D4</f>
        <v>1016</v>
      </c>
      <c r="F4" s="5"/>
    </row>
    <row r="5" spans="1:6" ht="20.1" customHeight="1">
      <c r="A5" s="85"/>
      <c r="B5" s="24" t="s">
        <v>7</v>
      </c>
      <c r="C5" s="11">
        <v>662</v>
      </c>
      <c r="D5" s="46">
        <v>180</v>
      </c>
      <c r="E5" s="43">
        <f>C5*D5</f>
        <v>119160</v>
      </c>
      <c r="F5" s="5"/>
    </row>
    <row r="6" spans="1:6" ht="20.1" customHeight="1">
      <c r="A6" s="85"/>
      <c r="B6" s="24" t="s">
        <v>8</v>
      </c>
      <c r="C6" s="11">
        <v>430</v>
      </c>
      <c r="D6" s="46">
        <v>79</v>
      </c>
      <c r="E6" s="43">
        <f>C6*D6</f>
        <v>33970</v>
      </c>
      <c r="F6" s="5"/>
    </row>
    <row r="7" spans="1:6" ht="20.1" customHeight="1">
      <c r="A7" s="85"/>
      <c r="B7" s="25" t="s">
        <v>9</v>
      </c>
      <c r="C7" s="11">
        <v>734</v>
      </c>
      <c r="D7" s="46">
        <v>199</v>
      </c>
      <c r="E7" s="43">
        <f>C7*D7</f>
        <v>146066</v>
      </c>
      <c r="F7" s="5"/>
    </row>
    <row r="8" spans="1:6" ht="20.1" customHeight="1" thickBot="1">
      <c r="A8" s="86"/>
      <c r="B8" s="37" t="s">
        <v>10</v>
      </c>
      <c r="C8" s="12">
        <v>414</v>
      </c>
      <c r="D8" s="47">
        <v>199</v>
      </c>
      <c r="E8" s="44">
        <f>C8*D8</f>
        <v>82386</v>
      </c>
      <c r="F8" s="5"/>
    </row>
    <row r="9" spans="1:6" ht="45.75" customHeight="1" thickBot="1">
      <c r="A9" s="87">
        <v>2</v>
      </c>
      <c r="B9" s="32" t="s">
        <v>11</v>
      </c>
      <c r="C9" s="7" t="s">
        <v>12</v>
      </c>
      <c r="D9" s="20" t="s">
        <v>13</v>
      </c>
      <c r="E9" s="6" t="s">
        <v>14</v>
      </c>
      <c r="F9" s="5"/>
    </row>
    <row r="10" spans="1:6" ht="21.75" customHeight="1">
      <c r="A10" s="88"/>
      <c r="B10" s="24" t="s">
        <v>15</v>
      </c>
      <c r="C10" s="13">
        <v>543</v>
      </c>
      <c r="D10" s="48">
        <v>1.5</v>
      </c>
      <c r="E10" s="43">
        <f>C10*D10</f>
        <v>814.5</v>
      </c>
      <c r="F10" s="5"/>
    </row>
    <row r="11" spans="1:6" ht="30.75" customHeight="1">
      <c r="A11" s="88"/>
      <c r="B11" s="33" t="s">
        <v>16</v>
      </c>
      <c r="C11" s="14">
        <v>254</v>
      </c>
      <c r="D11" s="49">
        <v>8.5</v>
      </c>
      <c r="E11" s="43">
        <f>C11*D11</f>
        <v>2159</v>
      </c>
      <c r="F11" s="5"/>
    </row>
    <row r="12" spans="1:6" ht="30">
      <c r="A12" s="88"/>
      <c r="B12" s="34" t="s">
        <v>17</v>
      </c>
      <c r="C12" s="14">
        <v>115</v>
      </c>
      <c r="D12" s="49">
        <v>8</v>
      </c>
      <c r="E12" s="43">
        <f>C12*D12</f>
        <v>920</v>
      </c>
      <c r="F12" s="5"/>
    </row>
    <row r="13" spans="1:6" ht="30.75" thickBot="1">
      <c r="A13" s="89"/>
      <c r="B13" s="35" t="s">
        <v>18</v>
      </c>
      <c r="C13" s="15">
        <v>76</v>
      </c>
      <c r="D13" s="50">
        <v>12</v>
      </c>
      <c r="E13" s="43">
        <f>C13*D13</f>
        <v>912</v>
      </c>
      <c r="F13" s="5"/>
    </row>
    <row r="14" spans="1:6" ht="35.25" customHeight="1" thickBot="1">
      <c r="A14" s="84">
        <v>3</v>
      </c>
      <c r="B14" s="29" t="s">
        <v>19</v>
      </c>
      <c r="C14" s="8" t="s">
        <v>12</v>
      </c>
      <c r="D14" s="19" t="s">
        <v>20</v>
      </c>
      <c r="E14" s="6" t="s">
        <v>14</v>
      </c>
      <c r="F14" s="5"/>
    </row>
    <row r="15" spans="1:6" ht="20.1" customHeight="1">
      <c r="A15" s="85"/>
      <c r="B15" s="25" t="s">
        <v>21</v>
      </c>
      <c r="C15" s="16">
        <v>46712</v>
      </c>
      <c r="D15" s="51">
        <v>0</v>
      </c>
      <c r="E15" s="43">
        <f>C15*D15</f>
        <v>0</v>
      </c>
      <c r="F15" s="5"/>
    </row>
    <row r="16" spans="1:6" ht="20.1" customHeight="1" thickBot="1">
      <c r="A16" s="86"/>
      <c r="B16" s="30" t="s">
        <v>22</v>
      </c>
      <c r="C16" s="31">
        <v>86009</v>
      </c>
      <c r="D16" s="52">
        <v>0.6</v>
      </c>
      <c r="E16" s="45">
        <f>C16*D16</f>
        <v>51605.4</v>
      </c>
      <c r="F16" s="5"/>
    </row>
    <row r="17" spans="1:6" ht="30.75" customHeight="1" thickBot="1">
      <c r="A17" s="87">
        <v>4</v>
      </c>
      <c r="B17" s="38" t="s">
        <v>23</v>
      </c>
      <c r="C17" s="9" t="s">
        <v>24</v>
      </c>
      <c r="D17" s="6" t="s">
        <v>25</v>
      </c>
      <c r="E17" s="6" t="s">
        <v>14</v>
      </c>
      <c r="F17" s="5"/>
    </row>
    <row r="18" spans="1:6" ht="30">
      <c r="A18" s="88"/>
      <c r="B18" s="39" t="s">
        <v>26</v>
      </c>
      <c r="C18" s="17">
        <v>1</v>
      </c>
      <c r="D18" s="53">
        <v>150</v>
      </c>
      <c r="E18" s="42">
        <f>C18*D18</f>
        <v>150</v>
      </c>
      <c r="F18" s="5"/>
    </row>
    <row r="19" spans="1:6" ht="30">
      <c r="A19" s="88"/>
      <c r="B19" s="40" t="s">
        <v>27</v>
      </c>
      <c r="C19" s="18">
        <v>1</v>
      </c>
      <c r="D19" s="54">
        <v>300</v>
      </c>
      <c r="E19" s="43">
        <f>C19*D19</f>
        <v>300</v>
      </c>
      <c r="F19" s="5"/>
    </row>
    <row r="20" spans="1:8" ht="30.75" thickBot="1">
      <c r="A20" s="89"/>
      <c r="B20" s="62" t="s">
        <v>28</v>
      </c>
      <c r="C20" s="61">
        <v>1</v>
      </c>
      <c r="D20" s="56">
        <v>550</v>
      </c>
      <c r="E20" s="45">
        <f>C20*D20</f>
        <v>550</v>
      </c>
      <c r="F20" s="5"/>
      <c r="G20" s="1"/>
      <c r="H20" s="1"/>
    </row>
    <row r="21" spans="1:10" ht="42.75" customHeight="1" thickBot="1">
      <c r="A21" s="84">
        <v>5</v>
      </c>
      <c r="B21" s="22" t="s">
        <v>29</v>
      </c>
      <c r="C21" s="10" t="s">
        <v>24</v>
      </c>
      <c r="D21" s="21" t="s">
        <v>30</v>
      </c>
      <c r="E21" s="60" t="s">
        <v>14</v>
      </c>
      <c r="F21" s="5"/>
      <c r="J21" s="4"/>
    </row>
    <row r="22" spans="1:6" ht="20.1" customHeight="1">
      <c r="A22" s="85"/>
      <c r="B22" s="23" t="s">
        <v>31</v>
      </c>
      <c r="C22" s="11">
        <v>31525</v>
      </c>
      <c r="D22" s="55">
        <v>0.6</v>
      </c>
      <c r="E22" s="42">
        <f>C22*D22</f>
        <v>18915</v>
      </c>
      <c r="F22" s="5"/>
    </row>
    <row r="23" spans="1:6" ht="20.1" customHeight="1">
      <c r="A23" s="85"/>
      <c r="B23" s="24" t="s">
        <v>32</v>
      </c>
      <c r="C23" s="13">
        <v>327</v>
      </c>
      <c r="D23" s="54">
        <v>1</v>
      </c>
      <c r="E23" s="43">
        <f>C23*D23</f>
        <v>327</v>
      </c>
      <c r="F23" s="5"/>
    </row>
    <row r="24" spans="1:6" ht="23.25" customHeight="1">
      <c r="A24" s="85"/>
      <c r="B24" s="33" t="s">
        <v>33</v>
      </c>
      <c r="C24" s="13">
        <v>226</v>
      </c>
      <c r="D24" s="54">
        <v>4</v>
      </c>
      <c r="E24" s="43">
        <f>C24*D24</f>
        <v>904</v>
      </c>
      <c r="F24" s="5"/>
    </row>
    <row r="25" spans="1:6" ht="20.25" customHeight="1">
      <c r="A25" s="85"/>
      <c r="B25" s="33" t="s">
        <v>34</v>
      </c>
      <c r="C25" s="13">
        <v>1237</v>
      </c>
      <c r="D25" s="54">
        <v>3</v>
      </c>
      <c r="E25" s="43">
        <f>C25*D25</f>
        <v>3711</v>
      </c>
      <c r="F25" s="5"/>
    </row>
    <row r="26" spans="1:6" ht="20.25" customHeight="1" thickBot="1">
      <c r="A26" s="86"/>
      <c r="B26" s="41" t="s">
        <v>35</v>
      </c>
      <c r="C26" s="15">
        <v>3</v>
      </c>
      <c r="D26" s="56">
        <v>3.5</v>
      </c>
      <c r="E26" s="45">
        <f>C26*D26</f>
        <v>10.5</v>
      </c>
      <c r="F26" s="5"/>
    </row>
    <row r="27" spans="1:6" ht="15" customHeight="1" thickBot="1">
      <c r="A27" s="90" t="s">
        <v>36</v>
      </c>
      <c r="B27" s="90"/>
      <c r="C27" s="90"/>
      <c r="E27" s="63">
        <f>SUM(E4:E26)</f>
        <v>463876.4</v>
      </c>
      <c r="F27" s="3"/>
    </row>
    <row r="28" spans="1:8" ht="20.1" customHeight="1" thickBot="1">
      <c r="A28" s="58"/>
      <c r="B28" s="59"/>
      <c r="C28" s="59"/>
      <c r="D28" s="3"/>
      <c r="F28" s="3"/>
      <c r="G28" s="3"/>
      <c r="H28" s="3"/>
    </row>
    <row r="29" spans="1:8" ht="20.1" customHeight="1" thickBot="1">
      <c r="A29" s="83" t="s">
        <v>37</v>
      </c>
      <c r="B29" s="83"/>
      <c r="C29" s="83"/>
      <c r="D29" s="3"/>
      <c r="E29" s="63">
        <f>E27*1.21</f>
        <v>561290.444</v>
      </c>
      <c r="F29" s="3"/>
      <c r="G29" s="3"/>
      <c r="H29" s="3"/>
    </row>
    <row r="30" spans="1:8" ht="20.1" customHeight="1">
      <c r="A30" s="28"/>
      <c r="B30" s="3"/>
      <c r="C30" s="3"/>
      <c r="D30" s="3"/>
      <c r="E30" s="3"/>
      <c r="F30" s="3"/>
      <c r="G30" s="3"/>
      <c r="H30" s="3"/>
    </row>
    <row r="31" spans="1:8" ht="20.1" customHeight="1">
      <c r="A31" s="28"/>
      <c r="B31" s="3"/>
      <c r="C31" s="3"/>
      <c r="D31" s="3"/>
      <c r="G31" s="3"/>
      <c r="H31" s="3"/>
    </row>
    <row r="32" spans="1:8" ht="20.1" customHeight="1">
      <c r="A32" s="28"/>
      <c r="B32" s="3"/>
      <c r="C32" s="3"/>
      <c r="D32" s="3"/>
      <c r="E32" s="3"/>
      <c r="G32" s="3"/>
      <c r="H32" s="3"/>
    </row>
    <row r="33" ht="20.1" customHeight="1"/>
  </sheetData>
  <mergeCells count="7">
    <mergeCell ref="A29:C29"/>
    <mergeCell ref="A3:A8"/>
    <mergeCell ref="A9:A13"/>
    <mergeCell ref="A14:A16"/>
    <mergeCell ref="A17:A20"/>
    <mergeCell ref="A21:A26"/>
    <mergeCell ref="A27:C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F1D5F56FCA274685EADED2F7F275E9" ma:contentTypeVersion="4" ma:contentTypeDescription="Create a new document." ma:contentTypeScope="" ma:versionID="7f49489a7330b5e7e9e10950feeaea73">
  <xsd:schema xmlns:xsd="http://www.w3.org/2001/XMLSchema" xmlns:xs="http://www.w3.org/2001/XMLSchema" xmlns:p="http://schemas.microsoft.com/office/2006/metadata/properties" xmlns:ns2="7778621b-e51f-4f24-ba06-107aa7397966" xmlns:ns3="a4912884-6362-41bd-843c-fb478ac4b291" targetNamespace="http://schemas.microsoft.com/office/2006/metadata/properties" ma:root="true" ma:fieldsID="8c700115f8731a1771dd5c50a3ae9283" ns2:_="" ns3:_="">
    <xsd:import namespace="7778621b-e51f-4f24-ba06-107aa7397966"/>
    <xsd:import namespace="a4912884-6362-41bd-843c-fb478ac4b2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78621b-e51f-4f24-ba06-107aa73979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912884-6362-41bd-843c-fb478ac4b2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70028B-B392-4ECD-9B60-6987A4751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78621b-e51f-4f24-ba06-107aa7397966"/>
    <ds:schemaRef ds:uri="a4912884-6362-41bd-843c-fb478ac4b2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8F1173-C0D5-4064-9903-F7B8D3955A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5C64A-8D74-4F80-844B-7CCF781376C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ÚKZÚZ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Zahradník</dc:creator>
  <cp:keywords/>
  <dc:description/>
  <cp:lastModifiedBy>Czerná Eva</cp:lastModifiedBy>
  <dcterms:created xsi:type="dcterms:W3CDTF">2011-07-21T11:46:36Z</dcterms:created>
  <dcterms:modified xsi:type="dcterms:W3CDTF">2022-02-17T14:48:39Z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71063@ukzuz.cz</vt:lpwstr>
  </property>
  <property fmtid="{D5CDD505-2E9C-101B-9397-08002B2CF9AE}" pid="5" name="MSIP_Label_ddfdcfce-ddd9-46fd-a41e-890a4587f248_SetDate">
    <vt:lpwstr>2019-09-18T12:11:26.4820155Z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80dbd4ba-8934-4018-806c-9cc69c92ca87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0x01010044F1D5F56FCA274685EADED2F7F275E9</vt:lpwstr>
  </property>
</Properties>
</file>