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Otradov\"/>
    </mc:Choice>
  </mc:AlternateContent>
  <bookViews>
    <workbookView xWindow="0" yWindow="0" windowWidth="0" windowHeight="0"/>
  </bookViews>
  <sheets>
    <sheet name="Rekapitulace stavby" sheetId="1" r:id="rId1"/>
    <sheet name="SO 01 - Oprava břehových ..." sheetId="2" r:id="rId2"/>
    <sheet name="SO 03 - Oprava spádových ..." sheetId="3" r:id="rId3"/>
    <sheet name="SO 05 - Odstranění nánosů..." sheetId="4" r:id="rId4"/>
    <sheet name="SO 06 - Kácení dřevin - č..." sheetId="5" r:id="rId5"/>
    <sheet name="VRN - Vedlejší rozpočtové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01 - Oprava břehových ...'!$C$124:$K$382</definedName>
    <definedName name="_xlnm.Print_Area" localSheetId="1">'SO 01 - Oprava břehových ...'!$C$4:$J$76,'SO 01 - Oprava břehových ...'!$C$82:$J$106,'SO 01 - Oprava břehových ...'!$C$112:$J$382</definedName>
    <definedName name="_xlnm.Print_Titles" localSheetId="1">'SO 01 - Oprava břehových ...'!$124:$124</definedName>
    <definedName name="_xlnm._FilterDatabase" localSheetId="2" hidden="1">'SO 03 - Oprava spádových ...'!$C$127:$K$1372</definedName>
    <definedName name="_xlnm.Print_Area" localSheetId="2">'SO 03 - Oprava spádových ...'!$C$4:$J$76,'SO 03 - Oprava spádových ...'!$C$82:$J$109,'SO 03 - Oprava spádových ...'!$C$115:$J$1372</definedName>
    <definedName name="_xlnm.Print_Titles" localSheetId="2">'SO 03 - Oprava spádových ...'!$127:$127</definedName>
    <definedName name="_xlnm._FilterDatabase" localSheetId="3" hidden="1">'SO 05 - Odstranění nánosů...'!$C$119:$K$166</definedName>
    <definedName name="_xlnm.Print_Area" localSheetId="3">'SO 05 - Odstranění nánosů...'!$C$4:$J$76,'SO 05 - Odstranění nánosů...'!$C$82:$J$101,'SO 05 - Odstranění nánosů...'!$C$107:$J$166</definedName>
    <definedName name="_xlnm.Print_Titles" localSheetId="3">'SO 05 - Odstranění nánosů...'!$119:$119</definedName>
    <definedName name="_xlnm._FilterDatabase" localSheetId="4" hidden="1">'SO 06 - Kácení dřevin - č...'!$C$117:$K$198</definedName>
    <definedName name="_xlnm.Print_Area" localSheetId="4">'SO 06 - Kácení dřevin - č...'!$C$4:$J$76,'SO 06 - Kácení dřevin - č...'!$C$82:$J$99,'SO 06 - Kácení dřevin - č...'!$C$105:$J$198</definedName>
    <definedName name="_xlnm.Print_Titles" localSheetId="4">'SO 06 - Kácení dřevin - č...'!$117:$117</definedName>
    <definedName name="_xlnm._FilterDatabase" localSheetId="5" hidden="1">'VRN - Vedlejší rozpočtové...'!$C$121:$K$187</definedName>
    <definedName name="_xlnm.Print_Area" localSheetId="5">'VRN - Vedlejší rozpočtové...'!$C$4:$J$76,'VRN - Vedlejší rozpočtové...'!$C$82:$J$103,'VRN - Vedlejší rozpočtové...'!$C$109:$J$187</definedName>
    <definedName name="_xlnm.Print_Titles" localSheetId="5">'VRN - Vedlejší rozpočtové...'!$121:$121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T178"/>
  <c r="R179"/>
  <c r="R178"/>
  <c r="P179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119"/>
  <c r="J23"/>
  <c r="J18"/>
  <c r="E18"/>
  <c r="F119"/>
  <c r="J17"/>
  <c r="J12"/>
  <c r="J116"/>
  <c r="E7"/>
  <c r="E112"/>
  <c i="5" r="J37"/>
  <c r="J36"/>
  <c i="1" r="AY98"/>
  <c i="5" r="J35"/>
  <c i="1" r="AX98"/>
  <c i="5"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26"/>
  <c r="BH126"/>
  <c r="BG126"/>
  <c r="BF126"/>
  <c r="T126"/>
  <c r="R126"/>
  <c r="P126"/>
  <c r="BI121"/>
  <c r="BH121"/>
  <c r="BG121"/>
  <c r="BF121"/>
  <c r="T121"/>
  <c r="R121"/>
  <c r="P121"/>
  <c r="J114"/>
  <c r="F114"/>
  <c r="F112"/>
  <c r="E110"/>
  <c r="J91"/>
  <c r="F91"/>
  <c r="F89"/>
  <c r="E87"/>
  <c r="J24"/>
  <c r="E24"/>
  <c r="J115"/>
  <c r="J23"/>
  <c r="J18"/>
  <c r="E18"/>
  <c r="F115"/>
  <c r="J17"/>
  <c r="J12"/>
  <c r="J112"/>
  <c r="E7"/>
  <c r="E108"/>
  <c i="4" r="J37"/>
  <c r="J36"/>
  <c i="1" r="AY97"/>
  <c i="4" r="J35"/>
  <c i="1" r="AX97"/>
  <c i="4"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5"/>
  <c r="BH145"/>
  <c r="BG145"/>
  <c r="BF145"/>
  <c r="T145"/>
  <c r="R145"/>
  <c r="P145"/>
  <c r="BI140"/>
  <c r="BH140"/>
  <c r="BG140"/>
  <c r="BF140"/>
  <c r="T140"/>
  <c r="R140"/>
  <c r="P140"/>
  <c r="BI136"/>
  <c r="BH136"/>
  <c r="BG136"/>
  <c r="BF136"/>
  <c r="T136"/>
  <c r="R136"/>
  <c r="P136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117"/>
  <c r="J23"/>
  <c r="J18"/>
  <c r="E18"/>
  <c r="F117"/>
  <c r="J17"/>
  <c r="J12"/>
  <c r="J114"/>
  <c r="E7"/>
  <c r="E110"/>
  <c i="3" r="J37"/>
  <c r="J36"/>
  <c i="1" r="AY96"/>
  <c i="3" r="J35"/>
  <c i="1" r="AX96"/>
  <c i="3" r="BI1370"/>
  <c r="BH1370"/>
  <c r="BG1370"/>
  <c r="BF1370"/>
  <c r="T1370"/>
  <c r="R1370"/>
  <c r="P1370"/>
  <c r="BI1366"/>
  <c r="BH1366"/>
  <c r="BG1366"/>
  <c r="BF1366"/>
  <c r="T1366"/>
  <c r="R1366"/>
  <c r="P1366"/>
  <c r="BI1362"/>
  <c r="BH1362"/>
  <c r="BG1362"/>
  <c r="BF1362"/>
  <c r="T1362"/>
  <c r="R1362"/>
  <c r="P1362"/>
  <c r="BI1359"/>
  <c r="BH1359"/>
  <c r="BG1359"/>
  <c r="BF1359"/>
  <c r="T1359"/>
  <c r="R1359"/>
  <c r="P1359"/>
  <c r="BI1355"/>
  <c r="BH1355"/>
  <c r="BG1355"/>
  <c r="BF1355"/>
  <c r="T1355"/>
  <c r="R1355"/>
  <c r="P1355"/>
  <c r="BI1349"/>
  <c r="BH1349"/>
  <c r="BG1349"/>
  <c r="BF1349"/>
  <c r="T1349"/>
  <c r="R1349"/>
  <c r="P1349"/>
  <c r="BI1345"/>
  <c r="BH1345"/>
  <c r="BG1345"/>
  <c r="BF1345"/>
  <c r="T1345"/>
  <c r="R1345"/>
  <c r="P1345"/>
  <c r="BI1341"/>
  <c r="BH1341"/>
  <c r="BG1341"/>
  <c r="BF1341"/>
  <c r="T1341"/>
  <c r="R1341"/>
  <c r="P1341"/>
  <c r="BI1337"/>
  <c r="BH1337"/>
  <c r="BG1337"/>
  <c r="BF1337"/>
  <c r="T1337"/>
  <c r="R1337"/>
  <c r="P1337"/>
  <c r="BI1323"/>
  <c r="BH1323"/>
  <c r="BG1323"/>
  <c r="BF1323"/>
  <c r="T1323"/>
  <c r="T1309"/>
  <c r="R1323"/>
  <c r="R1309"/>
  <c r="P1323"/>
  <c r="P1309"/>
  <c r="BI1310"/>
  <c r="BH1310"/>
  <c r="BG1310"/>
  <c r="BF1310"/>
  <c r="T1310"/>
  <c r="R1310"/>
  <c r="P1310"/>
  <c r="BI1301"/>
  <c r="BH1301"/>
  <c r="BG1301"/>
  <c r="BF1301"/>
  <c r="T1301"/>
  <c r="R1301"/>
  <c r="P1301"/>
  <c r="BI1297"/>
  <c r="BH1297"/>
  <c r="BG1297"/>
  <c r="BF1297"/>
  <c r="T1297"/>
  <c r="R1297"/>
  <c r="P1297"/>
  <c r="BI1293"/>
  <c r="BH1293"/>
  <c r="BG1293"/>
  <c r="BF1293"/>
  <c r="T1293"/>
  <c r="R1293"/>
  <c r="P1293"/>
  <c r="BI1289"/>
  <c r="BH1289"/>
  <c r="BG1289"/>
  <c r="BF1289"/>
  <c r="T1289"/>
  <c r="R1289"/>
  <c r="P1289"/>
  <c r="BI1285"/>
  <c r="BH1285"/>
  <c r="BG1285"/>
  <c r="BF1285"/>
  <c r="T1285"/>
  <c r="R1285"/>
  <c r="P1285"/>
  <c r="BI1281"/>
  <c r="BH1281"/>
  <c r="BG1281"/>
  <c r="BF1281"/>
  <c r="T1281"/>
  <c r="R1281"/>
  <c r="P1281"/>
  <c r="BI1276"/>
  <c r="BH1276"/>
  <c r="BG1276"/>
  <c r="BF1276"/>
  <c r="T1276"/>
  <c r="R1276"/>
  <c r="P1276"/>
  <c r="BI1271"/>
  <c r="BH1271"/>
  <c r="BG1271"/>
  <c r="BF1271"/>
  <c r="T1271"/>
  <c r="R1271"/>
  <c r="P1271"/>
  <c r="BI1267"/>
  <c r="BH1267"/>
  <c r="BG1267"/>
  <c r="BF1267"/>
  <c r="T1267"/>
  <c r="R1267"/>
  <c r="P1267"/>
  <c r="BI1262"/>
  <c r="BH1262"/>
  <c r="BG1262"/>
  <c r="BF1262"/>
  <c r="T1262"/>
  <c r="R1262"/>
  <c r="P1262"/>
  <c r="BI1258"/>
  <c r="BH1258"/>
  <c r="BG1258"/>
  <c r="BF1258"/>
  <c r="T1258"/>
  <c r="R1258"/>
  <c r="P1258"/>
  <c r="BI1254"/>
  <c r="BH1254"/>
  <c r="BG1254"/>
  <c r="BF1254"/>
  <c r="T1254"/>
  <c r="R1254"/>
  <c r="P1254"/>
  <c r="BI1250"/>
  <c r="BH1250"/>
  <c r="BG1250"/>
  <c r="BF1250"/>
  <c r="T1250"/>
  <c r="R1250"/>
  <c r="P1250"/>
  <c r="BI1246"/>
  <c r="BH1246"/>
  <c r="BG1246"/>
  <c r="BF1246"/>
  <c r="T1246"/>
  <c r="R1246"/>
  <c r="P1246"/>
  <c r="BI1241"/>
  <c r="BH1241"/>
  <c r="BG1241"/>
  <c r="BF1241"/>
  <c r="T1241"/>
  <c r="R1241"/>
  <c r="P1241"/>
  <c r="BI1237"/>
  <c r="BH1237"/>
  <c r="BG1237"/>
  <c r="BF1237"/>
  <c r="T1237"/>
  <c r="R1237"/>
  <c r="P1237"/>
  <c r="BI1233"/>
  <c r="BH1233"/>
  <c r="BG1233"/>
  <c r="BF1233"/>
  <c r="T1233"/>
  <c r="R1233"/>
  <c r="P1233"/>
  <c r="BI1229"/>
  <c r="BH1229"/>
  <c r="BG1229"/>
  <c r="BF1229"/>
  <c r="T1229"/>
  <c r="R1229"/>
  <c r="P1229"/>
  <c r="BI1224"/>
  <c r="BH1224"/>
  <c r="BG1224"/>
  <c r="BF1224"/>
  <c r="T1224"/>
  <c r="R1224"/>
  <c r="P1224"/>
  <c r="BI1220"/>
  <c r="BH1220"/>
  <c r="BG1220"/>
  <c r="BF1220"/>
  <c r="T1220"/>
  <c r="R1220"/>
  <c r="P1220"/>
  <c r="BI1215"/>
  <c r="BH1215"/>
  <c r="BG1215"/>
  <c r="BF1215"/>
  <c r="T1215"/>
  <c r="R1215"/>
  <c r="P1215"/>
  <c r="BI1210"/>
  <c r="BH1210"/>
  <c r="BG1210"/>
  <c r="BF1210"/>
  <c r="T1210"/>
  <c r="R1210"/>
  <c r="P1210"/>
  <c r="BI1205"/>
  <c r="BH1205"/>
  <c r="BG1205"/>
  <c r="BF1205"/>
  <c r="T1205"/>
  <c r="R1205"/>
  <c r="P1205"/>
  <c r="BI1195"/>
  <c r="BH1195"/>
  <c r="BG1195"/>
  <c r="BF1195"/>
  <c r="T1195"/>
  <c r="R1195"/>
  <c r="P1195"/>
  <c r="BI1191"/>
  <c r="BH1191"/>
  <c r="BG1191"/>
  <c r="BF1191"/>
  <c r="T1191"/>
  <c r="R1191"/>
  <c r="P1191"/>
  <c r="BI1187"/>
  <c r="BH1187"/>
  <c r="BG1187"/>
  <c r="BF1187"/>
  <c r="T1187"/>
  <c r="R1187"/>
  <c r="P1187"/>
  <c r="BI1183"/>
  <c r="BH1183"/>
  <c r="BG1183"/>
  <c r="BF1183"/>
  <c r="T1183"/>
  <c r="R1183"/>
  <c r="P1183"/>
  <c r="BI1179"/>
  <c r="BH1179"/>
  <c r="BG1179"/>
  <c r="BF1179"/>
  <c r="T1179"/>
  <c r="R1179"/>
  <c r="P1179"/>
  <c r="BI1175"/>
  <c r="BH1175"/>
  <c r="BG1175"/>
  <c r="BF1175"/>
  <c r="T1175"/>
  <c r="R1175"/>
  <c r="P1175"/>
  <c r="BI1170"/>
  <c r="BH1170"/>
  <c r="BG1170"/>
  <c r="BF1170"/>
  <c r="T1170"/>
  <c r="R1170"/>
  <c r="P1170"/>
  <c r="BI1165"/>
  <c r="BH1165"/>
  <c r="BG1165"/>
  <c r="BF1165"/>
  <c r="T1165"/>
  <c r="R1165"/>
  <c r="P1165"/>
  <c r="BI1160"/>
  <c r="BH1160"/>
  <c r="BG1160"/>
  <c r="BF1160"/>
  <c r="T1160"/>
  <c r="R1160"/>
  <c r="P1160"/>
  <c r="BI1156"/>
  <c r="BH1156"/>
  <c r="BG1156"/>
  <c r="BF1156"/>
  <c r="T1156"/>
  <c r="R1156"/>
  <c r="P1156"/>
  <c r="BI1151"/>
  <c r="BH1151"/>
  <c r="BG1151"/>
  <c r="BF1151"/>
  <c r="T1151"/>
  <c r="R1151"/>
  <c r="P1151"/>
  <c r="BI1146"/>
  <c r="BH1146"/>
  <c r="BG1146"/>
  <c r="BF1146"/>
  <c r="T1146"/>
  <c r="R1146"/>
  <c r="P1146"/>
  <c r="BI1142"/>
  <c r="BH1142"/>
  <c r="BG1142"/>
  <c r="BF1142"/>
  <c r="T1142"/>
  <c r="R1142"/>
  <c r="P1142"/>
  <c r="BI1138"/>
  <c r="BH1138"/>
  <c r="BG1138"/>
  <c r="BF1138"/>
  <c r="T1138"/>
  <c r="R1138"/>
  <c r="P1138"/>
  <c r="BI1134"/>
  <c r="BH1134"/>
  <c r="BG1134"/>
  <c r="BF1134"/>
  <c r="T1134"/>
  <c r="R1134"/>
  <c r="P1134"/>
  <c r="BI1130"/>
  <c r="BH1130"/>
  <c r="BG1130"/>
  <c r="BF1130"/>
  <c r="T1130"/>
  <c r="R1130"/>
  <c r="P1130"/>
  <c r="BI1125"/>
  <c r="BH1125"/>
  <c r="BG1125"/>
  <c r="BF1125"/>
  <c r="T1125"/>
  <c r="R1125"/>
  <c r="P1125"/>
  <c r="BI1120"/>
  <c r="BH1120"/>
  <c r="BG1120"/>
  <c r="BF1120"/>
  <c r="T1120"/>
  <c r="R1120"/>
  <c r="P1120"/>
  <c r="BI1116"/>
  <c r="BH1116"/>
  <c r="BG1116"/>
  <c r="BF1116"/>
  <c r="T1116"/>
  <c r="R1116"/>
  <c r="P1116"/>
  <c r="BI1111"/>
  <c r="BH1111"/>
  <c r="BG1111"/>
  <c r="BF1111"/>
  <c r="T1111"/>
  <c r="R1111"/>
  <c r="P1111"/>
  <c r="BI1106"/>
  <c r="BH1106"/>
  <c r="BG1106"/>
  <c r="BF1106"/>
  <c r="T1106"/>
  <c r="R1106"/>
  <c r="P1106"/>
  <c r="BI1099"/>
  <c r="BH1099"/>
  <c r="BG1099"/>
  <c r="BF1099"/>
  <c r="T1099"/>
  <c r="R1099"/>
  <c r="P1099"/>
  <c r="BI1095"/>
  <c r="BH1095"/>
  <c r="BG1095"/>
  <c r="BF1095"/>
  <c r="T1095"/>
  <c r="R1095"/>
  <c r="P1095"/>
  <c r="BI1091"/>
  <c r="BH1091"/>
  <c r="BG1091"/>
  <c r="BF1091"/>
  <c r="T1091"/>
  <c r="R1091"/>
  <c r="P1091"/>
  <c r="BI1087"/>
  <c r="BH1087"/>
  <c r="BG1087"/>
  <c r="BF1087"/>
  <c r="T1087"/>
  <c r="R1087"/>
  <c r="P1087"/>
  <c r="BI1082"/>
  <c r="BH1082"/>
  <c r="BG1082"/>
  <c r="BF1082"/>
  <c r="T1082"/>
  <c r="R1082"/>
  <c r="P1082"/>
  <c r="BI1078"/>
  <c r="BH1078"/>
  <c r="BG1078"/>
  <c r="BF1078"/>
  <c r="T1078"/>
  <c r="R1078"/>
  <c r="P1078"/>
  <c r="BI1073"/>
  <c r="BH1073"/>
  <c r="BG1073"/>
  <c r="BF1073"/>
  <c r="T1073"/>
  <c r="R1073"/>
  <c r="P1073"/>
  <c r="BI1063"/>
  <c r="BH1063"/>
  <c r="BG1063"/>
  <c r="BF1063"/>
  <c r="T1063"/>
  <c r="R1063"/>
  <c r="P1063"/>
  <c r="BI1059"/>
  <c r="BH1059"/>
  <c r="BG1059"/>
  <c r="BF1059"/>
  <c r="T1059"/>
  <c r="R1059"/>
  <c r="P1059"/>
  <c r="BI1055"/>
  <c r="BH1055"/>
  <c r="BG1055"/>
  <c r="BF1055"/>
  <c r="T1055"/>
  <c r="R1055"/>
  <c r="P1055"/>
  <c r="BI1051"/>
  <c r="BH1051"/>
  <c r="BG1051"/>
  <c r="BF1051"/>
  <c r="T1051"/>
  <c r="R1051"/>
  <c r="P1051"/>
  <c r="BI1047"/>
  <c r="BH1047"/>
  <c r="BG1047"/>
  <c r="BF1047"/>
  <c r="T1047"/>
  <c r="R1047"/>
  <c r="P1047"/>
  <c r="BI1043"/>
  <c r="BH1043"/>
  <c r="BG1043"/>
  <c r="BF1043"/>
  <c r="T1043"/>
  <c r="R1043"/>
  <c r="P1043"/>
  <c r="BI1038"/>
  <c r="BH1038"/>
  <c r="BG1038"/>
  <c r="BF1038"/>
  <c r="T1038"/>
  <c r="R1038"/>
  <c r="P1038"/>
  <c r="BI1033"/>
  <c r="BH1033"/>
  <c r="BG1033"/>
  <c r="BF1033"/>
  <c r="T1033"/>
  <c r="R1033"/>
  <c r="P1033"/>
  <c r="BI1029"/>
  <c r="BH1029"/>
  <c r="BG1029"/>
  <c r="BF1029"/>
  <c r="T1029"/>
  <c r="R1029"/>
  <c r="P1029"/>
  <c r="BI1024"/>
  <c r="BH1024"/>
  <c r="BG1024"/>
  <c r="BF1024"/>
  <c r="T1024"/>
  <c r="R1024"/>
  <c r="P1024"/>
  <c r="BI1019"/>
  <c r="BH1019"/>
  <c r="BG1019"/>
  <c r="BF1019"/>
  <c r="T1019"/>
  <c r="R1019"/>
  <c r="P1019"/>
  <c r="BI1015"/>
  <c r="BH1015"/>
  <c r="BG1015"/>
  <c r="BF1015"/>
  <c r="T1015"/>
  <c r="R1015"/>
  <c r="P1015"/>
  <c r="BI1010"/>
  <c r="BH1010"/>
  <c r="BG1010"/>
  <c r="BF1010"/>
  <c r="T1010"/>
  <c r="R1010"/>
  <c r="P1010"/>
  <c r="BI1006"/>
  <c r="BH1006"/>
  <c r="BG1006"/>
  <c r="BF1006"/>
  <c r="T1006"/>
  <c r="R1006"/>
  <c r="P1006"/>
  <c r="BI1002"/>
  <c r="BH1002"/>
  <c r="BG1002"/>
  <c r="BF1002"/>
  <c r="T1002"/>
  <c r="R1002"/>
  <c r="P1002"/>
  <c r="BI998"/>
  <c r="BH998"/>
  <c r="BG998"/>
  <c r="BF998"/>
  <c r="T998"/>
  <c r="R998"/>
  <c r="P998"/>
  <c r="BI994"/>
  <c r="BH994"/>
  <c r="BG994"/>
  <c r="BF994"/>
  <c r="T994"/>
  <c r="R994"/>
  <c r="P994"/>
  <c r="BI989"/>
  <c r="BH989"/>
  <c r="BG989"/>
  <c r="BF989"/>
  <c r="T989"/>
  <c r="R989"/>
  <c r="P989"/>
  <c r="BI984"/>
  <c r="BH984"/>
  <c r="BG984"/>
  <c r="BF984"/>
  <c r="T984"/>
  <c r="R984"/>
  <c r="P984"/>
  <c r="BI978"/>
  <c r="BH978"/>
  <c r="BG978"/>
  <c r="BF978"/>
  <c r="T978"/>
  <c r="R978"/>
  <c r="P978"/>
  <c r="BI973"/>
  <c r="BH973"/>
  <c r="BG973"/>
  <c r="BF973"/>
  <c r="T973"/>
  <c r="R973"/>
  <c r="P973"/>
  <c r="BI968"/>
  <c r="BH968"/>
  <c r="BG968"/>
  <c r="BF968"/>
  <c r="T968"/>
  <c r="R968"/>
  <c r="P968"/>
  <c r="BI961"/>
  <c r="BH961"/>
  <c r="BG961"/>
  <c r="BF961"/>
  <c r="T961"/>
  <c r="R961"/>
  <c r="P961"/>
  <c r="BI957"/>
  <c r="BH957"/>
  <c r="BG957"/>
  <c r="BF957"/>
  <c r="T957"/>
  <c r="R957"/>
  <c r="P957"/>
  <c r="BI953"/>
  <c r="BH953"/>
  <c r="BG953"/>
  <c r="BF953"/>
  <c r="T953"/>
  <c r="R953"/>
  <c r="P953"/>
  <c r="BI949"/>
  <c r="BH949"/>
  <c r="BG949"/>
  <c r="BF949"/>
  <c r="T949"/>
  <c r="R949"/>
  <c r="P949"/>
  <c r="BI944"/>
  <c r="BH944"/>
  <c r="BG944"/>
  <c r="BF944"/>
  <c r="T944"/>
  <c r="R944"/>
  <c r="P944"/>
  <c r="BI940"/>
  <c r="BH940"/>
  <c r="BG940"/>
  <c r="BF940"/>
  <c r="T940"/>
  <c r="R940"/>
  <c r="P940"/>
  <c r="BI935"/>
  <c r="BH935"/>
  <c r="BG935"/>
  <c r="BF935"/>
  <c r="T935"/>
  <c r="R935"/>
  <c r="P935"/>
  <c r="BI924"/>
  <c r="BH924"/>
  <c r="BG924"/>
  <c r="BF924"/>
  <c r="T924"/>
  <c r="R924"/>
  <c r="P924"/>
  <c r="BI920"/>
  <c r="BH920"/>
  <c r="BG920"/>
  <c r="BF920"/>
  <c r="T920"/>
  <c r="R920"/>
  <c r="P920"/>
  <c r="BI916"/>
  <c r="BH916"/>
  <c r="BG916"/>
  <c r="BF916"/>
  <c r="T916"/>
  <c r="R916"/>
  <c r="P916"/>
  <c r="BI912"/>
  <c r="BH912"/>
  <c r="BG912"/>
  <c r="BF912"/>
  <c r="T912"/>
  <c r="R912"/>
  <c r="P912"/>
  <c r="BI908"/>
  <c r="BH908"/>
  <c r="BG908"/>
  <c r="BF908"/>
  <c r="T908"/>
  <c r="R908"/>
  <c r="P908"/>
  <c r="BI904"/>
  <c r="BH904"/>
  <c r="BG904"/>
  <c r="BF904"/>
  <c r="T904"/>
  <c r="R904"/>
  <c r="P904"/>
  <c r="BI899"/>
  <c r="BH899"/>
  <c r="BG899"/>
  <c r="BF899"/>
  <c r="T899"/>
  <c r="R899"/>
  <c r="P899"/>
  <c r="BI894"/>
  <c r="BH894"/>
  <c r="BG894"/>
  <c r="BF894"/>
  <c r="T894"/>
  <c r="R894"/>
  <c r="P894"/>
  <c r="BI890"/>
  <c r="BH890"/>
  <c r="BG890"/>
  <c r="BF890"/>
  <c r="T890"/>
  <c r="R890"/>
  <c r="P890"/>
  <c r="BI885"/>
  <c r="BH885"/>
  <c r="BG885"/>
  <c r="BF885"/>
  <c r="T885"/>
  <c r="R885"/>
  <c r="P885"/>
  <c r="BI881"/>
  <c r="BH881"/>
  <c r="BG881"/>
  <c r="BF881"/>
  <c r="T881"/>
  <c r="R881"/>
  <c r="P881"/>
  <c r="BI876"/>
  <c r="BH876"/>
  <c r="BG876"/>
  <c r="BF876"/>
  <c r="T876"/>
  <c r="R876"/>
  <c r="P876"/>
  <c r="BI871"/>
  <c r="BH871"/>
  <c r="BG871"/>
  <c r="BF871"/>
  <c r="T871"/>
  <c r="R871"/>
  <c r="P871"/>
  <c r="BI866"/>
  <c r="BH866"/>
  <c r="BG866"/>
  <c r="BF866"/>
  <c r="T866"/>
  <c r="R866"/>
  <c r="P866"/>
  <c r="BI861"/>
  <c r="BH861"/>
  <c r="BG861"/>
  <c r="BF861"/>
  <c r="T861"/>
  <c r="R861"/>
  <c r="P861"/>
  <c r="BI856"/>
  <c r="BH856"/>
  <c r="BG856"/>
  <c r="BF856"/>
  <c r="T856"/>
  <c r="R856"/>
  <c r="P856"/>
  <c r="BI851"/>
  <c r="BH851"/>
  <c r="BG851"/>
  <c r="BF851"/>
  <c r="T851"/>
  <c r="R851"/>
  <c r="P851"/>
  <c r="BI846"/>
  <c r="BH846"/>
  <c r="BG846"/>
  <c r="BF846"/>
  <c r="T846"/>
  <c r="R846"/>
  <c r="P846"/>
  <c r="BI842"/>
  <c r="BH842"/>
  <c r="BG842"/>
  <c r="BF842"/>
  <c r="T842"/>
  <c r="R842"/>
  <c r="P842"/>
  <c r="BI837"/>
  <c r="BH837"/>
  <c r="BG837"/>
  <c r="BF837"/>
  <c r="T837"/>
  <c r="R837"/>
  <c r="P837"/>
  <c r="BI833"/>
  <c r="BH833"/>
  <c r="BG833"/>
  <c r="BF833"/>
  <c r="T833"/>
  <c r="R833"/>
  <c r="P833"/>
  <c r="BI829"/>
  <c r="BH829"/>
  <c r="BG829"/>
  <c r="BF829"/>
  <c r="T829"/>
  <c r="R829"/>
  <c r="P829"/>
  <c r="BI825"/>
  <c r="BH825"/>
  <c r="BG825"/>
  <c r="BF825"/>
  <c r="T825"/>
  <c r="R825"/>
  <c r="P825"/>
  <c r="BI820"/>
  <c r="BH820"/>
  <c r="BG820"/>
  <c r="BF820"/>
  <c r="T820"/>
  <c r="R820"/>
  <c r="P820"/>
  <c r="BI816"/>
  <c r="BH816"/>
  <c r="BG816"/>
  <c r="BF816"/>
  <c r="T816"/>
  <c r="R816"/>
  <c r="P816"/>
  <c r="BI811"/>
  <c r="BH811"/>
  <c r="BG811"/>
  <c r="BF811"/>
  <c r="T811"/>
  <c r="R811"/>
  <c r="P811"/>
  <c r="BI807"/>
  <c r="BH807"/>
  <c r="BG807"/>
  <c r="BF807"/>
  <c r="T807"/>
  <c r="R807"/>
  <c r="P807"/>
  <c r="BI794"/>
  <c r="BH794"/>
  <c r="BG794"/>
  <c r="BF794"/>
  <c r="T794"/>
  <c r="R794"/>
  <c r="P794"/>
  <c r="BI790"/>
  <c r="BH790"/>
  <c r="BG790"/>
  <c r="BF790"/>
  <c r="T790"/>
  <c r="R790"/>
  <c r="P790"/>
  <c r="BI786"/>
  <c r="BH786"/>
  <c r="BG786"/>
  <c r="BF786"/>
  <c r="T786"/>
  <c r="R786"/>
  <c r="P786"/>
  <c r="BI782"/>
  <c r="BH782"/>
  <c r="BG782"/>
  <c r="BF782"/>
  <c r="T782"/>
  <c r="R782"/>
  <c r="P782"/>
  <c r="BI778"/>
  <c r="BH778"/>
  <c r="BG778"/>
  <c r="BF778"/>
  <c r="T778"/>
  <c r="R778"/>
  <c r="P778"/>
  <c r="BI774"/>
  <c r="BH774"/>
  <c r="BG774"/>
  <c r="BF774"/>
  <c r="T774"/>
  <c r="R774"/>
  <c r="P774"/>
  <c r="BI769"/>
  <c r="BH769"/>
  <c r="BG769"/>
  <c r="BF769"/>
  <c r="T769"/>
  <c r="R769"/>
  <c r="P769"/>
  <c r="BI764"/>
  <c r="BH764"/>
  <c r="BG764"/>
  <c r="BF764"/>
  <c r="T764"/>
  <c r="R764"/>
  <c r="P764"/>
  <c r="BI760"/>
  <c r="BH760"/>
  <c r="BG760"/>
  <c r="BF760"/>
  <c r="T760"/>
  <c r="R760"/>
  <c r="P760"/>
  <c r="BI755"/>
  <c r="BH755"/>
  <c r="BG755"/>
  <c r="BF755"/>
  <c r="T755"/>
  <c r="R755"/>
  <c r="P755"/>
  <c r="BI751"/>
  <c r="BH751"/>
  <c r="BG751"/>
  <c r="BF751"/>
  <c r="T751"/>
  <c r="R751"/>
  <c r="P751"/>
  <c r="BI746"/>
  <c r="BH746"/>
  <c r="BG746"/>
  <c r="BF746"/>
  <c r="T746"/>
  <c r="R746"/>
  <c r="P746"/>
  <c r="BI741"/>
  <c r="BH741"/>
  <c r="BG741"/>
  <c r="BF741"/>
  <c r="T741"/>
  <c r="R741"/>
  <c r="P741"/>
  <c r="BI736"/>
  <c r="BH736"/>
  <c r="BG736"/>
  <c r="BF736"/>
  <c r="T736"/>
  <c r="R736"/>
  <c r="P736"/>
  <c r="BI731"/>
  <c r="BH731"/>
  <c r="BG731"/>
  <c r="BF731"/>
  <c r="T731"/>
  <c r="R731"/>
  <c r="P731"/>
  <c r="BI727"/>
  <c r="BH727"/>
  <c r="BG727"/>
  <c r="BF727"/>
  <c r="T727"/>
  <c r="R727"/>
  <c r="P727"/>
  <c r="BI722"/>
  <c r="BH722"/>
  <c r="BG722"/>
  <c r="BF722"/>
  <c r="T722"/>
  <c r="R722"/>
  <c r="P722"/>
  <c r="BI717"/>
  <c r="BH717"/>
  <c r="BG717"/>
  <c r="BF717"/>
  <c r="T717"/>
  <c r="R717"/>
  <c r="P717"/>
  <c r="BI713"/>
  <c r="BH713"/>
  <c r="BG713"/>
  <c r="BF713"/>
  <c r="T713"/>
  <c r="R713"/>
  <c r="P713"/>
  <c r="BI709"/>
  <c r="BH709"/>
  <c r="BG709"/>
  <c r="BF709"/>
  <c r="T709"/>
  <c r="R709"/>
  <c r="P709"/>
  <c r="BI704"/>
  <c r="BH704"/>
  <c r="BG704"/>
  <c r="BF704"/>
  <c r="T704"/>
  <c r="R704"/>
  <c r="P704"/>
  <c r="BI700"/>
  <c r="BH700"/>
  <c r="BG700"/>
  <c r="BF700"/>
  <c r="T700"/>
  <c r="R700"/>
  <c r="P700"/>
  <c r="BI695"/>
  <c r="BH695"/>
  <c r="BG695"/>
  <c r="BF695"/>
  <c r="T695"/>
  <c r="R695"/>
  <c r="P695"/>
  <c r="BI688"/>
  <c r="BH688"/>
  <c r="BG688"/>
  <c r="BF688"/>
  <c r="T688"/>
  <c r="R688"/>
  <c r="P688"/>
  <c r="BI683"/>
  <c r="BH683"/>
  <c r="BG683"/>
  <c r="BF683"/>
  <c r="T683"/>
  <c r="R683"/>
  <c r="P683"/>
  <c r="BI678"/>
  <c r="BH678"/>
  <c r="BG678"/>
  <c r="BF678"/>
  <c r="T678"/>
  <c r="R678"/>
  <c r="P678"/>
  <c r="BI674"/>
  <c r="BH674"/>
  <c r="BG674"/>
  <c r="BF674"/>
  <c r="T674"/>
  <c r="R674"/>
  <c r="P674"/>
  <c r="BI670"/>
  <c r="BH670"/>
  <c r="BG670"/>
  <c r="BF670"/>
  <c r="T670"/>
  <c r="R670"/>
  <c r="P670"/>
  <c r="BI666"/>
  <c r="BH666"/>
  <c r="BG666"/>
  <c r="BF666"/>
  <c r="T666"/>
  <c r="R666"/>
  <c r="P666"/>
  <c r="BI661"/>
  <c r="BH661"/>
  <c r="BG661"/>
  <c r="BF661"/>
  <c r="T661"/>
  <c r="R661"/>
  <c r="P661"/>
  <c r="BI657"/>
  <c r="BH657"/>
  <c r="BG657"/>
  <c r="BF657"/>
  <c r="T657"/>
  <c r="R657"/>
  <c r="P657"/>
  <c r="BI652"/>
  <c r="BH652"/>
  <c r="BG652"/>
  <c r="BF652"/>
  <c r="T652"/>
  <c r="R652"/>
  <c r="P652"/>
  <c r="BI644"/>
  <c r="BH644"/>
  <c r="BG644"/>
  <c r="BF644"/>
  <c r="T644"/>
  <c r="R644"/>
  <c r="P644"/>
  <c r="BI640"/>
  <c r="BH640"/>
  <c r="BG640"/>
  <c r="BF640"/>
  <c r="T640"/>
  <c r="R640"/>
  <c r="P640"/>
  <c r="BI636"/>
  <c r="BH636"/>
  <c r="BG636"/>
  <c r="BF636"/>
  <c r="T636"/>
  <c r="R636"/>
  <c r="P636"/>
  <c r="BI632"/>
  <c r="BH632"/>
  <c r="BG632"/>
  <c r="BF632"/>
  <c r="T632"/>
  <c r="R632"/>
  <c r="P632"/>
  <c r="BI628"/>
  <c r="BH628"/>
  <c r="BG628"/>
  <c r="BF628"/>
  <c r="T628"/>
  <c r="R628"/>
  <c r="P628"/>
  <c r="BI624"/>
  <c r="BH624"/>
  <c r="BG624"/>
  <c r="BF624"/>
  <c r="T624"/>
  <c r="R624"/>
  <c r="P624"/>
  <c r="BI619"/>
  <c r="BH619"/>
  <c r="BG619"/>
  <c r="BF619"/>
  <c r="T619"/>
  <c r="R619"/>
  <c r="P619"/>
  <c r="BI614"/>
  <c r="BH614"/>
  <c r="BG614"/>
  <c r="BF614"/>
  <c r="T614"/>
  <c r="R614"/>
  <c r="P614"/>
  <c r="BI610"/>
  <c r="BH610"/>
  <c r="BG610"/>
  <c r="BF610"/>
  <c r="T610"/>
  <c r="R610"/>
  <c r="P610"/>
  <c r="BI606"/>
  <c r="BH606"/>
  <c r="BG606"/>
  <c r="BF606"/>
  <c r="T606"/>
  <c r="R606"/>
  <c r="P606"/>
  <c r="BI602"/>
  <c r="BH602"/>
  <c r="BG602"/>
  <c r="BF602"/>
  <c r="T602"/>
  <c r="R602"/>
  <c r="P602"/>
  <c r="BI598"/>
  <c r="BH598"/>
  <c r="BG598"/>
  <c r="BF598"/>
  <c r="T598"/>
  <c r="R598"/>
  <c r="P598"/>
  <c r="BI593"/>
  <c r="BH593"/>
  <c r="BG593"/>
  <c r="BF593"/>
  <c r="T593"/>
  <c r="R593"/>
  <c r="P593"/>
  <c r="BI589"/>
  <c r="BH589"/>
  <c r="BG589"/>
  <c r="BF589"/>
  <c r="T589"/>
  <c r="R589"/>
  <c r="P589"/>
  <c r="BI585"/>
  <c r="BH585"/>
  <c r="BG585"/>
  <c r="BF585"/>
  <c r="T585"/>
  <c r="R585"/>
  <c r="P585"/>
  <c r="BI580"/>
  <c r="BH580"/>
  <c r="BG580"/>
  <c r="BF580"/>
  <c r="T580"/>
  <c r="R580"/>
  <c r="P580"/>
  <c r="BI573"/>
  <c r="BH573"/>
  <c r="BG573"/>
  <c r="BF573"/>
  <c r="T573"/>
  <c r="R573"/>
  <c r="P573"/>
  <c r="BI569"/>
  <c r="BH569"/>
  <c r="BG569"/>
  <c r="BF569"/>
  <c r="T569"/>
  <c r="R569"/>
  <c r="P569"/>
  <c r="BI565"/>
  <c r="BH565"/>
  <c r="BG565"/>
  <c r="BF565"/>
  <c r="T565"/>
  <c r="R565"/>
  <c r="P565"/>
  <c r="BI561"/>
  <c r="BH561"/>
  <c r="BG561"/>
  <c r="BF561"/>
  <c r="T561"/>
  <c r="R561"/>
  <c r="P561"/>
  <c r="BI556"/>
  <c r="BH556"/>
  <c r="BG556"/>
  <c r="BF556"/>
  <c r="T556"/>
  <c r="R556"/>
  <c r="P556"/>
  <c r="BI552"/>
  <c r="BH552"/>
  <c r="BG552"/>
  <c r="BF552"/>
  <c r="T552"/>
  <c r="R552"/>
  <c r="P552"/>
  <c r="BI547"/>
  <c r="BH547"/>
  <c r="BG547"/>
  <c r="BF547"/>
  <c r="T547"/>
  <c r="R547"/>
  <c r="P547"/>
  <c r="BI538"/>
  <c r="BH538"/>
  <c r="BG538"/>
  <c r="BF538"/>
  <c r="T538"/>
  <c r="R538"/>
  <c r="P538"/>
  <c r="BI534"/>
  <c r="BH534"/>
  <c r="BG534"/>
  <c r="BF534"/>
  <c r="T534"/>
  <c r="R534"/>
  <c r="P534"/>
  <c r="BI530"/>
  <c r="BH530"/>
  <c r="BG530"/>
  <c r="BF530"/>
  <c r="T530"/>
  <c r="R530"/>
  <c r="P530"/>
  <c r="BI526"/>
  <c r="BH526"/>
  <c r="BG526"/>
  <c r="BF526"/>
  <c r="T526"/>
  <c r="R526"/>
  <c r="P526"/>
  <c r="BI522"/>
  <c r="BH522"/>
  <c r="BG522"/>
  <c r="BF522"/>
  <c r="T522"/>
  <c r="R522"/>
  <c r="P522"/>
  <c r="BI517"/>
  <c r="BH517"/>
  <c r="BG517"/>
  <c r="BF517"/>
  <c r="T517"/>
  <c r="R517"/>
  <c r="P517"/>
  <c r="BI512"/>
  <c r="BH512"/>
  <c r="BG512"/>
  <c r="BF512"/>
  <c r="T512"/>
  <c r="R512"/>
  <c r="P512"/>
  <c r="BI508"/>
  <c r="BH508"/>
  <c r="BG508"/>
  <c r="BF508"/>
  <c r="T508"/>
  <c r="R508"/>
  <c r="P508"/>
  <c r="BI503"/>
  <c r="BH503"/>
  <c r="BG503"/>
  <c r="BF503"/>
  <c r="T503"/>
  <c r="R503"/>
  <c r="P503"/>
  <c r="BI499"/>
  <c r="BH499"/>
  <c r="BG499"/>
  <c r="BF499"/>
  <c r="T499"/>
  <c r="R499"/>
  <c r="P499"/>
  <c r="BI494"/>
  <c r="BH494"/>
  <c r="BG494"/>
  <c r="BF494"/>
  <c r="T494"/>
  <c r="R494"/>
  <c r="P494"/>
  <c r="BI490"/>
  <c r="BH490"/>
  <c r="BG490"/>
  <c r="BF490"/>
  <c r="T490"/>
  <c r="R490"/>
  <c r="P490"/>
  <c r="BI485"/>
  <c r="BH485"/>
  <c r="BG485"/>
  <c r="BF485"/>
  <c r="T485"/>
  <c r="R485"/>
  <c r="P485"/>
  <c r="BI480"/>
  <c r="BH480"/>
  <c r="BG480"/>
  <c r="BF480"/>
  <c r="T480"/>
  <c r="R480"/>
  <c r="P480"/>
  <c r="BI476"/>
  <c r="BH476"/>
  <c r="BG476"/>
  <c r="BF476"/>
  <c r="T476"/>
  <c r="R476"/>
  <c r="P476"/>
  <c r="BI471"/>
  <c r="BH471"/>
  <c r="BG471"/>
  <c r="BF471"/>
  <c r="T471"/>
  <c r="R471"/>
  <c r="P471"/>
  <c r="BI466"/>
  <c r="BH466"/>
  <c r="BG466"/>
  <c r="BF466"/>
  <c r="T466"/>
  <c r="R466"/>
  <c r="P466"/>
  <c r="BI458"/>
  <c r="BH458"/>
  <c r="BG458"/>
  <c r="BF458"/>
  <c r="T458"/>
  <c r="R458"/>
  <c r="P458"/>
  <c r="BI453"/>
  <c r="BH453"/>
  <c r="BG453"/>
  <c r="BF453"/>
  <c r="T453"/>
  <c r="R453"/>
  <c r="P453"/>
  <c r="BI449"/>
  <c r="BH449"/>
  <c r="BG449"/>
  <c r="BF449"/>
  <c r="T449"/>
  <c r="R449"/>
  <c r="P449"/>
  <c r="BI445"/>
  <c r="BH445"/>
  <c r="BG445"/>
  <c r="BF445"/>
  <c r="T445"/>
  <c r="R445"/>
  <c r="P445"/>
  <c r="BI441"/>
  <c r="BH441"/>
  <c r="BG441"/>
  <c r="BF441"/>
  <c r="T441"/>
  <c r="R441"/>
  <c r="P441"/>
  <c r="BI436"/>
  <c r="BH436"/>
  <c r="BG436"/>
  <c r="BF436"/>
  <c r="T436"/>
  <c r="R436"/>
  <c r="P436"/>
  <c r="BI432"/>
  <c r="BH432"/>
  <c r="BG432"/>
  <c r="BF432"/>
  <c r="T432"/>
  <c r="R432"/>
  <c r="P432"/>
  <c r="BI427"/>
  <c r="BH427"/>
  <c r="BG427"/>
  <c r="BF427"/>
  <c r="T427"/>
  <c r="R427"/>
  <c r="P427"/>
  <c r="BI419"/>
  <c r="BH419"/>
  <c r="BG419"/>
  <c r="BF419"/>
  <c r="T419"/>
  <c r="R419"/>
  <c r="P419"/>
  <c r="BI415"/>
  <c r="BH415"/>
  <c r="BG415"/>
  <c r="BF415"/>
  <c r="T415"/>
  <c r="R415"/>
  <c r="P415"/>
  <c r="BI411"/>
  <c r="BH411"/>
  <c r="BG411"/>
  <c r="BF411"/>
  <c r="T411"/>
  <c r="R411"/>
  <c r="P411"/>
  <c r="BI407"/>
  <c r="BH407"/>
  <c r="BG407"/>
  <c r="BF407"/>
  <c r="T407"/>
  <c r="R407"/>
  <c r="P407"/>
  <c r="BI403"/>
  <c r="BH403"/>
  <c r="BG403"/>
  <c r="BF403"/>
  <c r="T403"/>
  <c r="R403"/>
  <c r="P403"/>
  <c r="BI398"/>
  <c r="BH398"/>
  <c r="BG398"/>
  <c r="BF398"/>
  <c r="T398"/>
  <c r="R398"/>
  <c r="P398"/>
  <c r="BI393"/>
  <c r="BH393"/>
  <c r="BG393"/>
  <c r="BF393"/>
  <c r="T393"/>
  <c r="R393"/>
  <c r="P393"/>
  <c r="BI388"/>
  <c r="BH388"/>
  <c r="BG388"/>
  <c r="BF388"/>
  <c r="T388"/>
  <c r="R388"/>
  <c r="P388"/>
  <c r="BI383"/>
  <c r="BH383"/>
  <c r="BG383"/>
  <c r="BF383"/>
  <c r="T383"/>
  <c r="R383"/>
  <c r="P383"/>
  <c r="BI379"/>
  <c r="BH379"/>
  <c r="BG379"/>
  <c r="BF379"/>
  <c r="T379"/>
  <c r="R379"/>
  <c r="P379"/>
  <c r="BI374"/>
  <c r="BH374"/>
  <c r="BG374"/>
  <c r="BF374"/>
  <c r="T374"/>
  <c r="R374"/>
  <c r="P374"/>
  <c r="BI369"/>
  <c r="BH369"/>
  <c r="BG369"/>
  <c r="BF369"/>
  <c r="T369"/>
  <c r="R369"/>
  <c r="P369"/>
  <c r="BI365"/>
  <c r="BH365"/>
  <c r="BG365"/>
  <c r="BF365"/>
  <c r="T365"/>
  <c r="R365"/>
  <c r="P365"/>
  <c r="BI360"/>
  <c r="BH360"/>
  <c r="BG360"/>
  <c r="BF360"/>
  <c r="T360"/>
  <c r="R360"/>
  <c r="P360"/>
  <c r="BI353"/>
  <c r="BH353"/>
  <c r="BG353"/>
  <c r="BF353"/>
  <c r="T353"/>
  <c r="R353"/>
  <c r="P353"/>
  <c r="BI348"/>
  <c r="BH348"/>
  <c r="BG348"/>
  <c r="BF348"/>
  <c r="T348"/>
  <c r="R348"/>
  <c r="P348"/>
  <c r="BI343"/>
  <c r="BH343"/>
  <c r="BG343"/>
  <c r="BF343"/>
  <c r="T343"/>
  <c r="R343"/>
  <c r="P343"/>
  <c r="BI338"/>
  <c r="BH338"/>
  <c r="BG338"/>
  <c r="BF338"/>
  <c r="T338"/>
  <c r="R338"/>
  <c r="P338"/>
  <c r="BI334"/>
  <c r="BH334"/>
  <c r="BG334"/>
  <c r="BF334"/>
  <c r="T334"/>
  <c r="R334"/>
  <c r="P334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2"/>
  <c r="BH312"/>
  <c r="BG312"/>
  <c r="BF312"/>
  <c r="T312"/>
  <c r="R312"/>
  <c r="P312"/>
  <c r="BI309"/>
  <c r="BH309"/>
  <c r="BG309"/>
  <c r="BF309"/>
  <c r="T309"/>
  <c r="R309"/>
  <c r="P309"/>
  <c r="BI304"/>
  <c r="BH304"/>
  <c r="BG304"/>
  <c r="BF304"/>
  <c r="T304"/>
  <c r="R304"/>
  <c r="P304"/>
  <c r="BI301"/>
  <c r="BH301"/>
  <c r="BG301"/>
  <c r="BF301"/>
  <c r="T301"/>
  <c r="R301"/>
  <c r="P301"/>
  <c r="BI296"/>
  <c r="BH296"/>
  <c r="BG296"/>
  <c r="BF296"/>
  <c r="T296"/>
  <c r="R296"/>
  <c r="P296"/>
  <c r="BI291"/>
  <c r="BH291"/>
  <c r="BG291"/>
  <c r="BF291"/>
  <c r="T291"/>
  <c r="R291"/>
  <c r="P291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4"/>
  <c r="BH254"/>
  <c r="BG254"/>
  <c r="BF254"/>
  <c r="T254"/>
  <c r="R254"/>
  <c r="P254"/>
  <c r="BI249"/>
  <c r="BH249"/>
  <c r="BG249"/>
  <c r="BF249"/>
  <c r="T249"/>
  <c r="R249"/>
  <c r="P249"/>
  <c r="BI244"/>
  <c r="BH244"/>
  <c r="BG244"/>
  <c r="BF244"/>
  <c r="T244"/>
  <c r="R244"/>
  <c r="P244"/>
  <c r="BI239"/>
  <c r="BH239"/>
  <c r="BG239"/>
  <c r="BF239"/>
  <c r="T239"/>
  <c r="R239"/>
  <c r="P239"/>
  <c r="BI235"/>
  <c r="BH235"/>
  <c r="BG235"/>
  <c r="BF235"/>
  <c r="T235"/>
  <c r="R235"/>
  <c r="P235"/>
  <c r="BI230"/>
  <c r="BH230"/>
  <c r="BG230"/>
  <c r="BF230"/>
  <c r="T230"/>
  <c r="R230"/>
  <c r="P230"/>
  <c r="BI225"/>
  <c r="BH225"/>
  <c r="BG225"/>
  <c r="BF225"/>
  <c r="T225"/>
  <c r="R225"/>
  <c r="P225"/>
  <c r="BI220"/>
  <c r="BH220"/>
  <c r="BG220"/>
  <c r="BF220"/>
  <c r="T220"/>
  <c r="R220"/>
  <c r="P220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0"/>
  <c r="BH150"/>
  <c r="BG150"/>
  <c r="BF150"/>
  <c r="T150"/>
  <c r="R150"/>
  <c r="P150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J124"/>
  <c r="F124"/>
  <c r="F122"/>
  <c r="E120"/>
  <c r="J91"/>
  <c r="F91"/>
  <c r="F89"/>
  <c r="E87"/>
  <c r="J24"/>
  <c r="E24"/>
  <c r="J125"/>
  <c r="J23"/>
  <c r="J18"/>
  <c r="E18"/>
  <c r="F125"/>
  <c r="J17"/>
  <c r="J12"/>
  <c r="J122"/>
  <c r="E7"/>
  <c r="E118"/>
  <c i="2" r="J37"/>
  <c r="J36"/>
  <c i="1" r="AY95"/>
  <c i="2" r="J35"/>
  <c i="1" r="AX95"/>
  <c i="2" r="BI379"/>
  <c r="BH379"/>
  <c r="BG379"/>
  <c r="BF379"/>
  <c r="T379"/>
  <c r="T378"/>
  <c r="R379"/>
  <c r="R378"/>
  <c r="P379"/>
  <c r="P378"/>
  <c r="BI372"/>
  <c r="BH372"/>
  <c r="BG372"/>
  <c r="BF372"/>
  <c r="T372"/>
  <c r="T371"/>
  <c r="R372"/>
  <c r="R371"/>
  <c r="P372"/>
  <c r="P371"/>
  <c r="BI367"/>
  <c r="BH367"/>
  <c r="BG367"/>
  <c r="BF367"/>
  <c r="T367"/>
  <c r="R367"/>
  <c r="P367"/>
  <c r="BI357"/>
  <c r="BH357"/>
  <c r="BG357"/>
  <c r="BF357"/>
  <c r="T357"/>
  <c r="R357"/>
  <c r="P357"/>
  <c r="BI351"/>
  <c r="BH351"/>
  <c r="BG351"/>
  <c r="BF351"/>
  <c r="T351"/>
  <c r="R351"/>
  <c r="P351"/>
  <c r="BI347"/>
  <c r="BH347"/>
  <c r="BG347"/>
  <c r="BF347"/>
  <c r="T347"/>
  <c r="R347"/>
  <c r="P347"/>
  <c r="BI341"/>
  <c r="BH341"/>
  <c r="BG341"/>
  <c r="BF341"/>
  <c r="T341"/>
  <c r="T335"/>
  <c r="R341"/>
  <c r="R335"/>
  <c r="P341"/>
  <c r="P335"/>
  <c r="BI336"/>
  <c r="BH336"/>
  <c r="BG336"/>
  <c r="BF336"/>
  <c r="T336"/>
  <c r="R336"/>
  <c r="P336"/>
  <c r="BI330"/>
  <c r="BH330"/>
  <c r="BG330"/>
  <c r="BF330"/>
  <c r="T330"/>
  <c r="R330"/>
  <c r="P330"/>
  <c r="BI326"/>
  <c r="BH326"/>
  <c r="BG326"/>
  <c r="BF326"/>
  <c r="T326"/>
  <c r="R326"/>
  <c r="P326"/>
  <c r="BI321"/>
  <c r="BH321"/>
  <c r="BG321"/>
  <c r="BF321"/>
  <c r="T321"/>
  <c r="R321"/>
  <c r="P321"/>
  <c r="BI317"/>
  <c r="BH317"/>
  <c r="BG317"/>
  <c r="BF317"/>
  <c r="T317"/>
  <c r="R317"/>
  <c r="P317"/>
  <c r="BI312"/>
  <c r="BH312"/>
  <c r="BG312"/>
  <c r="BF312"/>
  <c r="T312"/>
  <c r="R312"/>
  <c r="P312"/>
  <c r="BI307"/>
  <c r="BH307"/>
  <c r="BG307"/>
  <c r="BF307"/>
  <c r="T307"/>
  <c r="R307"/>
  <c r="P307"/>
  <c r="BI301"/>
  <c r="BH301"/>
  <c r="BG301"/>
  <c r="BF301"/>
  <c r="T301"/>
  <c r="R301"/>
  <c r="P301"/>
  <c r="BI297"/>
  <c r="BH297"/>
  <c r="BG297"/>
  <c r="BF297"/>
  <c r="T297"/>
  <c r="R297"/>
  <c r="P297"/>
  <c r="BI292"/>
  <c r="BH292"/>
  <c r="BG292"/>
  <c r="BF292"/>
  <c r="T292"/>
  <c r="R292"/>
  <c r="P292"/>
  <c r="BI287"/>
  <c r="BH287"/>
  <c r="BG287"/>
  <c r="BF287"/>
  <c r="T287"/>
  <c r="R287"/>
  <c r="P287"/>
  <c r="BI283"/>
  <c r="BH283"/>
  <c r="BG283"/>
  <c r="BF283"/>
  <c r="T283"/>
  <c r="R283"/>
  <c r="P283"/>
  <c r="BI278"/>
  <c r="BH278"/>
  <c r="BG278"/>
  <c r="BF278"/>
  <c r="T278"/>
  <c r="R278"/>
  <c r="P278"/>
  <c r="BI273"/>
  <c r="BH273"/>
  <c r="BG273"/>
  <c r="BF273"/>
  <c r="T273"/>
  <c r="R273"/>
  <c r="P273"/>
  <c r="BI268"/>
  <c r="BH268"/>
  <c r="BG268"/>
  <c r="BF268"/>
  <c r="T268"/>
  <c r="R268"/>
  <c r="P268"/>
  <c r="BI263"/>
  <c r="BH263"/>
  <c r="BG263"/>
  <c r="BF263"/>
  <c r="T263"/>
  <c r="R263"/>
  <c r="P263"/>
  <c r="BI258"/>
  <c r="BH258"/>
  <c r="BG258"/>
  <c r="BF258"/>
  <c r="T258"/>
  <c r="R258"/>
  <c r="P258"/>
  <c r="BI254"/>
  <c r="BH254"/>
  <c r="BG254"/>
  <c r="BF254"/>
  <c r="T254"/>
  <c r="R254"/>
  <c r="P254"/>
  <c r="BI249"/>
  <c r="BH249"/>
  <c r="BG249"/>
  <c r="BF249"/>
  <c r="T249"/>
  <c r="R249"/>
  <c r="P249"/>
  <c r="BI246"/>
  <c r="BH246"/>
  <c r="BG246"/>
  <c r="BF246"/>
  <c r="T246"/>
  <c r="R246"/>
  <c r="P246"/>
  <c r="BI241"/>
  <c r="BH241"/>
  <c r="BG241"/>
  <c r="BF241"/>
  <c r="T241"/>
  <c r="R241"/>
  <c r="P241"/>
  <c r="BI236"/>
  <c r="BH236"/>
  <c r="BG236"/>
  <c r="BF236"/>
  <c r="T236"/>
  <c r="R236"/>
  <c r="P236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4"/>
  <c r="BH214"/>
  <c r="BG214"/>
  <c r="BF214"/>
  <c r="T214"/>
  <c r="R214"/>
  <c r="P214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90"/>
  <c r="BH190"/>
  <c r="BG190"/>
  <c r="BF190"/>
  <c r="T190"/>
  <c r="R190"/>
  <c r="P190"/>
  <c r="BI184"/>
  <c r="BH184"/>
  <c r="BG184"/>
  <c r="BF184"/>
  <c r="T184"/>
  <c r="R184"/>
  <c r="P184"/>
  <c r="BI180"/>
  <c r="BH180"/>
  <c r="BG180"/>
  <c r="BF180"/>
  <c r="T180"/>
  <c r="R180"/>
  <c r="P180"/>
  <c r="BI175"/>
  <c r="BH175"/>
  <c r="BG175"/>
  <c r="BF175"/>
  <c r="T175"/>
  <c r="R175"/>
  <c r="P175"/>
  <c r="BI171"/>
  <c r="BH171"/>
  <c r="BG171"/>
  <c r="BF171"/>
  <c r="T171"/>
  <c r="R171"/>
  <c r="P171"/>
  <c r="BI164"/>
  <c r="BH164"/>
  <c r="BG164"/>
  <c r="BF164"/>
  <c r="T164"/>
  <c r="R164"/>
  <c r="P164"/>
  <c r="BI159"/>
  <c r="BH159"/>
  <c r="BG159"/>
  <c r="BF159"/>
  <c r="T159"/>
  <c r="R159"/>
  <c r="P159"/>
  <c r="BI155"/>
  <c r="BH155"/>
  <c r="BG155"/>
  <c r="BF155"/>
  <c r="T155"/>
  <c r="R155"/>
  <c r="P155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122"/>
  <c r="J23"/>
  <c r="J18"/>
  <c r="E18"/>
  <c r="F122"/>
  <c r="J17"/>
  <c r="J12"/>
  <c r="J119"/>
  <c r="E7"/>
  <c r="E115"/>
  <c i="1" r="L90"/>
  <c r="AM90"/>
  <c r="AM89"/>
  <c r="L89"/>
  <c r="AM87"/>
  <c r="L87"/>
  <c r="L85"/>
  <c r="L84"/>
  <c i="2" r="BK379"/>
  <c r="J379"/>
  <c r="BK372"/>
  <c r="J372"/>
  <c r="BK367"/>
  <c r="J367"/>
  <c r="BK357"/>
  <c r="J357"/>
  <c r="BK351"/>
  <c r="J351"/>
  <c r="BK347"/>
  <c r="J347"/>
  <c r="BK341"/>
  <c r="J341"/>
  <c r="BK336"/>
  <c r="J336"/>
  <c r="BK330"/>
  <c r="J330"/>
  <c r="BK326"/>
  <c r="J326"/>
  <c r="BK321"/>
  <c r="J321"/>
  <c r="BK317"/>
  <c r="J317"/>
  <c r="BK312"/>
  <c r="J312"/>
  <c r="BK307"/>
  <c r="J307"/>
  <c r="BK301"/>
  <c r="J301"/>
  <c r="BK297"/>
  <c r="J297"/>
  <c r="BK292"/>
  <c r="J292"/>
  <c r="BK287"/>
  <c r="J287"/>
  <c r="BK283"/>
  <c r="J283"/>
  <c r="BK278"/>
  <c r="J278"/>
  <c r="BK273"/>
  <c r="J273"/>
  <c r="BK268"/>
  <c r="J268"/>
  <c r="BK263"/>
  <c r="J263"/>
  <c r="BK258"/>
  <c r="J258"/>
  <c r="BK254"/>
  <c r="J254"/>
  <c r="BK249"/>
  <c r="J249"/>
  <c r="BK246"/>
  <c r="J246"/>
  <c r="BK241"/>
  <c r="J241"/>
  <c r="BK236"/>
  <c r="J236"/>
  <c r="BK231"/>
  <c r="J231"/>
  <c r="BK227"/>
  <c r="J227"/>
  <c r="BK223"/>
  <c r="J223"/>
  <c r="BK219"/>
  <c r="J219"/>
  <c r="BK214"/>
  <c r="J214"/>
  <c r="BK210"/>
  <c r="J210"/>
  <c r="BK205"/>
  <c r="J205"/>
  <c r="BK200"/>
  <c r="J200"/>
  <c r="BK195"/>
  <c r="J195"/>
  <c r="BK190"/>
  <c r="J190"/>
  <c r="BK184"/>
  <c r="J184"/>
  <c r="BK180"/>
  <c r="J180"/>
  <c r="BK175"/>
  <c r="J175"/>
  <c r="BK171"/>
  <c r="J171"/>
  <c r="BK164"/>
  <c r="J164"/>
  <c r="BK159"/>
  <c r="J159"/>
  <c r="BK155"/>
  <c r="J155"/>
  <c r="BK148"/>
  <c r="J148"/>
  <c r="BK143"/>
  <c r="J143"/>
  <c r="BK138"/>
  <c r="J138"/>
  <c r="BK133"/>
  <c r="J133"/>
  <c r="BK128"/>
  <c r="J128"/>
  <c i="1" r="AS94"/>
  <c i="3" r="BK1370"/>
  <c r="J1370"/>
  <c r="BK1366"/>
  <c r="J1366"/>
  <c r="BK1362"/>
  <c r="J1362"/>
  <c r="BK1359"/>
  <c r="J1359"/>
  <c r="BK1355"/>
  <c r="J1355"/>
  <c r="BK1349"/>
  <c r="J1349"/>
  <c r="BK1345"/>
  <c r="J1345"/>
  <c r="BK1341"/>
  <c r="J1341"/>
  <c r="BK1337"/>
  <c r="J1337"/>
  <c r="BK1323"/>
  <c r="J1323"/>
  <c r="BK1310"/>
  <c r="J1310"/>
  <c r="BK1301"/>
  <c r="J1301"/>
  <c r="BK1297"/>
  <c r="J1297"/>
  <c r="BK1293"/>
  <c r="J1293"/>
  <c r="BK1289"/>
  <c r="J1289"/>
  <c r="BK1285"/>
  <c r="J1285"/>
  <c r="BK1281"/>
  <c r="J1281"/>
  <c r="BK1276"/>
  <c r="J1276"/>
  <c r="BK1271"/>
  <c r="J1271"/>
  <c r="BK1267"/>
  <c r="J1267"/>
  <c r="BK1262"/>
  <c r="J1262"/>
  <c r="BK1258"/>
  <c r="J1258"/>
  <c r="BK1254"/>
  <c r="J1254"/>
  <c r="BK1250"/>
  <c r="J1250"/>
  <c r="BK1246"/>
  <c r="J1246"/>
  <c r="BK1241"/>
  <c r="J1241"/>
  <c r="BK1237"/>
  <c r="J1237"/>
  <c r="BK1233"/>
  <c r="J1233"/>
  <c r="BK1229"/>
  <c r="J1229"/>
  <c r="BK1224"/>
  <c r="J1224"/>
  <c r="BK1220"/>
  <c r="J1220"/>
  <c r="BK1215"/>
  <c r="J1215"/>
  <c r="BK1210"/>
  <c r="J1210"/>
  <c r="BK1205"/>
  <c r="J1205"/>
  <c r="BK1195"/>
  <c r="J1195"/>
  <c r="BK1191"/>
  <c r="J1191"/>
  <c r="BK1187"/>
  <c r="J1187"/>
  <c r="BK1183"/>
  <c r="J1183"/>
  <c r="BK1179"/>
  <c r="J1179"/>
  <c r="BK1175"/>
  <c r="J1175"/>
  <c r="BK1170"/>
  <c r="J1170"/>
  <c r="BK1165"/>
  <c r="J1165"/>
  <c r="BK1160"/>
  <c r="J1160"/>
  <c r="BK1156"/>
  <c r="J1156"/>
  <c r="BK1151"/>
  <c r="J1151"/>
  <c r="BK1146"/>
  <c r="J1146"/>
  <c r="BK1142"/>
  <c r="J1142"/>
  <c r="BK1138"/>
  <c r="J1138"/>
  <c r="BK1134"/>
  <c r="J1134"/>
  <c r="BK1130"/>
  <c r="J1130"/>
  <c r="BK1125"/>
  <c r="J1125"/>
  <c r="BK1120"/>
  <c r="J1120"/>
  <c r="BK1116"/>
  <c r="J1116"/>
  <c r="BK1111"/>
  <c r="J1111"/>
  <c r="BK1106"/>
  <c r="J1106"/>
  <c r="BK1099"/>
  <c r="J1099"/>
  <c r="BK1095"/>
  <c r="J1095"/>
  <c r="BK1091"/>
  <c r="J1091"/>
  <c r="BK1087"/>
  <c r="J1087"/>
  <c r="BK1082"/>
  <c r="J1082"/>
  <c r="BK1078"/>
  <c r="J1078"/>
  <c r="BK1073"/>
  <c r="J1073"/>
  <c r="BK1063"/>
  <c r="J1063"/>
  <c r="BK1059"/>
  <c r="J1059"/>
  <c r="BK1055"/>
  <c r="J1055"/>
  <c r="BK1051"/>
  <c r="J1051"/>
  <c r="BK1047"/>
  <c r="J1047"/>
  <c r="BK1043"/>
  <c r="J1043"/>
  <c r="BK1038"/>
  <c r="J1038"/>
  <c r="BK1033"/>
  <c r="J1033"/>
  <c r="BK1029"/>
  <c r="J1029"/>
  <c r="BK1024"/>
  <c r="J1024"/>
  <c r="BK1019"/>
  <c r="J1019"/>
  <c r="BK1015"/>
  <c r="J1015"/>
  <c r="BK1010"/>
  <c r="J1010"/>
  <c r="BK1006"/>
  <c r="J1006"/>
  <c r="BK1002"/>
  <c r="J1002"/>
  <c r="BK998"/>
  <c r="J998"/>
  <c r="BK994"/>
  <c r="J994"/>
  <c r="BK989"/>
  <c r="J989"/>
  <c r="BK984"/>
  <c r="J984"/>
  <c r="BK978"/>
  <c r="J978"/>
  <c r="BK973"/>
  <c r="J973"/>
  <c r="BK968"/>
  <c r="J968"/>
  <c r="BK961"/>
  <c r="J961"/>
  <c r="BK957"/>
  <c r="J957"/>
  <c r="BK953"/>
  <c r="J953"/>
  <c r="BK949"/>
  <c r="J949"/>
  <c r="BK944"/>
  <c r="J944"/>
  <c r="BK940"/>
  <c r="J940"/>
  <c r="BK935"/>
  <c r="J935"/>
  <c r="BK924"/>
  <c r="J924"/>
  <c r="BK920"/>
  <c r="J920"/>
  <c r="BK916"/>
  <c r="J916"/>
  <c r="BK912"/>
  <c r="J912"/>
  <c r="BK908"/>
  <c r="J908"/>
  <c r="BK904"/>
  <c r="J904"/>
  <c r="BK899"/>
  <c r="J899"/>
  <c r="BK894"/>
  <c r="J894"/>
  <c r="BK890"/>
  <c r="J890"/>
  <c r="BK885"/>
  <c r="J885"/>
  <c r="BK881"/>
  <c r="J881"/>
  <c r="BK876"/>
  <c r="J876"/>
  <c r="BK871"/>
  <c r="J871"/>
  <c r="BK866"/>
  <c r="J866"/>
  <c r="BK861"/>
  <c r="J861"/>
  <c r="BK856"/>
  <c r="J856"/>
  <c r="BK851"/>
  <c r="J851"/>
  <c r="BK846"/>
  <c r="J846"/>
  <c r="BK842"/>
  <c r="J842"/>
  <c r="BK837"/>
  <c r="J837"/>
  <c r="BK833"/>
  <c r="J833"/>
  <c r="BK829"/>
  <c r="J829"/>
  <c r="BK825"/>
  <c r="J825"/>
  <c r="BK820"/>
  <c r="J820"/>
  <c r="BK816"/>
  <c r="J816"/>
  <c r="BK811"/>
  <c r="J811"/>
  <c r="BK807"/>
  <c r="J807"/>
  <c r="BK794"/>
  <c r="J794"/>
  <c r="BK790"/>
  <c r="J790"/>
  <c r="BK786"/>
  <c r="J786"/>
  <c r="BK782"/>
  <c r="J782"/>
  <c r="BK778"/>
  <c r="J778"/>
  <c r="BK774"/>
  <c r="J774"/>
  <c r="BK769"/>
  <c r="J769"/>
  <c r="BK764"/>
  <c r="J764"/>
  <c r="BK760"/>
  <c r="J760"/>
  <c r="BK755"/>
  <c r="J755"/>
  <c r="BK751"/>
  <c r="J751"/>
  <c r="BK746"/>
  <c r="J746"/>
  <c r="BK741"/>
  <c r="J741"/>
  <c r="BK736"/>
  <c r="J736"/>
  <c r="BK731"/>
  <c r="J731"/>
  <c r="BK727"/>
  <c r="J727"/>
  <c r="BK722"/>
  <c r="J722"/>
  <c r="BK717"/>
  <c r="J717"/>
  <c r="BK713"/>
  <c r="J713"/>
  <c r="BK709"/>
  <c r="J709"/>
  <c r="BK704"/>
  <c r="J704"/>
  <c r="BK700"/>
  <c r="J700"/>
  <c r="BK695"/>
  <c r="J695"/>
  <c r="BK688"/>
  <c r="J688"/>
  <c r="BK683"/>
  <c r="J683"/>
  <c r="BK678"/>
  <c r="J678"/>
  <c r="BK674"/>
  <c r="J674"/>
  <c r="BK670"/>
  <c r="J670"/>
  <c r="BK666"/>
  <c r="J666"/>
  <c r="BK661"/>
  <c r="J661"/>
  <c r="BK657"/>
  <c r="J657"/>
  <c r="BK652"/>
  <c r="J652"/>
  <c r="BK644"/>
  <c r="J644"/>
  <c r="BK640"/>
  <c r="J640"/>
  <c r="BK636"/>
  <c r="J636"/>
  <c r="BK632"/>
  <c r="J632"/>
  <c r="BK628"/>
  <c r="J628"/>
  <c r="BK624"/>
  <c r="J624"/>
  <c r="BK619"/>
  <c r="J619"/>
  <c r="BK614"/>
  <c r="J614"/>
  <c r="BK610"/>
  <c r="J610"/>
  <c r="BK606"/>
  <c r="J606"/>
  <c r="BK602"/>
  <c r="J602"/>
  <c r="BK598"/>
  <c r="J598"/>
  <c r="BK593"/>
  <c r="J593"/>
  <c r="BK589"/>
  <c r="J589"/>
  <c r="BK585"/>
  <c r="J585"/>
  <c r="BK580"/>
  <c r="J580"/>
  <c r="BK573"/>
  <c r="J573"/>
  <c r="BK569"/>
  <c r="J569"/>
  <c r="BK565"/>
  <c r="J565"/>
  <c r="BK561"/>
  <c r="J561"/>
  <c r="BK556"/>
  <c r="J556"/>
  <c r="BK552"/>
  <c r="J552"/>
  <c r="BK547"/>
  <c r="J547"/>
  <c r="BK538"/>
  <c r="J538"/>
  <c r="BK534"/>
  <c r="J534"/>
  <c r="BK530"/>
  <c r="J530"/>
  <c r="BK526"/>
  <c r="J526"/>
  <c r="BK522"/>
  <c r="J522"/>
  <c r="BK517"/>
  <c r="J517"/>
  <c r="BK512"/>
  <c r="J512"/>
  <c r="BK508"/>
  <c r="J508"/>
  <c r="BK503"/>
  <c r="J503"/>
  <c r="BK499"/>
  <c r="J499"/>
  <c r="BK494"/>
  <c r="J494"/>
  <c r="BK490"/>
  <c r="J490"/>
  <c r="BK485"/>
  <c r="J485"/>
  <c r="BK480"/>
  <c r="J480"/>
  <c r="BK476"/>
  <c r="J476"/>
  <c r="BK471"/>
  <c r="J471"/>
  <c r="BK466"/>
  <c r="J466"/>
  <c r="BK458"/>
  <c r="J458"/>
  <c r="BK453"/>
  <c r="J453"/>
  <c r="BK449"/>
  <c r="J449"/>
  <c r="BK445"/>
  <c r="J445"/>
  <c r="BK441"/>
  <c r="J441"/>
  <c r="BK436"/>
  <c r="J436"/>
  <c r="BK432"/>
  <c r="J432"/>
  <c r="BK427"/>
  <c r="J427"/>
  <c r="BK419"/>
  <c r="J419"/>
  <c r="BK415"/>
  <c r="J415"/>
  <c r="BK411"/>
  <c r="J411"/>
  <c r="BK407"/>
  <c r="J407"/>
  <c r="BK403"/>
  <c r="J403"/>
  <c r="BK398"/>
  <c r="J398"/>
  <c r="BK393"/>
  <c r="J393"/>
  <c r="BK388"/>
  <c r="J388"/>
  <c r="BK383"/>
  <c r="J383"/>
  <c r="BK379"/>
  <c r="J379"/>
  <c r="BK374"/>
  <c r="J374"/>
  <c r="BK369"/>
  <c r="J369"/>
  <c r="BK365"/>
  <c r="J365"/>
  <c r="BK360"/>
  <c r="J360"/>
  <c r="BK353"/>
  <c r="J353"/>
  <c r="BK348"/>
  <c r="J348"/>
  <c r="BK343"/>
  <c r="J343"/>
  <c r="BK338"/>
  <c r="J338"/>
  <c r="BK334"/>
  <c r="J334"/>
  <c r="BK329"/>
  <c r="J329"/>
  <c r="BK325"/>
  <c r="J325"/>
  <c r="BK321"/>
  <c r="J321"/>
  <c r="BK317"/>
  <c r="J317"/>
  <c r="BK312"/>
  <c r="J312"/>
  <c r="BK309"/>
  <c r="J309"/>
  <c r="BK304"/>
  <c r="J304"/>
  <c r="BK301"/>
  <c r="J301"/>
  <c r="BK296"/>
  <c r="J296"/>
  <c r="BK291"/>
  <c r="J291"/>
  <c r="BK279"/>
  <c r="J279"/>
  <c r="BK275"/>
  <c r="J275"/>
  <c r="BK271"/>
  <c r="J271"/>
  <c r="BK267"/>
  <c r="J267"/>
  <c r="BK263"/>
  <c r="J263"/>
  <c r="BK259"/>
  <c r="J259"/>
  <c r="BK254"/>
  <c r="J254"/>
  <c r="BK249"/>
  <c r="J249"/>
  <c r="BK244"/>
  <c r="J244"/>
  <c r="BK239"/>
  <c r="J239"/>
  <c r="BK235"/>
  <c r="J235"/>
  <c r="BK230"/>
  <c r="J230"/>
  <c r="BK225"/>
  <c r="J225"/>
  <c r="BK220"/>
  <c r="J220"/>
  <c r="BK215"/>
  <c r="J215"/>
  <c r="BK210"/>
  <c r="J210"/>
  <c r="BK205"/>
  <c r="J205"/>
  <c r="BK201"/>
  <c r="J201"/>
  <c r="BK197"/>
  <c r="J197"/>
  <c r="BK192"/>
  <c r="J192"/>
  <c r="BK187"/>
  <c r="J187"/>
  <c r="BK182"/>
  <c r="J182"/>
  <c r="BK177"/>
  <c r="J177"/>
  <c r="BK173"/>
  <c r="J173"/>
  <c r="BK168"/>
  <c r="J168"/>
  <c r="BK163"/>
  <c r="J163"/>
  <c r="BK159"/>
  <c r="J159"/>
  <c r="BK155"/>
  <c r="J155"/>
  <c r="BK150"/>
  <c r="J150"/>
  <c r="BK146"/>
  <c r="J146"/>
  <c r="BK141"/>
  <c r="J141"/>
  <c r="BK136"/>
  <c r="J136"/>
  <c r="BK131"/>
  <c r="J131"/>
  <c i="4" r="BK163"/>
  <c r="J163"/>
  <c r="BK158"/>
  <c r="J158"/>
  <c r="BK153"/>
  <c r="J153"/>
  <c r="BK145"/>
  <c r="J145"/>
  <c r="BK140"/>
  <c r="J140"/>
  <c r="BK136"/>
  <c r="J136"/>
  <c r="BK123"/>
  <c r="J123"/>
  <c i="5" r="BK196"/>
  <c r="J196"/>
  <c r="BK192"/>
  <c r="J192"/>
  <c r="BK188"/>
  <c r="J188"/>
  <c r="BK184"/>
  <c r="J184"/>
  <c r="BK179"/>
  <c r="J179"/>
  <c r="BK174"/>
  <c r="J174"/>
  <c r="BK170"/>
  <c r="J170"/>
  <c r="BK165"/>
  <c r="J165"/>
  <c r="BK161"/>
  <c r="J161"/>
  <c r="BK157"/>
  <c r="J157"/>
  <c r="BK153"/>
  <c r="J153"/>
  <c r="BK149"/>
  <c r="J149"/>
  <c r="BK144"/>
  <c r="J144"/>
  <c r="BK139"/>
  <c r="J139"/>
  <c r="BK134"/>
  <c r="J134"/>
  <c r="BK126"/>
  <c r="J126"/>
  <c r="BK121"/>
  <c r="J121"/>
  <c i="6" r="BK186"/>
  <c r="J186"/>
  <c r="BK183"/>
  <c r="J183"/>
  <c r="BK179"/>
  <c r="J179"/>
  <c r="BK175"/>
  <c r="J175"/>
  <c r="BK172"/>
  <c r="J172"/>
  <c r="BK169"/>
  <c r="J169"/>
  <c r="BK167"/>
  <c r="J167"/>
  <c r="BK165"/>
  <c r="J165"/>
  <c r="BK162"/>
  <c r="J162"/>
  <c r="BK159"/>
  <c r="J159"/>
  <c r="BK155"/>
  <c r="J155"/>
  <c r="BK152"/>
  <c r="J152"/>
  <c r="BK149"/>
  <c r="J149"/>
  <c r="BK146"/>
  <c r="J146"/>
  <c r="BK142"/>
  <c r="J142"/>
  <c r="BK137"/>
  <c r="J137"/>
  <c r="BK133"/>
  <c r="J133"/>
  <c r="BK129"/>
  <c r="J129"/>
  <c r="BK125"/>
  <c r="J125"/>
  <c i="2" l="1" r="BK127"/>
  <c r="J127"/>
  <c r="J98"/>
  <c r="P127"/>
  <c r="R127"/>
  <c r="T127"/>
  <c r="BK189"/>
  <c r="J189"/>
  <c r="J99"/>
  <c r="P189"/>
  <c r="R189"/>
  <c r="T189"/>
  <c r="BK257"/>
  <c r="J257"/>
  <c r="J100"/>
  <c r="P257"/>
  <c r="R257"/>
  <c r="T257"/>
  <c r="BK306"/>
  <c r="J306"/>
  <c r="J101"/>
  <c r="P306"/>
  <c r="R306"/>
  <c r="T306"/>
  <c r="BK346"/>
  <c r="J346"/>
  <c r="J103"/>
  <c r="P346"/>
  <c r="R346"/>
  <c r="T346"/>
  <c i="3" r="BK130"/>
  <c r="J130"/>
  <c r="J98"/>
  <c r="P130"/>
  <c r="R130"/>
  <c r="T130"/>
  <c r="BK316"/>
  <c r="J316"/>
  <c r="J99"/>
  <c r="P316"/>
  <c r="R316"/>
  <c r="T316"/>
  <c r="BK426"/>
  <c r="J426"/>
  <c r="J100"/>
  <c r="P426"/>
  <c r="R426"/>
  <c r="T426"/>
  <c r="BK546"/>
  <c r="J546"/>
  <c r="J101"/>
  <c r="P546"/>
  <c r="R546"/>
  <c r="T546"/>
  <c r="BK651"/>
  <c r="J651"/>
  <c r="J102"/>
  <c r="P651"/>
  <c r="R651"/>
  <c r="T651"/>
  <c r="BK806"/>
  <c r="J806"/>
  <c r="J103"/>
  <c r="P806"/>
  <c r="R806"/>
  <c r="T806"/>
  <c r="BK934"/>
  <c r="J934"/>
  <c r="J104"/>
  <c r="P934"/>
  <c r="R934"/>
  <c r="T934"/>
  <c r="BK1072"/>
  <c r="J1072"/>
  <c r="J105"/>
  <c r="P1072"/>
  <c r="R1072"/>
  <c r="T1072"/>
  <c r="BK1204"/>
  <c r="J1204"/>
  <c r="J106"/>
  <c r="P1204"/>
  <c r="R1204"/>
  <c r="T1204"/>
  <c r="BK1336"/>
  <c r="J1336"/>
  <c r="J108"/>
  <c r="P1336"/>
  <c r="R1336"/>
  <c r="T1336"/>
  <c i="4" r="BK122"/>
  <c r="J122"/>
  <c r="J98"/>
  <c r="P122"/>
  <c r="R122"/>
  <c r="T122"/>
  <c r="BK144"/>
  <c r="J144"/>
  <c r="J99"/>
  <c r="P144"/>
  <c r="R144"/>
  <c r="T144"/>
  <c r="BK157"/>
  <c r="J157"/>
  <c r="J100"/>
  <c r="P157"/>
  <c r="R157"/>
  <c r="T157"/>
  <c i="5" r="BK120"/>
  <c r="J120"/>
  <c r="J98"/>
  <c r="P120"/>
  <c r="P119"/>
  <c r="P118"/>
  <c i="1" r="AU98"/>
  <c i="5" r="R120"/>
  <c r="R119"/>
  <c r="R118"/>
  <c r="T120"/>
  <c r="T119"/>
  <c r="T118"/>
  <c i="6" r="BK124"/>
  <c r="J124"/>
  <c r="J98"/>
  <c r="P124"/>
  <c r="R124"/>
  <c r="T124"/>
  <c r="BK141"/>
  <c r="J141"/>
  <c r="J99"/>
  <c r="P141"/>
  <c r="R141"/>
  <c r="T141"/>
  <c r="BK158"/>
  <c r="J158"/>
  <c r="J100"/>
  <c r="P158"/>
  <c r="R158"/>
  <c r="T158"/>
  <c r="BK182"/>
  <c r="J182"/>
  <c r="J102"/>
  <c r="P182"/>
  <c r="R182"/>
  <c r="T182"/>
  <c i="2" r="BK335"/>
  <c r="J335"/>
  <c r="J102"/>
  <c r="BK371"/>
  <c r="J371"/>
  <c r="J104"/>
  <c r="BK378"/>
  <c r="J378"/>
  <c r="J105"/>
  <c i="3" r="BK1309"/>
  <c r="J1309"/>
  <c r="J107"/>
  <c i="6" r="BK178"/>
  <c r="J178"/>
  <c r="J101"/>
  <c r="E85"/>
  <c r="J89"/>
  <c r="F92"/>
  <c r="J92"/>
  <c r="BE125"/>
  <c r="BE129"/>
  <c r="BE133"/>
  <c r="BE137"/>
  <c r="BE142"/>
  <c r="BE146"/>
  <c r="BE149"/>
  <c r="BE152"/>
  <c r="BE155"/>
  <c r="BE159"/>
  <c r="BE162"/>
  <c r="BE165"/>
  <c r="BE167"/>
  <c r="BE169"/>
  <c r="BE172"/>
  <c r="BE175"/>
  <c r="BE179"/>
  <c r="BE183"/>
  <c r="BE186"/>
  <c i="5" r="E85"/>
  <c r="J89"/>
  <c r="F92"/>
  <c r="J92"/>
  <c r="BE121"/>
  <c r="BE126"/>
  <c r="BE134"/>
  <c r="BE139"/>
  <c r="BE144"/>
  <c r="BE149"/>
  <c r="BE153"/>
  <c r="BE157"/>
  <c r="BE161"/>
  <c r="BE165"/>
  <c r="BE170"/>
  <c r="BE174"/>
  <c r="BE179"/>
  <c r="BE184"/>
  <c r="BE188"/>
  <c r="BE192"/>
  <c r="BE196"/>
  <c i="4" r="E85"/>
  <c r="J89"/>
  <c r="F92"/>
  <c r="J92"/>
  <c r="BE123"/>
  <c r="BE136"/>
  <c r="BE140"/>
  <c r="BE145"/>
  <c r="BE153"/>
  <c r="BE158"/>
  <c r="BE163"/>
  <c i="3" r="E85"/>
  <c r="J89"/>
  <c r="F92"/>
  <c r="J92"/>
  <c r="BE131"/>
  <c r="BE136"/>
  <c r="BE141"/>
  <c r="BE146"/>
  <c r="BE150"/>
  <c r="BE155"/>
  <c r="BE159"/>
  <c r="BE163"/>
  <c r="BE168"/>
  <c r="BE173"/>
  <c r="BE177"/>
  <c r="BE182"/>
  <c r="BE187"/>
  <c r="BE192"/>
  <c r="BE197"/>
  <c r="BE201"/>
  <c r="BE205"/>
  <c r="BE210"/>
  <c r="BE215"/>
  <c r="BE220"/>
  <c r="BE225"/>
  <c r="BE230"/>
  <c r="BE235"/>
  <c r="BE239"/>
  <c r="BE244"/>
  <c r="BE249"/>
  <c r="BE254"/>
  <c r="BE259"/>
  <c r="BE263"/>
  <c r="BE267"/>
  <c r="BE271"/>
  <c r="BE275"/>
  <c r="BE279"/>
  <c r="BE291"/>
  <c r="BE296"/>
  <c r="BE301"/>
  <c r="BE304"/>
  <c r="BE309"/>
  <c r="BE312"/>
  <c r="BE317"/>
  <c r="BE321"/>
  <c r="BE325"/>
  <c r="BE329"/>
  <c r="BE334"/>
  <c r="BE338"/>
  <c r="BE343"/>
  <c r="BE348"/>
  <c r="BE353"/>
  <c r="BE360"/>
  <c r="BE365"/>
  <c r="BE369"/>
  <c r="BE374"/>
  <c r="BE379"/>
  <c r="BE383"/>
  <c r="BE388"/>
  <c r="BE393"/>
  <c r="BE398"/>
  <c r="BE403"/>
  <c r="BE407"/>
  <c r="BE411"/>
  <c r="BE415"/>
  <c r="BE419"/>
  <c r="BE427"/>
  <c r="BE432"/>
  <c r="BE436"/>
  <c r="BE441"/>
  <c r="BE445"/>
  <c r="BE449"/>
  <c r="BE453"/>
  <c r="BE458"/>
  <c r="BE466"/>
  <c r="BE471"/>
  <c r="BE476"/>
  <c r="BE480"/>
  <c r="BE485"/>
  <c r="BE490"/>
  <c r="BE494"/>
  <c r="BE499"/>
  <c r="BE503"/>
  <c r="BE508"/>
  <c r="BE512"/>
  <c r="BE517"/>
  <c r="BE522"/>
  <c r="BE526"/>
  <c r="BE530"/>
  <c r="BE534"/>
  <c r="BE538"/>
  <c r="BE547"/>
  <c r="BE552"/>
  <c r="BE556"/>
  <c r="BE561"/>
  <c r="BE565"/>
  <c r="BE569"/>
  <c r="BE573"/>
  <c r="BE580"/>
  <c r="BE585"/>
  <c r="BE589"/>
  <c r="BE593"/>
  <c r="BE598"/>
  <c r="BE602"/>
  <c r="BE606"/>
  <c r="BE610"/>
  <c r="BE614"/>
  <c r="BE619"/>
  <c r="BE624"/>
  <c r="BE628"/>
  <c r="BE632"/>
  <c r="BE636"/>
  <c r="BE640"/>
  <c r="BE644"/>
  <c r="BE652"/>
  <c r="BE657"/>
  <c r="BE661"/>
  <c r="BE666"/>
  <c r="BE670"/>
  <c r="BE674"/>
  <c r="BE678"/>
  <c r="BE683"/>
  <c r="BE688"/>
  <c r="BE695"/>
  <c r="BE700"/>
  <c r="BE704"/>
  <c r="BE709"/>
  <c r="BE713"/>
  <c r="BE717"/>
  <c r="BE722"/>
  <c r="BE727"/>
  <c r="BE731"/>
  <c r="BE736"/>
  <c r="BE741"/>
  <c r="BE746"/>
  <c r="BE751"/>
  <c r="BE755"/>
  <c r="BE760"/>
  <c r="BE764"/>
  <c r="BE769"/>
  <c r="BE774"/>
  <c r="BE778"/>
  <c r="BE782"/>
  <c r="BE786"/>
  <c r="BE790"/>
  <c r="BE794"/>
  <c r="BE807"/>
  <c r="BE811"/>
  <c r="BE816"/>
  <c r="BE820"/>
  <c r="BE825"/>
  <c r="BE829"/>
  <c r="BE833"/>
  <c r="BE837"/>
  <c r="BE842"/>
  <c r="BE846"/>
  <c r="BE851"/>
  <c r="BE856"/>
  <c r="BE861"/>
  <c r="BE866"/>
  <c r="BE871"/>
  <c r="BE876"/>
  <c r="BE881"/>
  <c r="BE885"/>
  <c r="BE890"/>
  <c r="BE894"/>
  <c r="BE899"/>
  <c r="BE904"/>
  <c r="BE908"/>
  <c r="BE912"/>
  <c r="BE916"/>
  <c r="BE920"/>
  <c r="BE924"/>
  <c r="BE935"/>
  <c r="BE940"/>
  <c r="BE944"/>
  <c r="BE949"/>
  <c r="BE953"/>
  <c r="BE957"/>
  <c r="BE961"/>
  <c r="BE968"/>
  <c r="BE973"/>
  <c r="BE978"/>
  <c r="BE984"/>
  <c r="BE989"/>
  <c r="BE994"/>
  <c r="BE998"/>
  <c r="BE1002"/>
  <c r="BE1006"/>
  <c r="BE1010"/>
  <c r="BE1015"/>
  <c r="BE1019"/>
  <c r="BE1024"/>
  <c r="BE1029"/>
  <c r="BE1033"/>
  <c r="BE1038"/>
  <c r="BE1043"/>
  <c r="BE1047"/>
  <c r="BE1051"/>
  <c r="BE1055"/>
  <c r="BE1059"/>
  <c r="BE1063"/>
  <c r="BE1073"/>
  <c r="BE1078"/>
  <c r="BE1082"/>
  <c r="BE1087"/>
  <c r="BE1091"/>
  <c r="BE1095"/>
  <c r="BE1099"/>
  <c r="BE1106"/>
  <c r="BE1111"/>
  <c r="BE1116"/>
  <c r="BE1120"/>
  <c r="BE1125"/>
  <c r="BE1130"/>
  <c r="BE1134"/>
  <c r="BE1138"/>
  <c r="BE1142"/>
  <c r="BE1146"/>
  <c r="BE1151"/>
  <c r="BE1156"/>
  <c r="BE1160"/>
  <c r="BE1165"/>
  <c r="BE1170"/>
  <c r="BE1175"/>
  <c r="BE1179"/>
  <c r="BE1183"/>
  <c r="BE1187"/>
  <c r="BE1191"/>
  <c r="BE1195"/>
  <c r="BE1205"/>
  <c r="BE1210"/>
  <c r="BE1215"/>
  <c r="BE1220"/>
  <c r="BE1224"/>
  <c r="BE1229"/>
  <c r="BE1233"/>
  <c r="BE1237"/>
  <c r="BE1241"/>
  <c r="BE1246"/>
  <c r="BE1250"/>
  <c r="BE1254"/>
  <c r="BE1258"/>
  <c r="BE1262"/>
  <c r="BE1267"/>
  <c r="BE1271"/>
  <c r="BE1276"/>
  <c r="BE1281"/>
  <c r="BE1285"/>
  <c r="BE1289"/>
  <c r="BE1293"/>
  <c r="BE1297"/>
  <c r="BE1301"/>
  <c r="BE1310"/>
  <c r="BE1323"/>
  <c r="BE1337"/>
  <c r="BE1341"/>
  <c r="BE1345"/>
  <c r="BE1349"/>
  <c r="BE1355"/>
  <c r="BE1359"/>
  <c r="BE1362"/>
  <c r="BE1366"/>
  <c r="BE1370"/>
  <c i="2" r="E85"/>
  <c r="J89"/>
  <c r="F92"/>
  <c r="J92"/>
  <c r="BE128"/>
  <c r="BE133"/>
  <c r="BE138"/>
  <c r="BE143"/>
  <c r="BE148"/>
  <c r="BE155"/>
  <c r="BE159"/>
  <c r="BE164"/>
  <c r="BE171"/>
  <c r="BE175"/>
  <c r="BE180"/>
  <c r="BE184"/>
  <c r="BE190"/>
  <c r="BE195"/>
  <c r="BE200"/>
  <c r="BE205"/>
  <c r="BE210"/>
  <c r="BE214"/>
  <c r="BE219"/>
  <c r="BE223"/>
  <c r="BE227"/>
  <c r="BE231"/>
  <c r="BE236"/>
  <c r="BE241"/>
  <c r="BE246"/>
  <c r="BE249"/>
  <c r="BE254"/>
  <c r="BE258"/>
  <c r="BE263"/>
  <c r="BE268"/>
  <c r="BE273"/>
  <c r="BE278"/>
  <c r="BE283"/>
  <c r="BE287"/>
  <c r="BE292"/>
  <c r="BE297"/>
  <c r="BE301"/>
  <c r="BE307"/>
  <c r="BE312"/>
  <c r="BE317"/>
  <c r="BE321"/>
  <c r="BE326"/>
  <c r="BE330"/>
  <c r="BE336"/>
  <c r="BE341"/>
  <c r="BE347"/>
  <c r="BE351"/>
  <c r="BE357"/>
  <c r="BE367"/>
  <c r="BE372"/>
  <c r="BE379"/>
  <c r="F34"/>
  <c i="1" r="BA95"/>
  <c i="2" r="J34"/>
  <c i="1" r="AW95"/>
  <c i="2" r="F35"/>
  <c i="1" r="BB95"/>
  <c i="2" r="F36"/>
  <c i="1" r="BC95"/>
  <c i="2" r="F37"/>
  <c i="1" r="BD95"/>
  <c i="3" r="F34"/>
  <c i="1" r="BA96"/>
  <c i="3" r="J34"/>
  <c i="1" r="AW96"/>
  <c i="3" r="F35"/>
  <c i="1" r="BB96"/>
  <c i="3" r="F36"/>
  <c i="1" r="BC96"/>
  <c i="3" r="F37"/>
  <c i="1" r="BD96"/>
  <c i="4" r="F34"/>
  <c i="1" r="BA97"/>
  <c i="4" r="J34"/>
  <c i="1" r="AW97"/>
  <c i="4" r="F35"/>
  <c i="1" r="BB97"/>
  <c i="4" r="F36"/>
  <c i="1" r="BC97"/>
  <c i="4" r="F37"/>
  <c i="1" r="BD97"/>
  <c i="5" r="F34"/>
  <c i="1" r="BA98"/>
  <c i="5" r="J34"/>
  <c i="1" r="AW98"/>
  <c i="5" r="F35"/>
  <c i="1" r="BB98"/>
  <c i="5" r="F36"/>
  <c i="1" r="BC98"/>
  <c i="5" r="F37"/>
  <c i="1" r="BD98"/>
  <c i="6" r="F34"/>
  <c i="1" r="BA99"/>
  <c i="6" r="J34"/>
  <c i="1" r="AW99"/>
  <c i="6" r="F35"/>
  <c i="1" r="BB99"/>
  <c i="6" r="F36"/>
  <c i="1" r="BC99"/>
  <c i="6" r="F37"/>
  <c i="1" r="BD99"/>
  <c i="6" l="1" r="T123"/>
  <c r="T122"/>
  <c r="R123"/>
  <c r="R122"/>
  <c r="P123"/>
  <c r="P122"/>
  <c i="1" r="AU99"/>
  <c i="4" r="T121"/>
  <c r="T120"/>
  <c r="R121"/>
  <c r="R120"/>
  <c r="P121"/>
  <c r="P120"/>
  <c i="1" r="AU97"/>
  <c i="3" r="T129"/>
  <c r="T128"/>
  <c r="R129"/>
  <c r="R128"/>
  <c r="P129"/>
  <c r="P128"/>
  <c i="1" r="AU96"/>
  <c i="2" r="T126"/>
  <c r="T125"/>
  <c r="R126"/>
  <c r="R125"/>
  <c r="P126"/>
  <c r="P125"/>
  <c i="1" r="AU95"/>
  <c i="2" r="BK126"/>
  <c r="J126"/>
  <c r="J97"/>
  <c i="3" r="BK129"/>
  <c r="J129"/>
  <c r="J97"/>
  <c i="4" r="BK121"/>
  <c r="J121"/>
  <c r="J97"/>
  <c i="5" r="BK119"/>
  <c r="J119"/>
  <c r="J97"/>
  <c i="6" r="BK123"/>
  <c r="J123"/>
  <c r="J97"/>
  <c i="2" r="F33"/>
  <c i="1" r="AZ95"/>
  <c i="2" r="J33"/>
  <c i="1" r="AV95"/>
  <c r="AT95"/>
  <c i="3" r="F33"/>
  <c i="1" r="AZ96"/>
  <c i="3" r="J33"/>
  <c i="1" r="AV96"/>
  <c r="AT96"/>
  <c i="4" r="F33"/>
  <c i="1" r="AZ97"/>
  <c i="4" r="J33"/>
  <c i="1" r="AV97"/>
  <c r="AT97"/>
  <c i="5" r="F33"/>
  <c i="1" r="AZ98"/>
  <c i="5" r="J33"/>
  <c i="1" r="AV98"/>
  <c r="AT98"/>
  <c i="6" r="F33"/>
  <c i="1" r="AZ99"/>
  <c i="6" r="J33"/>
  <c i="1" r="AV99"/>
  <c r="AT99"/>
  <c r="BD94"/>
  <c r="W33"/>
  <c r="BC94"/>
  <c r="W32"/>
  <c r="BB94"/>
  <c r="W31"/>
  <c r="BA94"/>
  <c r="W30"/>
  <c i="2" l="1" r="BK125"/>
  <c r="J125"/>
  <c r="J96"/>
  <c i="3" r="BK128"/>
  <c r="J128"/>
  <c r="J96"/>
  <c i="4" r="BK120"/>
  <c r="J120"/>
  <c r="J96"/>
  <c i="5" r="BK118"/>
  <c r="J118"/>
  <c r="J96"/>
  <c i="6" r="BK122"/>
  <c r="J122"/>
  <c r="J96"/>
  <c i="1" r="AU94"/>
  <c r="AZ94"/>
  <c r="W29"/>
  <c r="AW94"/>
  <c r="AK30"/>
  <c r="AX94"/>
  <c r="AY94"/>
  <c i="6" l="1" r="J30"/>
  <c i="1" r="AG99"/>
  <c i="2" r="J30"/>
  <c i="1" r="AG95"/>
  <c i="3" r="J30"/>
  <c i="1" r="AG96"/>
  <c i="4" r="J30"/>
  <c i="1" r="AG97"/>
  <c i="5" r="J30"/>
  <c i="1" r="AG98"/>
  <c r="AV94"/>
  <c r="AK29"/>
  <c i="2" l="1" r="J39"/>
  <c i="3" r="J39"/>
  <c i="4" r="J39"/>
  <c i="5" r="J39"/>
  <c i="6" r="J39"/>
  <c i="1" r="AN95"/>
  <c r="AN96"/>
  <c r="AN97"/>
  <c r="AN98"/>
  <c r="AN99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<sst xmlns="http://schemas.openxmlformats.org/spreadsheetml/2006/main">
  <si>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</si>
  <si>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</si>
  <si>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</si>
  <si>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</si>
  <si>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</si>
  <si>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{d6d14daa-6be0-4e11-a1d8-7228ff6662bf}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</si>
  <si>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</si>
  <si>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</si>
  <si>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</si>
  <si>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</si>
  <si>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</si>
  <si>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</si>
  <si>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</si>
  <si>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</si>
  <si>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291_129170006Z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</si>
  <si>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</si>
  <si>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</si>
  <si>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Krounka, Otradov, oprava opevnění, ř. km 15,200-16,580</t>
  </si>
  <si>
    <t>KSO:</t>
  </si>
  <si>
    <t>CC-CZ:</t>
  </si>
  <si>
    <t>Místo:</t>
  </si>
  <si>
    <t>vodní tok Krounka, obec Otradov</t>
  </si>
  <si>
    <t>Datum:</t>
  </si>
  <si>
    <t>4.11.2021</t>
  </si>
  <si>
    <t>Zadavatel:</t>
  </si>
  <si>
    <t>IČ:</t>
  </si>
  <si>
    <t>70890005</t>
  </si>
  <si>
    <t>Povodí Labe, státní podnik</t>
  </si>
  <si>
    <t>DIČ:</t>
  </si>
  <si>
    <t>CZ70890005</t>
  </si>
  <si>
    <t>Uchazeč:</t>
  </si>
  <si>
    <t>Vyplň údaj</t>
  </si>
  <si>
    <t>Projektant:</t>
  </si>
  <si>
    <t>15053695</t>
  </si>
  <si>
    <t>Vodní zdroje Ekomonitor spol. s r. o.</t>
  </si>
  <si>
    <t>CZ15053695</t>
  </si>
  <si>
    <t>True</t>
  </si>
  <si>
    <t>Zpracovatel:</t>
  </si>
  <si>
    <t xml:space="preserve"> </t>
  </si>
  <si>
    <t>Poznámka:</t>
  </si>
  <si>
    <t>Vypracováno v programu KROS 4 verze 2021/II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</si>
  <si>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</si>
  <si>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</si>
  <si>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</si>
  <si>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</si>
  <si>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</si>
  <si>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</si>
  <si>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</si>
  <si>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</si>
  <si>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</si>
  <si>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</si>
  <si>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</si>
  <si>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</si>
  <si>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</si>
  <si>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</si>
  <si>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</si>
  <si>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</si>
  <si>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</si>
  <si>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</si>
  <si>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</si>
  <si>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</si>
  <si>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</si>
  <si>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</si>
  <si>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</si>
  <si>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</si>
  <si>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</si>
  <si>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</si>
  <si>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</si>
  <si>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</si>
  <si>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</si>
  <si>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</si>
  <si>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</si>
  <si>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</si>
  <si>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</si>
  <si>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</si>
  <si>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</si>
  <si>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</si>
  <si>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</si>
  <si>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</si>
  <si>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</si>
  <si>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</si>
  <si>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</si>
  <si>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</si>
  <si>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</si>
  <si>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</si>
  <si>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</si>
  <si>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</si>
  <si>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břehových opevnění - část oprava</t>
  </si>
  <si>
    <t>STA</t>
  </si>
  <si>
    <t>1</t>
  </si>
  <si>
    <t>{aba5345a-7d5d-427a-ae12-2b1040c3aa40}</t>
  </si>
  <si>
    <t>2</t>
  </si>
  <si>
    <t>SO 03</t>
  </si>
  <si>
    <t>Oprava spádových stupňů - část oprava</t>
  </si>
  <si>
    <t>{4ea66b6d-ef1c-425b-87c5-8e4f2e29a03c}</t>
  </si>
  <si>
    <t>SO 05</t>
  </si>
  <si>
    <t>Odstranění nánosů a doplnění zahloubeného dna - část oprava</t>
  </si>
  <si>
    <t>{2a82b9ac-f69a-423a-890d-b4cef852bfbd}</t>
  </si>
  <si>
    <t>SO 06</t>
  </si>
  <si>
    <t>Kácení dřevin - část oprava</t>
  </si>
  <si>
    <t>{916e13a1-4725-455f-b223-358e11afe892}</t>
  </si>
  <si>
    <t>VRN</t>
  </si>
  <si>
    <t>Vedlejší rozpočtovéí náklady</t>
  </si>
  <si>
    <t>{dd2a5d2f-8ef8-477b-aaa6-334f1fcb4b29}</t>
  </si>
  <si>
    <t>KRYCÍ LIST SOUPISU PRACÍ</t>
  </si>
  <si>
    <t>Objekt:</t>
  </si>
  <si>
    <t>SO 01 - Oprava břehových opevnění - část oprava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</si>
  <si>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</si>
  <si>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</si>
  <si>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</si>
  <si>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</si>
  <si>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</si>
  <si>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</si>
  <si>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Oprava opevnění břehů (svahů) koryta v. t. - levý břeh</t>
  </si>
  <si>
    <t xml:space="preserve">    2 - Oprava zdi ř.km 15,532-15,552 (levý břeh)</t>
  </si>
  <si>
    <t xml:space="preserve">    3 - Oprava opevnění břehů (svahů) koryta v. t. - pravý břeh</t>
  </si>
  <si>
    <t xml:space="preserve">    4 - Oprava schodišť</t>
  </si>
  <si>
    <t xml:space="preserve">    5 - Oprava opěrných zdí u mostních konstrukcí</t>
  </si>
  <si>
    <t xml:space="preserve">    6 - Přesun hmot</t>
  </si>
  <si>
    <t xml:space="preserve">    7 - Nakládání s odpady vzniklými v rámci provádění stavby</t>
  </si>
  <si>
    <t xml:space="preserve">    8 - Dočasné zbudování hrázek v rámci provádění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</si>
  <si>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</si>
  <si>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</si>
  <si>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</si>
  <si>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</si>
  <si>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</si>
  <si>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</si>
  <si>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</si>
  <si>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</si>
  <si>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</si>
  <si>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</si>
  <si>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</si>
  <si>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</si>
  <si>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</si>
  <si>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</si>
  <si>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</si>
  <si>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</si>
  <si>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Oprava opevnění břehů (svahů) koryta v. t. - levý břeh</t>
  </si>
  <si>
    <t>K</t>
  </si>
  <si>
    <t>938901101</t>
  </si>
  <si>
    <t>Očištění dlažby z lomového kamene nebo z betonových desek od porostu</t>
  </si>
  <si>
    <t>m2</t>
  </si>
  <si>
    <t>4</t>
  </si>
  <si>
    <t>972393052</t>
  </si>
  <si>
    <t>PP</t>
  </si>
  <si>
    <t xml:space="preserve">Dokončovací práce na dosavadních konstrukcích  očištění dlažby od travního a divokého porostu, s vytrháním kořenů ze spár, s naložením odstraněného porostu na dopravní prostředek nebo s odklizením na hromady do vzdálenosti 50 m z lomového kamene nebo betonových desek</t>
  </si>
  <si>
    <t>Online PSC</t>
  </si>
  <si>
    <t>https://podminky.urs.cz/item/CS_URS_2021_01/938901101</t>
  </si>
  <si>
    <t>P</t>
  </si>
  <si>
    <t>Poznámka k položce:_x000d_
(soupis činnosti v Technické zprávě SO 01, D.01.2 nebo F.2.1)</t>
  </si>
  <si>
    <t>VV</t>
  </si>
  <si>
    <t>965,90</t>
  </si>
  <si>
    <t>636195011</t>
  </si>
  <si>
    <t>Oprava spárování dlažby z kamenů MC pl přes 4 m2</t>
  </si>
  <si>
    <t>-1375349892</t>
  </si>
  <si>
    <t xml:space="preserve">Oprava spárování dlažeb cementovou maltou  včetně vyškrábání a vymytí spar z nepravidelných kamenů, plochy jednotlivě přes 4 m2</t>
  </si>
  <si>
    <t>https://podminky.urs.cz/item/CS_URS_2021_01/636195011</t>
  </si>
  <si>
    <t>3</t>
  </si>
  <si>
    <t>114203103</t>
  </si>
  <si>
    <t>Rozebrání dlažeb z lomového kamene nebo betonových tvárnic do cementové malty</t>
  </si>
  <si>
    <t>m3</t>
  </si>
  <si>
    <t>889182438</t>
  </si>
  <si>
    <t>Rozebrání dlažeb nebo záhozů s naložením na dopravní prostředek dlažeb z lomového kamene nebo betonových tvárnic do cementové malty se spárami zalitými cementovou maltou</t>
  </si>
  <si>
    <t>https://podminky.urs.cz/item/CS_URS_2021_01/114203103</t>
  </si>
  <si>
    <t>464,60*0,4</t>
  </si>
  <si>
    <t>114203202</t>
  </si>
  <si>
    <t>Očištění lomového kamene nebo betonových tvárnic od malty</t>
  </si>
  <si>
    <t>-1842307751</t>
  </si>
  <si>
    <t>Očištění lomového kamene nebo betonových tvárnic získaných při rozebrání dlažeb, záhozů, rovnanin a soustřeďovacích staveb od malty</t>
  </si>
  <si>
    <t>https://podminky.urs.cz/item/CS_URS_2021_01/114203202</t>
  </si>
  <si>
    <t>5</t>
  </si>
  <si>
    <t>451311511</t>
  </si>
  <si>
    <t>Podklad pod dlažbu z betonu prostého pro prostředí s mrazovými cykly C 25/30 tl do 100 mm</t>
  </si>
  <si>
    <t>-1382124770</t>
  </si>
  <si>
    <t xml:space="preserve">Podklad pod dlažbu z betonu prostého  pro prostředí s mrazovými cykly tř. C 25/30 tl. do 100 mm</t>
  </si>
  <si>
    <t>https://podminky.urs.cz/item/CS_URS_2021_01/451311511</t>
  </si>
  <si>
    <t>464,60"podkladní vrstva v rámci opětovaného položení dlažby po rozebrání"</t>
  </si>
  <si>
    <t>227,51"podkladní vrstva v rámci opravy dlažby lokálních míst"</t>
  </si>
  <si>
    <t>Součet</t>
  </si>
  <si>
    <t>6</t>
  </si>
  <si>
    <t>465513317-R</t>
  </si>
  <si>
    <t xml:space="preserve">Zpětné provedení dlažby z lomového kamene lomařsky upraveného na cementovou maltu, s vyspárováním cementovou maltou, tl. kamene 300 mm,  včetně přesunu materiálu s použitím očištěného kamene</t>
  </si>
  <si>
    <t>1333649254</t>
  </si>
  <si>
    <t>464,60"očištěná rozebraná dlažba"</t>
  </si>
  <si>
    <t>7</t>
  </si>
  <si>
    <t>465513317</t>
  </si>
  <si>
    <t>Oprava dlažeb z lomového kamene na maltu s vyspárováním do 20 m2 s dodáním kamene tl 300 mm</t>
  </si>
  <si>
    <t>926261938</t>
  </si>
  <si>
    <t xml:space="preserve">Oprava dlažeb z lomového kamene lomařsky upraveného  pro dlažbu o ploše opravovaných míst do 20 m2 jednotlivě včetně dodání kamene na cementovou maltu, s vyspárováním cementovou maltou, tl. kamene 300 mm</t>
  </si>
  <si>
    <t>https://podminky.urs.cz/item/CS_URS_2021_01/465513317</t>
  </si>
  <si>
    <t>227,51"doplnění dlažby v lokálních místech"</t>
  </si>
  <si>
    <t>8</t>
  </si>
  <si>
    <t>114203104</t>
  </si>
  <si>
    <t>Rozebrání záhozů a rovnanin na sucho</t>
  </si>
  <si>
    <t>-1689334921</t>
  </si>
  <si>
    <t>Rozebrání dlažeb nebo záhozů s naložením na dopravní prostředek záhozů, rovnanin a soustřeďovacích staveb provedených na sucho</t>
  </si>
  <si>
    <t>https://podminky.urs.cz/item/CS_URS_2021_01/114203104</t>
  </si>
  <si>
    <t>217,12*0,4</t>
  </si>
  <si>
    <t>113,16*0,4</t>
  </si>
  <si>
    <t>9</t>
  </si>
  <si>
    <t>463212111-R</t>
  </si>
  <si>
    <t xml:space="preserve">Zpětné provedení rovnaniny z lomového kamene upraveného, tříděného  jakékoliv tloušťky rovnaniny s vyklínováním spár a dutin úlomky kamene</t>
  </si>
  <si>
    <t>886537974</t>
  </si>
  <si>
    <t>132,112</t>
  </si>
  <si>
    <t>10</t>
  </si>
  <si>
    <t>463212111</t>
  </si>
  <si>
    <t>Rovnanina z lomového kamene upraveného s vyklínováním spár úlomky kamene</t>
  </si>
  <si>
    <t>1669119145</t>
  </si>
  <si>
    <t xml:space="preserve">Rovnanina z lomového kamene upraveného, tříděného  jakékoliv tloušťky rovnaniny s vyklínováním spár a dutin úlomky kamene</t>
  </si>
  <si>
    <t>https://podminky.urs.cz/item/CS_URS_2021_01/463212111</t>
  </si>
  <si>
    <t>Poznámka k položce:_x000d_
-doplnění
(soupis činnosti v Technické zprávě SO 01, D.01.2 nebo F.2.1)</t>
  </si>
  <si>
    <t>22,62</t>
  </si>
  <si>
    <t>11</t>
  </si>
  <si>
    <t>463212191</t>
  </si>
  <si>
    <t>Příplatek za vypracováni líce rovnaniny</t>
  </si>
  <si>
    <t>1609571624</t>
  </si>
  <si>
    <t xml:space="preserve">Rovnanina z lomového kamene upraveného, tříděného  Příplatek k cenám za vypracování líce</t>
  </si>
  <si>
    <t>https://podminky.urs.cz/item/CS_URS_2021_01/463212191</t>
  </si>
  <si>
    <t>330,28+54,40</t>
  </si>
  <si>
    <t>12</t>
  </si>
  <si>
    <t>451571111</t>
  </si>
  <si>
    <t>Lože pod dlažby ze štěrkopísku vrstva tl do 100 mm</t>
  </si>
  <si>
    <t>1974236263</t>
  </si>
  <si>
    <t xml:space="preserve">Lože pod dlažby  ze štěrkopísků, tl. vrstvy do 100 mm</t>
  </si>
  <si>
    <t>https://podminky.urs.cz/item/CS_URS_2021_01/451571111</t>
  </si>
  <si>
    <t>Poznámka k položce:_x000d_
 lože pod dlažby/rovnaniny ze štěrkopísku vrstva tl do 100 mm</t>
  </si>
  <si>
    <t>(330,28*0,3)+54,40</t>
  </si>
  <si>
    <t>Oprava zdi ř.km 15,532-15,552 (levý břeh)</t>
  </si>
  <si>
    <t>13</t>
  </si>
  <si>
    <t>121112003</t>
  </si>
  <si>
    <t>Sejmutí ornice tl vrstvy do 200 mm ručně</t>
  </si>
  <si>
    <t>-972534360</t>
  </si>
  <si>
    <t>Sejmutí ornice ručně při souvislé ploše, tl. vrstvy do 200 mm</t>
  </si>
  <si>
    <t>https://podminky.urs.cz/item/CS_URS_2021_01/121112003</t>
  </si>
  <si>
    <t>Poznámka k položce:_x000d_
-tl. vrstvy cca 150 mm</t>
  </si>
  <si>
    <t>29,32</t>
  </si>
  <si>
    <t>14</t>
  </si>
  <si>
    <t>131351103</t>
  </si>
  <si>
    <t>Hloubení jam nezapažených v hornině třídy těžitelnosti II, skupiny 4 objem do 100 m3 strojně</t>
  </si>
  <si>
    <t>-377107557</t>
  </si>
  <si>
    <t>Hloubení nezapažených jam a zářezů strojně s urovnáním dna do předepsaného profilu a spádu v hornině třídy těžitelnosti II skupiny 4 přes 50 do 100 m3</t>
  </si>
  <si>
    <t>https://podminky.urs.cz/item/CS_URS_2021_01/131351103</t>
  </si>
  <si>
    <t>30,8</t>
  </si>
  <si>
    <t>184818232</t>
  </si>
  <si>
    <t>Ochrana kmene průměru přes 300 do 500 mm bedněním výšky do 2 m</t>
  </si>
  <si>
    <t>kus</t>
  </si>
  <si>
    <t>-1423616039</t>
  </si>
  <si>
    <t>Ochrana kmene bedněním před poškozením stavebním provozem zřízení včetně odstranění výšky bednění do 2 m průměru kmene přes 300 do 500 mm</t>
  </si>
  <si>
    <t>https://podminky.urs.cz/item/CS_URS_2021_01/184818232</t>
  </si>
  <si>
    <t>Poznámka k položce:_x000d_
Ochrana dřevin situovaných v bezprostření blízkosti opravované zdi.Ochrana kořenového pásma.
Zahrnuto zřízení a odstranění do výšky 2 m</t>
  </si>
  <si>
    <t>16</t>
  </si>
  <si>
    <t>985221013</t>
  </si>
  <si>
    <t>Postupné rozebírání kamenného zdiva pro další použití přes 3 m3</t>
  </si>
  <si>
    <t>878006470</t>
  </si>
  <si>
    <t>Postupné rozebírání zdiva pro další použití kamenného, objemu přes 3 m3</t>
  </si>
  <si>
    <t>https://podminky.urs.cz/item/CS_URS_2021_01/985221013</t>
  </si>
  <si>
    <t>16,20</t>
  </si>
  <si>
    <t>17</t>
  </si>
  <si>
    <t>953961114-R</t>
  </si>
  <si>
    <t xml:space="preserve">Kotvy chemické s vyvrtáním otvoru  do betonu, železobetonu nebo tvrdého kamene tmel, velikost M 16, hloubka 300 mm</t>
  </si>
  <si>
    <t>-802549491</t>
  </si>
  <si>
    <t>316</t>
  </si>
  <si>
    <t>18</t>
  </si>
  <si>
    <t>275361821</t>
  </si>
  <si>
    <t>Výztuž základových patek betonářskou ocelí 10 505 (R)</t>
  </si>
  <si>
    <t>t</t>
  </si>
  <si>
    <t>1992034624</t>
  </si>
  <si>
    <t>Výztuž základů patek z betonářské oceli 10 505 (R)</t>
  </si>
  <si>
    <t>https://podminky.urs.cz/item/CS_URS_2021_01/275361821</t>
  </si>
  <si>
    <t>Poznámka k položce:_x000d_
(soupis činnosti v Technické zprávě SO 01, D.01.2 nebo F.2.1)
spojovací trny ocel 10 335 (J)</t>
  </si>
  <si>
    <t>87,59/1000"spoj. trny prům.12 mm"</t>
  </si>
  <si>
    <t>19</t>
  </si>
  <si>
    <t>321213234-R</t>
  </si>
  <si>
    <t xml:space="preserve">Zpětné provedení zdiva nadzákladového z lomového kamene vodních staveb  přehrad, jezů a plavebních komor, spodní stavby vodních elektráren, odběrných věží a výpustných zařízení, opěrných zdí, šachet, šachtic a ostatních konstrukcí z lomového kamene lomařs</t>
  </si>
  <si>
    <t>1514013435</t>
  </si>
  <si>
    <t xml:space="preserve">Zpětné provedení zdiva nadzákladového z lomového kamene vodních staveb  přehrad, jezů a plavebních komor, spodní stavby vodních elektráren, odběrných věží a výpustných zařízení, opěrných zdí, šachet, šachtic a ostatních konstrukcí z lomového kamene lomařsky upraveného se zatřením spár, na maltu cementovou MC 25</t>
  </si>
  <si>
    <t>16,2</t>
  </si>
  <si>
    <t>20</t>
  </si>
  <si>
    <t>451573111</t>
  </si>
  <si>
    <t>Lože pod potrubí otevřený výkop ze štěrkopísku</t>
  </si>
  <si>
    <t>-717739514</t>
  </si>
  <si>
    <t>Lože pod potrubí, stoky a drobné objekty v otevřeném výkopu z písku a štěrkopísku do 63 mm</t>
  </si>
  <si>
    <t>https://podminky.urs.cz/item/CS_URS_2021_01/451573111</t>
  </si>
  <si>
    <t>20*0,2*0,1</t>
  </si>
  <si>
    <t>871310310-R</t>
  </si>
  <si>
    <t>Odvodnění opravené kamenné zdi</t>
  </si>
  <si>
    <t>soubor</t>
  </si>
  <si>
    <t>-891222655</t>
  </si>
  <si>
    <t>Poznámka k položce:_x000d_
Odvodnění zdi je dle návrhu projektanta složeno
trouba dl. 20 m PVC DN160 mm uložena ve sklonu 3%
3x trouba dl. 0,6 m PVC DN125mm uloženy ve sklonu 1%
3x T-kus
3x redukce 125/160
2x zátka
cena zahrnuje montáž včetně materiálu</t>
  </si>
  <si>
    <t>22</t>
  </si>
  <si>
    <t>174101101</t>
  </si>
  <si>
    <t>Zásyp jam, šachet rýh nebo kolem objektů sypaninou se zhutněním</t>
  </si>
  <si>
    <t>-1624097318</t>
  </si>
  <si>
    <t>Zásyp sypaninou z jakékoliv horniny strojně s uložením výkopku ve vrstvách se zhutněním jam, šachet, rýh nebo kolem objektů v těchto vykopávkách</t>
  </si>
  <si>
    <t>https://podminky.urs.cz/item/CS_URS_2021_01/174101101</t>
  </si>
  <si>
    <t>30,80</t>
  </si>
  <si>
    <t>23</t>
  </si>
  <si>
    <t>181111111</t>
  </si>
  <si>
    <t>Plošná úprava terénu do 500 m2 zemina skupiny 1 až 4 nerovnosti do 100 mm v rovinně a svahu do 1:5</t>
  </si>
  <si>
    <t>-1763632854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</si>
  <si>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</si>
  <si>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https://podminky.urs.cz/item/CS_URS_2021_01/181111111</t>
  </si>
  <si>
    <t>24</t>
  </si>
  <si>
    <t>181411131</t>
  </si>
  <si>
    <t>Založení parkového trávníku výsevem plochy do 1000 m2 v rovině a ve svahu do 1:5</t>
  </si>
  <si>
    <t>972206776</t>
  </si>
  <si>
    <t>Založení trávníku na půdě předem připravené plochy do 1000 m2 výsevem včetně utažení parkového v rovině nebo na svahu do 1:5</t>
  </si>
  <si>
    <t>https://podminky.urs.cz/item/CS_URS_2021_01/181411131</t>
  </si>
  <si>
    <t>25</t>
  </si>
  <si>
    <t>M</t>
  </si>
  <si>
    <t>00572410</t>
  </si>
  <si>
    <t>osivo směs travní parková</t>
  </si>
  <si>
    <t>kg</t>
  </si>
  <si>
    <t>-483789058</t>
  </si>
  <si>
    <t>29,32 * 0,02 " Přepočtené koeficientem množství</t>
  </si>
  <si>
    <t>26</t>
  </si>
  <si>
    <t>182303111</t>
  </si>
  <si>
    <t>Doplnění zeminy nebo substrátu na travnatých plochách tl 50 mm rovina v rovinně a svahu do 1:5</t>
  </si>
  <si>
    <t>413065320</t>
  </si>
  <si>
    <t>Doplnění zeminy nebo substrátu na travnatých plochách tloušťky do 50 mm v rovině nebo na svahu do 1:5</t>
  </si>
  <si>
    <t>https://podminky.urs.cz/item/CS_URS_2021_01/182303111</t>
  </si>
  <si>
    <t>27</t>
  </si>
  <si>
    <t>10371500</t>
  </si>
  <si>
    <t>substrát pro trávníky VL</t>
  </si>
  <si>
    <t>-2141133735</t>
  </si>
  <si>
    <t>29,32 * 0,058 " Přepočtené koeficientem množství</t>
  </si>
  <si>
    <t>Oprava opevnění břehů (svahů) koryta v. t. - pravý břeh</t>
  </si>
  <si>
    <t>28</t>
  </si>
  <si>
    <t>-1633807958</t>
  </si>
  <si>
    <t>787,16</t>
  </si>
  <si>
    <t>29</t>
  </si>
  <si>
    <t>-1647295918</t>
  </si>
  <si>
    <t>30</t>
  </si>
  <si>
    <t>755932255</t>
  </si>
  <si>
    <t>1032,68</t>
  </si>
  <si>
    <t>31</t>
  </si>
  <si>
    <t>1658372317</t>
  </si>
  <si>
    <t>32</t>
  </si>
  <si>
    <t>-1614233793</t>
  </si>
  <si>
    <t>1032,68+169,85</t>
  </si>
  <si>
    <t>33</t>
  </si>
  <si>
    <t>-1955552072</t>
  </si>
  <si>
    <t>34</t>
  </si>
  <si>
    <t>-978851791</t>
  </si>
  <si>
    <t>169,85"lokální doplnění chybějící dlažby"</t>
  </si>
  <si>
    <t>35</t>
  </si>
  <si>
    <t>1708344662</t>
  </si>
  <si>
    <t>13,91"ř.km 16,540-16,959"</t>
  </si>
  <si>
    <t>36</t>
  </si>
  <si>
    <t>340525810</t>
  </si>
  <si>
    <t>34,78</t>
  </si>
  <si>
    <t>37</t>
  </si>
  <si>
    <t>627738246</t>
  </si>
  <si>
    <t>50</t>
  </si>
  <si>
    <t>Oprava schodišť</t>
  </si>
  <si>
    <t>38</t>
  </si>
  <si>
    <t>114203103-R</t>
  </si>
  <si>
    <t>-1757547548</t>
  </si>
  <si>
    <t>https://podminky.urs.cz/item/CS_URS_2021_01/114203103-R</t>
  </si>
  <si>
    <t>Poznámka k položce:_x000d_
-rozebrání schodiště z lom. kamene uloženého do cem. malty
(soupis činnosti v Technické zprávě SO 01, D.01.2 nebo F.2.1)</t>
  </si>
  <si>
    <t>7,296</t>
  </si>
  <si>
    <t>39</t>
  </si>
  <si>
    <t>1092598391</t>
  </si>
  <si>
    <t>40</t>
  </si>
  <si>
    <t>451315114</t>
  </si>
  <si>
    <t>Podkladní nebo výplňová vrstva z betonu C 12/15 tl do 100 mm</t>
  </si>
  <si>
    <t>599301995</t>
  </si>
  <si>
    <t xml:space="preserve">Podkladní a výplňové vrstvy z betonu prostého  tloušťky do 100 mm, z betonu C 12/15</t>
  </si>
  <si>
    <t>https://podminky.urs.cz/item/CS_URS_2021_01/451315114</t>
  </si>
  <si>
    <t>95*0,4*1,2"ks*š*d"</t>
  </si>
  <si>
    <t>41</t>
  </si>
  <si>
    <t>465210123</t>
  </si>
  <si>
    <t>Schody z lomového kamene na maltu cementovou s vyspárováním tl 300 mm</t>
  </si>
  <si>
    <t>97670659</t>
  </si>
  <si>
    <t xml:space="preserve">Schody z lomového kamene lomařsky upraveného  pro dlažbu na cementovou maltu, s vyspárováním cementovou maltou, tl. kamene 300 mm</t>
  </si>
  <si>
    <t>https://podminky.urs.cz/item/CS_URS_2021_01/465210123</t>
  </si>
  <si>
    <t>13,68</t>
  </si>
  <si>
    <t>42</t>
  </si>
  <si>
    <t>465210123-R</t>
  </si>
  <si>
    <t xml:space="preserve">Zpětné provedení schodů z lomového kamene lomařsky upraveného  pro dlažbu na cementovou maltu, s vyspárováním cementovou maltou, tl. kamene 300 mm</t>
  </si>
  <si>
    <t>-571330378</t>
  </si>
  <si>
    <t>54,72</t>
  </si>
  <si>
    <t>43</t>
  </si>
  <si>
    <t>628635512</t>
  </si>
  <si>
    <t>Vyplnění spár zdiva z lomového kamene maltou cementovou na hl do 70 mm s vyspárováním</t>
  </si>
  <si>
    <t>1493565233</t>
  </si>
  <si>
    <t xml:space="preserve">Vyplnění spár dosavadních konstrukcí zdiva  cementovou maltou s vyčištěním spár hloubky do 70 mm, zdiva z lomového kamene s vyspárováním</t>
  </si>
  <si>
    <t>https://podminky.urs.cz/item/CS_URS_2021_01/628635512</t>
  </si>
  <si>
    <t>Poznámka k položce:_x000d_
Očištění a oprava spárování schodiště z lom.kamene</t>
  </si>
  <si>
    <t>98,8</t>
  </si>
  <si>
    <t>Oprava opěrných zdí u mostních konstrukcí</t>
  </si>
  <si>
    <t>44</t>
  </si>
  <si>
    <t>938903113</t>
  </si>
  <si>
    <t>Vysekání spár hl do 70 mm ve zdivu z lomového kamene</t>
  </si>
  <si>
    <t>-1950079277</t>
  </si>
  <si>
    <t xml:space="preserve">Dokončovací práce na dosavadních konstrukcích  vysekání spár s očištěním zdiva nebo dlažby, s naložením suti na dopravní prostředek nebo s odklizením na hromady do vzdálenosti 50 m při hloubce spáry do 70 mm ve zdivu z lomového kamene</t>
  </si>
  <si>
    <t>https://podminky.urs.cz/item/CS_URS_2021_01/938903113</t>
  </si>
  <si>
    <t>3,938</t>
  </si>
  <si>
    <t>45</t>
  </si>
  <si>
    <t>963565182</t>
  </si>
  <si>
    <t>Poznámka k položce:_x000d_
(soupis činnosti v Technické zprávě SO 01, D.01.2 nebo F.2.1)
-výplň spár v rámci zdí u mostních konstrukcí, MC25</t>
  </si>
  <si>
    <t>Přesun hmot</t>
  </si>
  <si>
    <t>46</t>
  </si>
  <si>
    <t>997002511</t>
  </si>
  <si>
    <t>Vodorovné přemístění suti a vybouraných hmot bez naložení ale se složením a urovnáním do 1 km</t>
  </si>
  <si>
    <t>385202586</t>
  </si>
  <si>
    <t xml:space="preserve">Vodorovné přemístění suti a vybouraných hmot  bez naložení, se složením a hrubým urovnáním na vzdálenost do 1 km</t>
  </si>
  <si>
    <t>https://podminky.urs.cz/item/CS_URS_2021_01/997002511</t>
  </si>
  <si>
    <t>314,43*0,3"30% kubatury vodorovné přesunutí"</t>
  </si>
  <si>
    <t>47</t>
  </si>
  <si>
    <t>997321211</t>
  </si>
  <si>
    <t>Svislá doprava suti a vybouraných hmot v do 4 m</t>
  </si>
  <si>
    <t>-2018233585</t>
  </si>
  <si>
    <t xml:space="preserve">Svislá doprava suti a vybouraných hmot  s naložením do dopravního zařízení a s vyprázdněním dopravního zařízení na hromadu nebo do dopravního prostředku na výšku do 4 m</t>
  </si>
  <si>
    <t>https://podminky.urs.cz/item/CS_URS_2021_01/997321211</t>
  </si>
  <si>
    <t>97,57"cem. malta a spáry po čištění dlažby levý břeh"</t>
  </si>
  <si>
    <t>216,86"cem. malta a spáry po čištění dlažby pravý břeh"</t>
  </si>
  <si>
    <t>48</t>
  </si>
  <si>
    <t>998332011</t>
  </si>
  <si>
    <t>Přesun hmot pro úpravy vodních toků a kanály</t>
  </si>
  <si>
    <t>1514405556</t>
  </si>
  <si>
    <t xml:space="preserve">Přesun hmot pro úpravy vodních toků a kanály, hráze rybníků apod.  dopravní vzdálenost do 500 m</t>
  </si>
  <si>
    <t>https://podminky.urs.cz/item/CS_URS_2021_01/998332011</t>
  </si>
  <si>
    <t>253,733+189,427 "doplnění dlažby LB+PB"</t>
  </si>
  <si>
    <t>45,168+27,775 "doplnění rovnaniny LB+PB"</t>
  </si>
  <si>
    <t>14,019 "oprava schodišť"</t>
  </si>
  <si>
    <t>20,35*1,8 "šp lože rovnanina"</t>
  </si>
  <si>
    <t>0,085 "chem. kotvy LB+oprava zdi LB"</t>
  </si>
  <si>
    <t>0,093 "spoj. trny LB+oprava zdi LB"</t>
  </si>
  <si>
    <t>49</t>
  </si>
  <si>
    <t>998231411</t>
  </si>
  <si>
    <t>Ruční přesun hmot pro sadovnické a krajinářské úpravy do 100 m</t>
  </si>
  <si>
    <t>-877305297</t>
  </si>
  <si>
    <t>Přesun hmot pro sadovnické a krajinářské úpravy - ručně bez užití mechanizace vodorovná dopravní vzdálenost do 100 m</t>
  </si>
  <si>
    <t>https://podminky.urs.cz/item/CS_URS_2021_01/998231411</t>
  </si>
  <si>
    <t>0,36</t>
  </si>
  <si>
    <t>Nakládání s odpady vzniklými v rámci provádění stavby</t>
  </si>
  <si>
    <t>997013631-R</t>
  </si>
  <si>
    <t>Likvidace stavební suti - odvoz, uložení a poplatek za likvidaci suti</t>
  </si>
  <si>
    <t>-1394368226</t>
  </si>
  <si>
    <t xml:space="preserve">Poznámka k položce:_x000d_
přesun materiálu na skládku do 20km 
uložení na skládku 
poplatek za uložení na skládce 
-návrh likvidace stavební sutě dle projektanta-skládkování, zhotovitel případně zajistí vlastní způsob likvidace
</t>
  </si>
  <si>
    <t>1032,68*0,1*2,1"cem. malta a spáry po čištění dlažby pravý břeh"</t>
  </si>
  <si>
    <t>464,6*0,1*2,1"cem. malta a spáry po čištění dlažby levý břeh"</t>
  </si>
  <si>
    <t>Dočasné zbudování hrázek v rámci provádění stavby</t>
  </si>
  <si>
    <t>51</t>
  </si>
  <si>
    <t>171103101-R</t>
  </si>
  <si>
    <t>Dočasné zbudování hrázek a převod vody v rámci provádění stavby</t>
  </si>
  <si>
    <t>895977171</t>
  </si>
  <si>
    <t>Poznámka k položce:_x000d_
-soubor položek naceněn v rámci rozpočtu stavby 742117041-229180013 Krounka, Otradov, rekonstrukce opevnění koryta, ř. km 15,200-16,610 dle objektu ozn. SO 02, z důvodu současného provádění obou stavebních objektů</t>
  </si>
  <si>
    <t>SO 03 - Oprava spádových stupňů - část oprava</t>
  </si>
  <si>
    <t xml:space="preserve">    1 - Spádový stupeň ř.km 15,200 00</t>
  </si>
  <si>
    <t xml:space="preserve">    2 - Spádový stupeň ř.km 15,260 00</t>
  </si>
  <si>
    <t xml:space="preserve">    3 - Spádový stupeň ř.km 15,497 00</t>
  </si>
  <si>
    <t xml:space="preserve">    4 - Spádový stupeň ř.km 15,642 00</t>
  </si>
  <si>
    <t xml:space="preserve">    5 - Spádový stupeň ř.km 15,869 00</t>
  </si>
  <si>
    <t xml:space="preserve">    6 - Spádový stupeň ř.km 16,043 00</t>
  </si>
  <si>
    <t xml:space="preserve">    7 - Spádový stupeň ř.km 16,340 00</t>
  </si>
  <si>
    <t xml:space="preserve">    8 - Spádový stupeň ř.km 16,416 00</t>
  </si>
  <si>
    <t xml:space="preserve">    9 - Příčný práh ř.km 16,600 00</t>
  </si>
  <si>
    <t xml:space="preserve">    10 - Nakládání s odpady vzniklými v rámci provádění stavby</t>
  </si>
  <si>
    <t xml:space="preserve">    11 - Převedení vody, dočasné zbudování hrázek v rámci provádění stavby</t>
  </si>
  <si>
    <t>Spádový stupeň ř.km 15,200 00</t>
  </si>
  <si>
    <t>1454373399</t>
  </si>
  <si>
    <t>Poznámka k položce:_x000d_
(soupis činnosti v Technické zprávě SO 03, D.03.2 nebo F.2.3)
-rozebírání spádového stupně (zdi)</t>
  </si>
  <si>
    <t>3,138+0,36</t>
  </si>
  <si>
    <t>1464082920</t>
  </si>
  <si>
    <t>Poznámka k položce:_x000d_
-rozebrání schodiště z lom. kamene uloženého do cem. malty
-rozebrání dlažby
-rozebrání základových patek
(soupis činnosti v Technické zprávě SO 03, D.03.2 nebo F.2.3)</t>
  </si>
  <si>
    <t>0,198</t>
  </si>
  <si>
    <t>-1137504123</t>
  </si>
  <si>
    <t>751863842</t>
  </si>
  <si>
    <t>Poznámka k položce:_x000d_
(soupis činnosti v Technické zprávě SO 03, D.03.2 nebo F.2.3)</t>
  </si>
  <si>
    <t>2*90</t>
  </si>
  <si>
    <t>1516427478</t>
  </si>
  <si>
    <t>Poznámka k položce:_x000d_
(soupis činnosti v Technické zprávě SO 03, D.03.2 nebo F.2.3)
ocel 10 335 (J)
spojovací trny v rámci konstrukce spádového stupně nebo závěrového prah</t>
  </si>
  <si>
    <t>41,58/1000</t>
  </si>
  <si>
    <t xml:space="preserve">Zpětné provedení zdivo nadzákladové z lomového kamene vodních staveb  přehrad, jezů a plavebních komor, spodní stavby vodních elektráren, odběrných věží a výpustných zařízení, opěrných zdí, šachet, šachtic a ostatních konstrukcí rubové z lomového kamene l</t>
  </si>
  <si>
    <t>-1962195194</t>
  </si>
  <si>
    <t xml:space="preserve">Zpětné provedení zdivo nadzákladové z lomového kamene vodních staveb  přehrad, jezů a plavebních komor, spodní stavby vodních elektráren, odběrných věží a výpustných zařízení, opěrných zdí, šachet, šachtic a ostatních konstrukcí rubové z lomového kamene lomařsky upraveného se zatřením spár, na maltu cementovou MC 25</t>
  </si>
  <si>
    <t>Poznámka k položce:_x000d_
(soupis činnosti v Technické zprávě SO 03, D.03.2 nebo F.2.3)
-zdivo MC 15/20
-spáry MC 25</t>
  </si>
  <si>
    <t>3,138</t>
  </si>
  <si>
    <t xml:space="preserve">Zpětné provedení schodů z lomového kamene lomařsky upraveného  na cementovou maltu, s vyspárováním cementovou maltou, tl. kamene 300 mm</t>
  </si>
  <si>
    <t>323355988</t>
  </si>
  <si>
    <t>2,1</t>
  </si>
  <si>
    <t>596550481</t>
  </si>
  <si>
    <t>2+0,6</t>
  </si>
  <si>
    <t>-1399715063</t>
  </si>
  <si>
    <t>132354101</t>
  </si>
  <si>
    <t>Hloubení rýh zapažených š do 800 mm v hornině třídy těžitelnosti II, skupiny 4 objem do 20 m3 strojně</t>
  </si>
  <si>
    <t>855055791</t>
  </si>
  <si>
    <t>Hloubení zapažených rýh šířky do 800 mm strojně s urovnáním dna do předepsaného profilu a spádu v hornině třídy těžitelnosti II skupiny 4 do 20 m3</t>
  </si>
  <si>
    <t>https://podminky.urs.cz/item/CS_URS_2021_01/132354101</t>
  </si>
  <si>
    <t>2,294+6,738 "výkop zeminy deska+práh"</t>
  </si>
  <si>
    <t>124353100</t>
  </si>
  <si>
    <t>Vykopávky pro koryta vodotečí v hornině třídy těžitelnosti II, skupiny 4 objem do 100 m3 strojně</t>
  </si>
  <si>
    <t>731410966</t>
  </si>
  <si>
    <t>Vykopávky pro koryta vodotečí strojně v hornině třídy těžitelnosti II skupiny 4 do 100 m3</t>
  </si>
  <si>
    <t>https://podminky.urs.cz/item/CS_URS_2021_01/124353100</t>
  </si>
  <si>
    <t>6,16+16,65+5,4 "zemina výkop zához+vývar+šp lože"</t>
  </si>
  <si>
    <t>131351100</t>
  </si>
  <si>
    <t>Hloubení jam nezapažených v hornině třídy těžitelnosti II, skupiny 4 objem do 20 m3 strojně</t>
  </si>
  <si>
    <t>2107815855</t>
  </si>
  <si>
    <t>Hloubení nezapažených jam a zářezů strojně s urovnáním dna do předepsaného profilu a spádu v hornině třídy těžitelnosti II skupiny 4 do 20 m3</t>
  </si>
  <si>
    <t>https://podminky.urs.cz/item/CS_URS_2021_01/131351100</t>
  </si>
  <si>
    <t>Poznámka k položce:_x000d_
(soupis činnosti v Technické zprávě SO 03, D.03.2 nebo F.2.3)
výkop pažený či nepažený</t>
  </si>
  <si>
    <t>5,28</t>
  </si>
  <si>
    <t>151101201</t>
  </si>
  <si>
    <t>Zřízení příložného pažení stěn výkopu hl do 4 m</t>
  </si>
  <si>
    <t>-1464306540</t>
  </si>
  <si>
    <t>Zřízení pažení stěn výkopu bez rozepření nebo vzepření příložné, hloubky do 4 m</t>
  </si>
  <si>
    <t>https://podminky.urs.cz/item/CS_URS_2021_01/151101201</t>
  </si>
  <si>
    <t>2*4,4</t>
  </si>
  <si>
    <t>151101301</t>
  </si>
  <si>
    <t>Zřízení rozepření stěn při pažení příložném hl do 4 m</t>
  </si>
  <si>
    <t>-1660175304</t>
  </si>
  <si>
    <t>Zřízení rozepření zapažených stěn výkopů s potřebným přepažováním při pažení příložném, hloubky do 4 m</t>
  </si>
  <si>
    <t>https://podminky.urs.cz/item/CS_URS_2021_01/151101301</t>
  </si>
  <si>
    <t>151101211</t>
  </si>
  <si>
    <t>Odstranění příložného pažení stěn hl do 4 m</t>
  </si>
  <si>
    <t>656167254</t>
  </si>
  <si>
    <t>Odstranění pažení stěn výkopu bez rozepření nebo vzepření s uložením pažin na vzdálenost do 3 m od okraje výkopu příložné, hloubky do 4 m</t>
  </si>
  <si>
    <t>https://podminky.urs.cz/item/CS_URS_2021_01/151101211</t>
  </si>
  <si>
    <t>151101311</t>
  </si>
  <si>
    <t>Odstranění rozepření stěn při pažení příložném hl do 4 m</t>
  </si>
  <si>
    <t>-1009557595</t>
  </si>
  <si>
    <t>Odstranění rozepření stěn výkopů s uložením materiálu na vzdálenost do 3 m od okraje výkopu pažení příložného, hloubky do 4 m</t>
  </si>
  <si>
    <t>https://podminky.urs.cz/item/CS_URS_2021_01/151101311</t>
  </si>
  <si>
    <t>273313511</t>
  </si>
  <si>
    <t>Základové desky z betonu tř. C 12/15</t>
  </si>
  <si>
    <t>1827144763</t>
  </si>
  <si>
    <t>Základy z betonu prostého desky z betonu kamenem neprokládaného tř. C 12/15</t>
  </si>
  <si>
    <t>https://podminky.urs.cz/item/CS_URS_2021_01/273313511</t>
  </si>
  <si>
    <t>Poznámka k položce:_x000d_
(soupis činnosti v Technické zprávě SO 03, D.03.2 nebo F.2.3)
zpevňovací deska(pás) z betonu prostého</t>
  </si>
  <si>
    <t>0,8*0,3*9,56</t>
  </si>
  <si>
    <t>321366112</t>
  </si>
  <si>
    <t>Výztuž železobetonových konstrukcí vodních staveb z oceli 10 505 D do 32 mm</t>
  </si>
  <si>
    <t>-1503739947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</si>
  <si>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</si>
  <si>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https://podminky.urs.cz/item/CS_URS_2021_01/321366112</t>
  </si>
  <si>
    <t>Poznámka k položce:_x000d_
(soupis činnosti v Technické zprávě SO 03, D.03.2 nebo F.2.3)
ocel 10 335 (J)
výztuž desky</t>
  </si>
  <si>
    <t>76,59/1000</t>
  </si>
  <si>
    <t>321351010</t>
  </si>
  <si>
    <t>Bednění konstrukcí vodních staveb rovinné - zřízení</t>
  </si>
  <si>
    <t>-712865208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</si>
  <si>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 - zřízení</t>
  </si>
  <si>
    <t>https://podminky.urs.cz/item/CS_URS_2021_01/321351010</t>
  </si>
  <si>
    <t>8,96*0,9</t>
  </si>
  <si>
    <t>321352010</t>
  </si>
  <si>
    <t>Bednění konstrukcí vodních staveb rovinné - odstranění</t>
  </si>
  <si>
    <t>-421118927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</si>
  <si>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 - odstranění</t>
  </si>
  <si>
    <t>https://podminky.urs.cz/item/CS_URS_2021_01/321352010</t>
  </si>
  <si>
    <t>-1230516790</t>
  </si>
  <si>
    <t>Podkladní a výplňové vrstvy z betonu prostého tloušťky do 100 mm, z betonu C 12/15</t>
  </si>
  <si>
    <t>1,2+6,78 "schody+práh"</t>
  </si>
  <si>
    <t>-1620647251</t>
  </si>
  <si>
    <t>Rovnanina z lomového kamene upraveného, tříděného jakékoliv tloušťky rovnaniny s vyklínováním spár a dutin úlomky kamene</t>
  </si>
  <si>
    <t>13,65</t>
  </si>
  <si>
    <t>451571112</t>
  </si>
  <si>
    <t>Lože pod dlažby ze štěrkopísku vrstva tl nad 100 do 150 mm</t>
  </si>
  <si>
    <t>-194812129</t>
  </si>
  <si>
    <t>Lože pod dlažby ze štěrkopísků, tl. vrstvy přes 100 do 150 mm</t>
  </si>
  <si>
    <t>https://podminky.urs.cz/item/CS_URS_2021_01/451571112</t>
  </si>
  <si>
    <t>12*3</t>
  </si>
  <si>
    <t>270210233</t>
  </si>
  <si>
    <t>Zdivo základové z lomového kamene rubové se zatřením spár na maltu MC 25</t>
  </si>
  <si>
    <t>1625261867</t>
  </si>
  <si>
    <t xml:space="preserve">Zdivo základové z lomového kamene  na hloubku do 5 m, v prostoru zapaženém nebo nezapaženém s odstraněním napadávky, bez úpravy povrchu základové spáry, s dodáním všech hmot rubové z lomového kamene lomařsky upraveného, jednostranně lícované, tl. od 250 do 450 mm se zatřením spár, na maltu cementovou MC 25</t>
  </si>
  <si>
    <t>https://podminky.urs.cz/item/CS_URS_2021_01/270210233</t>
  </si>
  <si>
    <t>6,06</t>
  </si>
  <si>
    <t>174211101</t>
  </si>
  <si>
    <t>Zásyp jam, šachet rýh nebo kolem objektů sypaninou bez zhutnění ručně</t>
  </si>
  <si>
    <t>106704117</t>
  </si>
  <si>
    <t>Zásyp sypaninou z jakékoliv horniny ručně s uložením výkopku ve vrstvách bez zhutnění jam, šachet, rýh nebo kolem objektů v těchto vykopávkách</t>
  </si>
  <si>
    <t>https://podminky.urs.cz/item/CS_URS_2021_01/174211101</t>
  </si>
  <si>
    <t>0,520</t>
  </si>
  <si>
    <t>174151101</t>
  </si>
  <si>
    <t>852384701</t>
  </si>
  <si>
    <t>https://podminky.urs.cz/item/CS_URS_2021_01/174151101</t>
  </si>
  <si>
    <t>462511161</t>
  </si>
  <si>
    <t>Zához z lomového kamene tříděného hmotnost kamenů do 80 kg bez výplně</t>
  </si>
  <si>
    <t>508921050</t>
  </si>
  <si>
    <t>Zához z lomového kamene neupraveného provedený ze břehu nebo z lešení, do sucha nebo do vody tříděného, hmotnost jednotlivých kamenů do 80 kg bez výplně mezer</t>
  </si>
  <si>
    <t>https://podminky.urs.cz/item/CS_URS_2021_01/462511161</t>
  </si>
  <si>
    <t>6,160</t>
  </si>
  <si>
    <t>462511169</t>
  </si>
  <si>
    <t>Příplatek za urovnání líce záhozu z lomového kamene tříděného</t>
  </si>
  <si>
    <t>1395854938</t>
  </si>
  <si>
    <t>Zához z lomového kamene neupraveného provedený ze břehu nebo z lešení, do sucha nebo do vody tříděného, hmotnost jednotlivých kamenů do 80 kg Příplatek k cenám za urovnání líce záhozu</t>
  </si>
  <si>
    <t>https://podminky.urs.cz/item/CS_URS_2021_01/462511169</t>
  </si>
  <si>
    <t>1,3*8+1,7*8</t>
  </si>
  <si>
    <t>162351124</t>
  </si>
  <si>
    <t>Vodorovné přemístění do 1000 m výkopku/sypaniny z hornin třídy těžitelnosti II, skupiny 4 a 5</t>
  </si>
  <si>
    <t>1640337019</t>
  </si>
  <si>
    <t>Vodorovné přemístění výkopku nebo sypaniny po suchu na obvyklém dopravním prostředku, bez naložení výkopku, avšak se složením bez rozhrnutí z horniny třídy těžitelnosti II skupiny 4 a 5 na vzdálenost přes 500 do 1 000 m</t>
  </si>
  <si>
    <t>https://podminky.urs.cz/item/CS_URS_2021_01/162351124</t>
  </si>
  <si>
    <t>2,294+6,16+13,65+6,738 "zemina"</t>
  </si>
  <si>
    <t>161151113</t>
  </si>
  <si>
    <t>Svislé přemístění výkopku z horniny třídy těžitelnosti II, skupiny 4 a 5 hl výkopu přes 4 do 8 m</t>
  </si>
  <si>
    <t>1855641762</t>
  </si>
  <si>
    <t>Svislé přemístění výkopku strojně bez naložení do dopravní nádoby avšak s vyprázdněním dopravní nádoby na hromadu nebo do dopravního prostředku z horniny třídy těžitelnosti II skupiny 4 a 5 při hloubce výkopu přes 4 do 8 m</t>
  </si>
  <si>
    <t>https://podminky.urs.cz/item/CS_URS_2021_01/161151113</t>
  </si>
  <si>
    <t>-1392331663</t>
  </si>
  <si>
    <t>Svislá doprava suti a vybouraných hmot s naložením do dopravního zařízení a s vyprázdněním dopravního zařízení na hromadu nebo do dopravního prostředku na výšku do 4 m</t>
  </si>
  <si>
    <t>0,495+0,7346</t>
  </si>
  <si>
    <t>147497833</t>
  </si>
  <si>
    <t>Vodorovné přemístění suti a vybouraných hmot bez naložení, se složením a hrubým urovnáním na vzdálenost do 1 km</t>
  </si>
  <si>
    <t>998323011</t>
  </si>
  <si>
    <t>Přesun hmot pro jezy a stupně</t>
  </si>
  <si>
    <t>1091126256</t>
  </si>
  <si>
    <t>Přesun hmot pro jezy a stupně dopravní vzdálenost do 500 m</t>
  </si>
  <si>
    <t>https://podminky.urs.cz/item/CS_URS_2021_01/998323011</t>
  </si>
  <si>
    <t>0,084 "výztuž"</t>
  </si>
  <si>
    <t>0,062+0,07 "bednění"</t>
  </si>
  <si>
    <t>0,049 "chem. kotvy"</t>
  </si>
  <si>
    <t>0,044 "spoj. trny"</t>
  </si>
  <si>
    <t>5,176 "deska(pás)"</t>
  </si>
  <si>
    <t>5,4*2 "šp lože"</t>
  </si>
  <si>
    <t>(6,16+13,65)*2 "lom.kámen"</t>
  </si>
  <si>
    <t>18,072 "materiál pro práh"</t>
  </si>
  <si>
    <t>-505746961</t>
  </si>
  <si>
    <t>2,4</t>
  </si>
  <si>
    <t>-598033063</t>
  </si>
  <si>
    <t>1208553631</t>
  </si>
  <si>
    <t>2,4 * 0,058 " Přepočtené koeficientem množství</t>
  </si>
  <si>
    <t>-101236677</t>
  </si>
  <si>
    <t>-1835073879</t>
  </si>
  <si>
    <t>2,4 * 0,02 " Přepočtené koeficientem množství</t>
  </si>
  <si>
    <t>137233514</t>
  </si>
  <si>
    <t>0,03</t>
  </si>
  <si>
    <t>Spádový stupeň ř.km 15,260 00</t>
  </si>
  <si>
    <t>-66618046</t>
  </si>
  <si>
    <t>16,24</t>
  </si>
  <si>
    <t>938903111</t>
  </si>
  <si>
    <t>Vysekání spár hl do 70 mm v dlažbě z lomového kamene</t>
  </si>
  <si>
    <t>1879177970</t>
  </si>
  <si>
    <t xml:space="preserve">Dokončovací práce na dosavadních konstrukcích  vysekání spár s očištěním zdiva nebo dlažby, s naložením suti na dopravní prostředek nebo s odklizením na hromady do vzdálenosti 50 m při hloubce spáry do 70 mm v dlažbě z lomového kamene</t>
  </si>
  <si>
    <t>https://podminky.urs.cz/item/CS_URS_2021_01/938903111</t>
  </si>
  <si>
    <t>636195212</t>
  </si>
  <si>
    <t>Vyplnění spár dlažby z lomového kamene maltou cementovou na hl do 70 mm s vyspárováním</t>
  </si>
  <si>
    <t>1866307258</t>
  </si>
  <si>
    <t xml:space="preserve">Vyplnění spár dosavadních dlažeb  cementovou maltou s vyčištěním spár na hloubky do 70 mm dlažby z lomového kamene s vyspárováním</t>
  </si>
  <si>
    <t>https://podminky.urs.cz/item/CS_URS_2021_01/636195212</t>
  </si>
  <si>
    <t>938902132</t>
  </si>
  <si>
    <t>Očištění konstrukcí na ostatních plochách od porostu</t>
  </si>
  <si>
    <t>1464182019</t>
  </si>
  <si>
    <t xml:space="preserve">Dokončovací práce na dosavadních konstrukcích  očištění stavebních konstrukcí od porostu, s naložením odstraněného porostu na dopravní prostředek nebo s přemístěním na výšku do 6 m a odklizením na hromady do vzdálenosti 50 m na ostatních plochách</t>
  </si>
  <si>
    <t>https://podminky.urs.cz/item/CS_URS_2021_01/938902132</t>
  </si>
  <si>
    <t>6,9+13</t>
  </si>
  <si>
    <t>-1308935442</t>
  </si>
  <si>
    <t>1920350942</t>
  </si>
  <si>
    <t>-1292875136</t>
  </si>
  <si>
    <t>38,03*0,4</t>
  </si>
  <si>
    <t>1575994432</t>
  </si>
  <si>
    <t>15,212</t>
  </si>
  <si>
    <t>-1969860948</t>
  </si>
  <si>
    <t>Podklad z prostého betonu pod dlažbu pro prostředí s mrazovými cykly, ve vrstvě tl. do 100 mm</t>
  </si>
  <si>
    <t>38,03+8,78 "vývar"</t>
  </si>
  <si>
    <t>1,28 "opevnění svahu"</t>
  </si>
  <si>
    <t>-1582007082</t>
  </si>
  <si>
    <t>8,78+1,28</t>
  </si>
  <si>
    <t>Zpětné provedení dlažeb z lomového kamene na maltu s vyspárováním do 20 m2 s dodáním kamene tl 300 mm</t>
  </si>
  <si>
    <t>-1691160791</t>
  </si>
  <si>
    <t xml:space="preserve">Zpětné provedení dlažeb z lomového kamene lomařsky upraveného  pro dlažbu o ploše opravovaných míst do 20 m2 jednotlivě včetně dodání kamene na cementovou maltu, s vyspárováním cementovou maltou, tl. kamene 300 mm</t>
  </si>
  <si>
    <t>38,03</t>
  </si>
  <si>
    <t>-434313497</t>
  </si>
  <si>
    <t>7,7</t>
  </si>
  <si>
    <t>52</t>
  </si>
  <si>
    <t>1804480508</t>
  </si>
  <si>
    <t>53</t>
  </si>
  <si>
    <t>2142955939</t>
  </si>
  <si>
    <t>2*10,75+1*10</t>
  </si>
  <si>
    <t>54</t>
  </si>
  <si>
    <t>132351101</t>
  </si>
  <si>
    <t xml:space="preserve">Hloubení rýh nezapažených  š do 800 mm v hornině třídy těžitelnosti II, skupiny 4 objem do 20 m3 strojně</t>
  </si>
  <si>
    <t>-594890681</t>
  </si>
  <si>
    <t>Hloubení nezapažených rýh šířky do 800 mm strojně s urovnáním dna do předepsaného profilu a spádu v hornině třídy těžitelnosti II skupiny 4 do 20 m3</t>
  </si>
  <si>
    <t>https://podminky.urs.cz/item/CS_URS_2021_01/132351101</t>
  </si>
  <si>
    <t>Poznámka k položce:_x000d_
(soupis činnosti v Technické zprávě SO2, D.2..1-13. nebo F.2)</t>
  </si>
  <si>
    <t>8,873</t>
  </si>
  <si>
    <t>55</t>
  </si>
  <si>
    <t>961021311</t>
  </si>
  <si>
    <t>Bourání základů ze zdiva kamenného</t>
  </si>
  <si>
    <t>-1185731942</t>
  </si>
  <si>
    <t>Bourání základů ze zdiva kamenného na jakoukoli maltu</t>
  </si>
  <si>
    <t>https://podminky.urs.cz/item/CS_URS_2021_01/961021311</t>
  </si>
  <si>
    <t>Poznámka k položce:_x000d_
(soupis činnosti v Technické zprávě SO 03, D.03.2 nebo F.2.3)
bourání opevnění a stávajících degradovaných patek</t>
  </si>
  <si>
    <t>2,58</t>
  </si>
  <si>
    <t>56</t>
  </si>
  <si>
    <t>-1390723647</t>
  </si>
  <si>
    <t>8,934</t>
  </si>
  <si>
    <t>57</t>
  </si>
  <si>
    <t>-1801640145</t>
  </si>
  <si>
    <t>7,98</t>
  </si>
  <si>
    <t>58</t>
  </si>
  <si>
    <t>1928479654</t>
  </si>
  <si>
    <t>7,7+8,873 "zemina"</t>
  </si>
  <si>
    <t>59</t>
  </si>
  <si>
    <t>-1263249458</t>
  </si>
  <si>
    <t>7,7+8,873</t>
  </si>
  <si>
    <t>60</t>
  </si>
  <si>
    <t>2128478862</t>
  </si>
  <si>
    <t>6,45+3,19 "vybouraný materiál+cem. malta"</t>
  </si>
  <si>
    <t>61</t>
  </si>
  <si>
    <t>315529347</t>
  </si>
  <si>
    <t>62</t>
  </si>
  <si>
    <t>1088146862</t>
  </si>
  <si>
    <t>23,798 "materiál pro práh"</t>
  </si>
  <si>
    <t>9,792 "doplnění vývaru"</t>
  </si>
  <si>
    <t>7,7*2 "lom.kámen"</t>
  </si>
  <si>
    <t>Spádový stupeň ř.km 15,497 00</t>
  </si>
  <si>
    <t>63</t>
  </si>
  <si>
    <t>614397525</t>
  </si>
  <si>
    <t>5,5+12,8</t>
  </si>
  <si>
    <t>64</t>
  </si>
  <si>
    <t>693439162</t>
  </si>
  <si>
    <t>65</t>
  </si>
  <si>
    <t>-868964384</t>
  </si>
  <si>
    <t>66</t>
  </si>
  <si>
    <t>-931252625</t>
  </si>
  <si>
    <t>13,69</t>
  </si>
  <si>
    <t>67</t>
  </si>
  <si>
    <t>1228227587</t>
  </si>
  <si>
    <t>68</t>
  </si>
  <si>
    <t>1391989470</t>
  </si>
  <si>
    <t>69</t>
  </si>
  <si>
    <t>41434223</t>
  </si>
  <si>
    <t>18,2*0,4+0,12</t>
  </si>
  <si>
    <t>70</t>
  </si>
  <si>
    <t>919794496</t>
  </si>
  <si>
    <t>7,28 "vývar"</t>
  </si>
  <si>
    <t>1,8 "práh"</t>
  </si>
  <si>
    <t>0,12 "schodiště"</t>
  </si>
  <si>
    <t>71</t>
  </si>
  <si>
    <t>-2080104736</t>
  </si>
  <si>
    <t>18,2+5,2</t>
  </si>
  <si>
    <t>72</t>
  </si>
  <si>
    <t>1937520983</t>
  </si>
  <si>
    <t>5,2</t>
  </si>
  <si>
    <t>73</t>
  </si>
  <si>
    <t>-385640418</t>
  </si>
  <si>
    <t>18,2</t>
  </si>
  <si>
    <t>74</t>
  </si>
  <si>
    <t>-1982103775</t>
  </si>
  <si>
    <t>75</t>
  </si>
  <si>
    <t>-2090823254</t>
  </si>
  <si>
    <t>76</t>
  </si>
  <si>
    <t>1453533011</t>
  </si>
  <si>
    <t>2*10+1*10</t>
  </si>
  <si>
    <t>77</t>
  </si>
  <si>
    <t>917624794</t>
  </si>
  <si>
    <t>Poznámka k položce:_x000d_
(soupis činnosti v Technické zprávě SO 03, D.03.2 nebo F.2.3)
-rozebírání spádového stupně (zdi) či závěrového prahu</t>
  </si>
  <si>
    <t>1,8</t>
  </si>
  <si>
    <t>78</t>
  </si>
  <si>
    <t>313941991</t>
  </si>
  <si>
    <t>98*2</t>
  </si>
  <si>
    <t>79</t>
  </si>
  <si>
    <t>804767702</t>
  </si>
  <si>
    <t>31,69/1000</t>
  </si>
  <si>
    <t>80</t>
  </si>
  <si>
    <t>270210233-R</t>
  </si>
  <si>
    <t>Zpětné provedení zdiva, základové z lomového kamene rubové se zatřením spár na maltu MC 25</t>
  </si>
  <si>
    <t>-1995180181</t>
  </si>
  <si>
    <t xml:space="preserve">Zpětné provedení zdiva, základové z lomového kamene  na hloubku do 5 m, v prostoru zapaženém nebo nezapaženém s odstraněním napadávky, bez úpravy povrchu základové spáry, s dodáním všech hmot rubové z lomového kamene lomařsky upraveného, jednostranně lícované, tl. od 250 do 450 mm se zatřením spár, na maltu cementovou MC 25</t>
  </si>
  <si>
    <t>81</t>
  </si>
  <si>
    <t>-675691801</t>
  </si>
  <si>
    <t>0,4</t>
  </si>
  <si>
    <t>82</t>
  </si>
  <si>
    <t>-1211000874</t>
  </si>
  <si>
    <t>0,7</t>
  </si>
  <si>
    <t>83</t>
  </si>
  <si>
    <t>-764578914</t>
  </si>
  <si>
    <t>7,7 "zemina"</t>
  </si>
  <si>
    <t>84</t>
  </si>
  <si>
    <t>1313747097</t>
  </si>
  <si>
    <t>85</t>
  </si>
  <si>
    <t>725259465</t>
  </si>
  <si>
    <t>1,932</t>
  </si>
  <si>
    <t>86</t>
  </si>
  <si>
    <t>-772520377</t>
  </si>
  <si>
    <t>87</t>
  </si>
  <si>
    <t>-1151992677</t>
  </si>
  <si>
    <t>5,799 "doplnění vývaru"</t>
  </si>
  <si>
    <t>0,053 "chem. kotvy"</t>
  </si>
  <si>
    <t>0,034 "spoj. trny"</t>
  </si>
  <si>
    <t>Spádový stupeň ř.km 15,642 00</t>
  </si>
  <si>
    <t>88</t>
  </si>
  <si>
    <t>-927297438</t>
  </si>
  <si>
    <t>27,82+20</t>
  </si>
  <si>
    <t>89</t>
  </si>
  <si>
    <t>-657104835</t>
  </si>
  <si>
    <t>90</t>
  </si>
  <si>
    <t>-534501790</t>
  </si>
  <si>
    <t>91</t>
  </si>
  <si>
    <t>1659775435</t>
  </si>
  <si>
    <t>50,3</t>
  </si>
  <si>
    <t>92</t>
  </si>
  <si>
    <t>1249292701</t>
  </si>
  <si>
    <t>93</t>
  </si>
  <si>
    <t>222070798</t>
  </si>
  <si>
    <t>94</t>
  </si>
  <si>
    <t>2012449716</t>
  </si>
  <si>
    <t>3,85 "stupeň"</t>
  </si>
  <si>
    <t>3,00 "práh"</t>
  </si>
  <si>
    <t>95</t>
  </si>
  <si>
    <t>1086280863</t>
  </si>
  <si>
    <t>31*0,55</t>
  </si>
  <si>
    <t>96</t>
  </si>
  <si>
    <t>1660883250</t>
  </si>
  <si>
    <t>17,050+6,85</t>
  </si>
  <si>
    <t>97</t>
  </si>
  <si>
    <t>-819499527</t>
  </si>
  <si>
    <t>(68+98)*2</t>
  </si>
  <si>
    <t>98</t>
  </si>
  <si>
    <t>258239213</t>
  </si>
  <si>
    <t>(37,70+36,23)/1000</t>
  </si>
  <si>
    <t>99</t>
  </si>
  <si>
    <t>-1345652569</t>
  </si>
  <si>
    <t>3,85</t>
  </si>
  <si>
    <t>100</t>
  </si>
  <si>
    <t>-51946046</t>
  </si>
  <si>
    <t>101</t>
  </si>
  <si>
    <t>451317112</t>
  </si>
  <si>
    <t>Podklad pod dlažbu z betonu prostého pro prostředí s mrazovými cykly C 25/30 tl přes 100 do 150 mm</t>
  </si>
  <si>
    <t>-286758225</t>
  </si>
  <si>
    <t xml:space="preserve">Podklad pod dlažbu z betonu prostého  pro prostředí s mrazovými cykly tř. C 25/30 tl. přes 100 do 150 mm</t>
  </si>
  <si>
    <t>https://podminky.urs.cz/item/CS_URS_2021_01/451317112</t>
  </si>
  <si>
    <t>102</t>
  </si>
  <si>
    <t>1425483265</t>
  </si>
  <si>
    <t>Poznámka k položce:_x000d_
(soupis činnosti v Technické zprávě SO 03, D.03.2 nebo F.2.3)
-využití očištěných kamenů</t>
  </si>
  <si>
    <t>103</t>
  </si>
  <si>
    <t>-23707003</t>
  </si>
  <si>
    <t>104</t>
  </si>
  <si>
    <t>-354743323</t>
  </si>
  <si>
    <t>105</t>
  </si>
  <si>
    <t>-1176678279</t>
  </si>
  <si>
    <t>106</t>
  </si>
  <si>
    <t>-1298179285</t>
  </si>
  <si>
    <t>107</t>
  </si>
  <si>
    <t>208878288</t>
  </si>
  <si>
    <t>108</t>
  </si>
  <si>
    <t>2084425958</t>
  </si>
  <si>
    <t>5,019</t>
  </si>
  <si>
    <t>109</t>
  </si>
  <si>
    <t>1789891513</t>
  </si>
  <si>
    <t>110</t>
  </si>
  <si>
    <t>-1453662149</t>
  </si>
  <si>
    <t>0,078 "spoj. trny"</t>
  </si>
  <si>
    <t>0,090 "chem. kotvy"</t>
  </si>
  <si>
    <t>Spádový stupeň ř.km 15,869 00</t>
  </si>
  <si>
    <t>111</t>
  </si>
  <si>
    <t>317651982</t>
  </si>
  <si>
    <t>2,05+1,68</t>
  </si>
  <si>
    <t>112</t>
  </si>
  <si>
    <t>-226265696</t>
  </si>
  <si>
    <t>113</t>
  </si>
  <si>
    <t>-1597312113</t>
  </si>
  <si>
    <t>114</t>
  </si>
  <si>
    <t>-1093635143</t>
  </si>
  <si>
    <t>6,56</t>
  </si>
  <si>
    <t>115</t>
  </si>
  <si>
    <t>555512928</t>
  </si>
  <si>
    <t>116</t>
  </si>
  <si>
    <t>27791034</t>
  </si>
  <si>
    <t>117</t>
  </si>
  <si>
    <t>808535026</t>
  </si>
  <si>
    <t>2,04</t>
  </si>
  <si>
    <t>118</t>
  </si>
  <si>
    <t>496822667</t>
  </si>
  <si>
    <t>40*0,4+0,6</t>
  </si>
  <si>
    <t>119</t>
  </si>
  <si>
    <t>-1300403988</t>
  </si>
  <si>
    <t>2,04 "stupeň"</t>
  </si>
  <si>
    <t>40*0,4 "vývar"</t>
  </si>
  <si>
    <t>0,6 "schodiště"</t>
  </si>
  <si>
    <t>120</t>
  </si>
  <si>
    <t>-396965577</t>
  </si>
  <si>
    <t>121</t>
  </si>
  <si>
    <t>-221275176</t>
  </si>
  <si>
    <t>2*98</t>
  </si>
  <si>
    <t>122</t>
  </si>
  <si>
    <t>-1328665805</t>
  </si>
  <si>
    <t>45,28/1000</t>
  </si>
  <si>
    <t>123</t>
  </si>
  <si>
    <t>-1749848537</t>
  </si>
  <si>
    <t>124</t>
  </si>
  <si>
    <t>1681582275</t>
  </si>
  <si>
    <t>125</t>
  </si>
  <si>
    <t>307700663</t>
  </si>
  <si>
    <t>0,42</t>
  </si>
  <si>
    <t>126</t>
  </si>
  <si>
    <t>1345077429</t>
  </si>
  <si>
    <t>Poznámka k položce:_x000d_
(soupis činnosti v Technické zprávě SO 02, D.02.2 nebo F.2.2)
bourání stávajících degradovaných patek</t>
  </si>
  <si>
    <t>0,18</t>
  </si>
  <si>
    <t>127</t>
  </si>
  <si>
    <t>-566805612</t>
  </si>
  <si>
    <t>1,62</t>
  </si>
  <si>
    <t>128</t>
  </si>
  <si>
    <t>1563423243</t>
  </si>
  <si>
    <t>0,5*0,3*10,8</t>
  </si>
  <si>
    <t>129</t>
  </si>
  <si>
    <t>237085036</t>
  </si>
  <si>
    <t>57,48/1000</t>
  </si>
  <si>
    <t>130</t>
  </si>
  <si>
    <t>1764160686</t>
  </si>
  <si>
    <t>9,6*0,5</t>
  </si>
  <si>
    <t>131</t>
  </si>
  <si>
    <t>-1515799116</t>
  </si>
  <si>
    <t>132</t>
  </si>
  <si>
    <t>321213234</t>
  </si>
  <si>
    <t>Zdivo nadzákladové z lomového kamene vodních staveb rubové se zatřením na maltu MC 25</t>
  </si>
  <si>
    <t>-1339707846</t>
  </si>
  <si>
    <t xml:space="preserve">Zdivo nadzákladové z lomového kamene vodních staveb  přehrad, jezů a plavebních komor, spodní stavby vodních elektráren, odběrných věží a výpustných zařízení, opěrných zdí, šachet, šachtic a ostatních konstrukcí rubové z lomového kamene lomařsky upraveného se zatřením spár, na maltu cementovou MC 25</t>
  </si>
  <si>
    <t>https://podminky.urs.cz/item/CS_URS_2021_01/321213234</t>
  </si>
  <si>
    <t>0,91*0,4</t>
  </si>
  <si>
    <t>133</t>
  </si>
  <si>
    <t>-18739034</t>
  </si>
  <si>
    <t>134</t>
  </si>
  <si>
    <t>-975730283</t>
  </si>
  <si>
    <t>3,5</t>
  </si>
  <si>
    <t>135</t>
  </si>
  <si>
    <t>-1038945684</t>
  </si>
  <si>
    <t>2,784</t>
  </si>
  <si>
    <t>136</t>
  </si>
  <si>
    <t>-1530222817</t>
  </si>
  <si>
    <t>137</t>
  </si>
  <si>
    <t>71929700</t>
  </si>
  <si>
    <t>1,3*9,6</t>
  </si>
  <si>
    <t>138</t>
  </si>
  <si>
    <t>-324575440</t>
  </si>
  <si>
    <t>2,784+1,62 "zemina"</t>
  </si>
  <si>
    <t>139</t>
  </si>
  <si>
    <t>1986265150</t>
  </si>
  <si>
    <t>140</t>
  </si>
  <si>
    <t>-1535437365</t>
  </si>
  <si>
    <t>0,45+3,9144</t>
  </si>
  <si>
    <t>141</t>
  </si>
  <si>
    <t>-961816888</t>
  </si>
  <si>
    <t>142</t>
  </si>
  <si>
    <t>-1294855360</t>
  </si>
  <si>
    <t>0,048 "spoj. trny"</t>
  </si>
  <si>
    <t>0,062 "výztuž"</t>
  </si>
  <si>
    <t>1,237 "materiál pro stupeň"</t>
  </si>
  <si>
    <t>3,655 "bet. deska(pás)"</t>
  </si>
  <si>
    <t>0,037+0,004 "bednění"</t>
  </si>
  <si>
    <t>2,784*2 "lom.kámen"</t>
  </si>
  <si>
    <t>1,072 "oprava opevnění"</t>
  </si>
  <si>
    <t>Spádový stupeň ř.km 16,043 00</t>
  </si>
  <si>
    <t>143</t>
  </si>
  <si>
    <t>936501111-R</t>
  </si>
  <si>
    <t>Demontáž a montáž vodočetné latě a sondy</t>
  </si>
  <si>
    <t>1507974000</t>
  </si>
  <si>
    <t>Poznámka k položce:_x000d_
Demontáž a montáž vodočetné latě a sondy
Před započetím stavebních prací v daném úseku je nutné přizvat odborný dozor a zodpovědného pracovníka spráce zařízení.</t>
  </si>
  <si>
    <t>144</t>
  </si>
  <si>
    <t>-178640044</t>
  </si>
  <si>
    <t>7,1+9</t>
  </si>
  <si>
    <t>145</t>
  </si>
  <si>
    <t>-1513957198</t>
  </si>
  <si>
    <t>146</t>
  </si>
  <si>
    <t>632328371</t>
  </si>
  <si>
    <t>147</t>
  </si>
  <si>
    <t>-1210167317</t>
  </si>
  <si>
    <t>4,5</t>
  </si>
  <si>
    <t>148</t>
  </si>
  <si>
    <t>99798200</t>
  </si>
  <si>
    <t>149</t>
  </si>
  <si>
    <t>1451823010</t>
  </si>
  <si>
    <t>150</t>
  </si>
  <si>
    <t>-205619162</t>
  </si>
  <si>
    <t>0,576</t>
  </si>
  <si>
    <t>151</t>
  </si>
  <si>
    <t>-1873000013</t>
  </si>
  <si>
    <t>2,69</t>
  </si>
  <si>
    <t>152</t>
  </si>
  <si>
    <t>1919344568</t>
  </si>
  <si>
    <t>153</t>
  </si>
  <si>
    <t>195624562</t>
  </si>
  <si>
    <t>89,33/1000</t>
  </si>
  <si>
    <t>154</t>
  </si>
  <si>
    <t>1086516932</t>
  </si>
  <si>
    <t>10*1</t>
  </si>
  <si>
    <t>155</t>
  </si>
  <si>
    <t>-1680899265</t>
  </si>
  <si>
    <t>156</t>
  </si>
  <si>
    <t>-1131725041</t>
  </si>
  <si>
    <t>14,7*0,45</t>
  </si>
  <si>
    <t>157</t>
  </si>
  <si>
    <t>-1129043194</t>
  </si>
  <si>
    <t>158</t>
  </si>
  <si>
    <t>-589922</t>
  </si>
  <si>
    <t>0,55 "doplnění opevnění"</t>
  </si>
  <si>
    <t>159</t>
  </si>
  <si>
    <t>21253505</t>
  </si>
  <si>
    <t>14,7+9,8</t>
  </si>
  <si>
    <t>160</t>
  </si>
  <si>
    <t>1463180926</t>
  </si>
  <si>
    <t>9,8+0,55</t>
  </si>
  <si>
    <t>161</t>
  </si>
  <si>
    <t>-422970629</t>
  </si>
  <si>
    <t>14,7</t>
  </si>
  <si>
    <t>162</t>
  </si>
  <si>
    <t>1726883932</t>
  </si>
  <si>
    <t>2,9</t>
  </si>
  <si>
    <t>163</t>
  </si>
  <si>
    <t>665909810</t>
  </si>
  <si>
    <t>164</t>
  </si>
  <si>
    <t>-17928916</t>
  </si>
  <si>
    <t>10*1,3</t>
  </si>
  <si>
    <t>165</t>
  </si>
  <si>
    <t>-1720638644</t>
  </si>
  <si>
    <t>2,9+2,69 "zemina"</t>
  </si>
  <si>
    <t>166</t>
  </si>
  <si>
    <t>296303607</t>
  </si>
  <si>
    <t>2,9+2,69</t>
  </si>
  <si>
    <t>167</t>
  </si>
  <si>
    <t>-562561203</t>
  </si>
  <si>
    <t>1,44+1,39</t>
  </si>
  <si>
    <t>168</t>
  </si>
  <si>
    <t>41916950</t>
  </si>
  <si>
    <t>169</t>
  </si>
  <si>
    <t>-1828128851</t>
  </si>
  <si>
    <t>0,097 "výztuž"</t>
  </si>
  <si>
    <t>0,077+0,009 "bednění"</t>
  </si>
  <si>
    <t>6,070 "deska"</t>
  </si>
  <si>
    <t>2,9*2 "lom.kámen"</t>
  </si>
  <si>
    <t>10,93 "materiál pro vývar"</t>
  </si>
  <si>
    <t>0,613 "oprava břeh. opevnění"</t>
  </si>
  <si>
    <t>Spádový stupeň ř.km 16,340 00</t>
  </si>
  <si>
    <t>170</t>
  </si>
  <si>
    <t>-9755020</t>
  </si>
  <si>
    <t>3,2</t>
  </si>
  <si>
    <t>171</t>
  </si>
  <si>
    <t>83166746</t>
  </si>
  <si>
    <t>172</t>
  </si>
  <si>
    <t>-1338195158</t>
  </si>
  <si>
    <t>173</t>
  </si>
  <si>
    <t>1473669258</t>
  </si>
  <si>
    <t>11,71</t>
  </si>
  <si>
    <t>174</t>
  </si>
  <si>
    <t>-537892835</t>
  </si>
  <si>
    <t>175</t>
  </si>
  <si>
    <t>-2144688757</t>
  </si>
  <si>
    <t>176</t>
  </si>
  <si>
    <t>-2023171481</t>
  </si>
  <si>
    <t>9,9 "stupeň"</t>
  </si>
  <si>
    <t>2,4 "práh"</t>
  </si>
  <si>
    <t>177</t>
  </si>
  <si>
    <t>1786493127</t>
  </si>
  <si>
    <t>5,55*0,45+3,54*0,4</t>
  </si>
  <si>
    <t>178</t>
  </si>
  <si>
    <t>-697286229</t>
  </si>
  <si>
    <t>9,9+2,4+2,498+1,416+0,12</t>
  </si>
  <si>
    <t>179</t>
  </si>
  <si>
    <t>-888782983</t>
  </si>
  <si>
    <t>2*159 "stupeň"</t>
  </si>
  <si>
    <t>2*98 "práh"</t>
  </si>
  <si>
    <t>180</t>
  </si>
  <si>
    <t>756436305</t>
  </si>
  <si>
    <t>88,15/1000+36,23/1000</t>
  </si>
  <si>
    <t>181</t>
  </si>
  <si>
    <t>-207459735</t>
  </si>
  <si>
    <t>4,1 "oprava opevnění"</t>
  </si>
  <si>
    <t>182</t>
  </si>
  <si>
    <t>857453733</t>
  </si>
  <si>
    <t>5,55+1,85</t>
  </si>
  <si>
    <t>183</t>
  </si>
  <si>
    <t>-1362159981</t>
  </si>
  <si>
    <t>9,9</t>
  </si>
  <si>
    <t>184</t>
  </si>
  <si>
    <t>79783061</t>
  </si>
  <si>
    <t>185</t>
  </si>
  <si>
    <t>465513427-R</t>
  </si>
  <si>
    <t>Zpětné provedení dlažby z lomového kamene na cementovou maltu s vyspárováním tl 400 mm pro hráze</t>
  </si>
  <si>
    <t>103987282</t>
  </si>
  <si>
    <t xml:space="preserve">Zpětné provedení dlažby z lomového kamene lomařsky upraveného  na cementovou maltu, s vyspárováním cementovou maltou, tl. kamene 400 mm</t>
  </si>
  <si>
    <t>5,55</t>
  </si>
  <si>
    <t>186</t>
  </si>
  <si>
    <t>465513427</t>
  </si>
  <si>
    <t>Dlažba z lomového kamene na cementovou maltu s vyspárováním tl 400 mm pro hráze</t>
  </si>
  <si>
    <t>-1994021852</t>
  </si>
  <si>
    <t xml:space="preserve">Dlažba z lomového kamene lomařsky upraveného  na cementovou maltu, s vyspárováním cementovou maltou, tl. kamene 400 mm</t>
  </si>
  <si>
    <t>https://podminky.urs.cz/item/CS_URS_2021_01/465513427</t>
  </si>
  <si>
    <t>Poznámka k položce:_x000d_
(soupis činnosti v Technické zprávě SO 03, D.03.2 nebo F.2.3)
-doplnění vývaru z dlažby z lomového kamene na maltu s vyspárováním</t>
  </si>
  <si>
    <t>1,85</t>
  </si>
  <si>
    <t>187</t>
  </si>
  <si>
    <t>-752765477</t>
  </si>
  <si>
    <t>3,54</t>
  </si>
  <si>
    <t>188</t>
  </si>
  <si>
    <t>1074637137</t>
  </si>
  <si>
    <t>0,56</t>
  </si>
  <si>
    <t>189</t>
  </si>
  <si>
    <t>-2136493932</t>
  </si>
  <si>
    <t>190</t>
  </si>
  <si>
    <t>1157094244</t>
  </si>
  <si>
    <t>191</t>
  </si>
  <si>
    <t>1342422091</t>
  </si>
  <si>
    <t>192</t>
  </si>
  <si>
    <t>-223334487</t>
  </si>
  <si>
    <t>193</t>
  </si>
  <si>
    <t>942381773</t>
  </si>
  <si>
    <t>194</t>
  </si>
  <si>
    <t>1464436585</t>
  </si>
  <si>
    <t>195</t>
  </si>
  <si>
    <t>1445508273</t>
  </si>
  <si>
    <t>196</t>
  </si>
  <si>
    <t>114160396</t>
  </si>
  <si>
    <t>3,43</t>
  </si>
  <si>
    <t>197</t>
  </si>
  <si>
    <t>839867689</t>
  </si>
  <si>
    <t>198</t>
  </si>
  <si>
    <t>54497365</t>
  </si>
  <si>
    <t>2,063 "oprava vývaru"</t>
  </si>
  <si>
    <t>0,139 "chem. kotvy"</t>
  </si>
  <si>
    <t>0,131 "spoj. trny"</t>
  </si>
  <si>
    <t>0,625 "oprava opevnění"</t>
  </si>
  <si>
    <t>Spádový stupeň ř.km 16,416 00</t>
  </si>
  <si>
    <t>199</t>
  </si>
  <si>
    <t>894653902</t>
  </si>
  <si>
    <t>35,55+20,52</t>
  </si>
  <si>
    <t>200</t>
  </si>
  <si>
    <t>474210291</t>
  </si>
  <si>
    <t>201</t>
  </si>
  <si>
    <t>-1631889724</t>
  </si>
  <si>
    <t>202</t>
  </si>
  <si>
    <t>359579876</t>
  </si>
  <si>
    <t>14,25</t>
  </si>
  <si>
    <t>203</t>
  </si>
  <si>
    <t>-475351699</t>
  </si>
  <si>
    <t>204</t>
  </si>
  <si>
    <t>2144356421</t>
  </si>
  <si>
    <t>205</t>
  </si>
  <si>
    <t>2098329569</t>
  </si>
  <si>
    <t>2,892 "stupně"</t>
  </si>
  <si>
    <t>4,380 "práh"</t>
  </si>
  <si>
    <t>206</t>
  </si>
  <si>
    <t>-1705686633</t>
  </si>
  <si>
    <t>16,65*0,55</t>
  </si>
  <si>
    <t>207</t>
  </si>
  <si>
    <t>-213823466</t>
  </si>
  <si>
    <t>2,892+4,38+9,158</t>
  </si>
  <si>
    <t>208</t>
  </si>
  <si>
    <t>1746640351</t>
  </si>
  <si>
    <t>56*2+144*2</t>
  </si>
  <si>
    <t>209</t>
  </si>
  <si>
    <t>20242350</t>
  </si>
  <si>
    <t>(25,87+53,22)/1000</t>
  </si>
  <si>
    <t>210</t>
  </si>
  <si>
    <t>985421154</t>
  </si>
  <si>
    <t>Injektáž trhlin š 20 mm v cihelném zdivu tl přes 600 mm aktivovanou cementovou maltou včetně vrtů</t>
  </si>
  <si>
    <t>m</t>
  </si>
  <si>
    <t>1564788957</t>
  </si>
  <si>
    <t>Injektáž trhlin v cihelném, kamenném nebo smíšeném zdivu nízkotlaká do 0,6 MP, včetně provedení vrtů aktivovanou cementovou maltou šířka trhlin přes 15 do 20 mm tloušťka zdiva přes 600 mm</t>
  </si>
  <si>
    <t>https://podminky.urs.cz/item/CS_URS_2021_01/985421154</t>
  </si>
  <si>
    <t>Poznámka k položce:_x000d_
(soupis činnosti v Technické zprávě SO 03, D.03.2 nebo F.2.3)
-sanační injektáž trhlin cementovou směsí</t>
  </si>
  <si>
    <t>5*1,2</t>
  </si>
  <si>
    <t>211</t>
  </si>
  <si>
    <t>50357707</t>
  </si>
  <si>
    <t>16,65+8,33</t>
  </si>
  <si>
    <t>212</t>
  </si>
  <si>
    <t>1754597010</t>
  </si>
  <si>
    <t>2,892</t>
  </si>
  <si>
    <t>213</t>
  </si>
  <si>
    <t>1126986414</t>
  </si>
  <si>
    <t>4,38</t>
  </si>
  <si>
    <t>214</t>
  </si>
  <si>
    <t>848118311</t>
  </si>
  <si>
    <t>16,65</t>
  </si>
  <si>
    <t>215</t>
  </si>
  <si>
    <t>750413749</t>
  </si>
  <si>
    <t>8,33</t>
  </si>
  <si>
    <t>216</t>
  </si>
  <si>
    <t>1036897539</t>
  </si>
  <si>
    <t>6,2*0,6</t>
  </si>
  <si>
    <t>217</t>
  </si>
  <si>
    <t>-976079897</t>
  </si>
  <si>
    <t>0,6*3,48</t>
  </si>
  <si>
    <t>218</t>
  </si>
  <si>
    <t>317321016</t>
  </si>
  <si>
    <t>Římsy opěrných zdí a valů ze ŽB tř. C 16/20</t>
  </si>
  <si>
    <t>-597685960</t>
  </si>
  <si>
    <t>Římsy opěrných zdí a valů z betonu železového tř. C 16/20 včetně vyztužení kari sítí</t>
  </si>
  <si>
    <t>https://podminky.urs.cz/item/CS_URS_2021_01/317321016</t>
  </si>
  <si>
    <t>0,6*3,48*0,12</t>
  </si>
  <si>
    <t>219</t>
  </si>
  <si>
    <t>-594987099</t>
  </si>
  <si>
    <t>0,26*10+0,51*14,6</t>
  </si>
  <si>
    <t>220</t>
  </si>
  <si>
    <t>-1805063627</t>
  </si>
  <si>
    <t>10,046</t>
  </si>
  <si>
    <t>221</t>
  </si>
  <si>
    <t>2140948727</t>
  </si>
  <si>
    <t>2*14,6+1*10</t>
  </si>
  <si>
    <t>222</t>
  </si>
  <si>
    <t>1021720078</t>
  </si>
  <si>
    <t>10,046 "zemina"</t>
  </si>
  <si>
    <t>223</t>
  </si>
  <si>
    <t>-1904117615</t>
  </si>
  <si>
    <t>224</t>
  </si>
  <si>
    <t>103363588</t>
  </si>
  <si>
    <t>3,45</t>
  </si>
  <si>
    <t>225</t>
  </si>
  <si>
    <t>-332552434</t>
  </si>
  <si>
    <t>226</t>
  </si>
  <si>
    <t>913415883</t>
  </si>
  <si>
    <t>9,29 "materiál doplnění vývaru"</t>
  </si>
  <si>
    <t>0,181 "sanační injektáž"</t>
  </si>
  <si>
    <t>10,046*2 "lom.kámen"</t>
  </si>
  <si>
    <t>0,108 "chem. kotvy"</t>
  </si>
  <si>
    <t>0,084 "spoj. trny"</t>
  </si>
  <si>
    <t>Příčný práh ř.km 16,600 00</t>
  </si>
  <si>
    <t>227</t>
  </si>
  <si>
    <t>500446578</t>
  </si>
  <si>
    <t>4,8+0,72 "rozebrání stupně+prahu"</t>
  </si>
  <si>
    <t>228</t>
  </si>
  <si>
    <t>-600505827</t>
  </si>
  <si>
    <t>0,55*3,55+4,8*0,4</t>
  </si>
  <si>
    <t>229</t>
  </si>
  <si>
    <t>-39864602</t>
  </si>
  <si>
    <t>4,8+3,55+0,72</t>
  </si>
  <si>
    <t>230</t>
  </si>
  <si>
    <t>1427248286</t>
  </si>
  <si>
    <t>2*(52+23)</t>
  </si>
  <si>
    <t>231</t>
  </si>
  <si>
    <t>-424545023</t>
  </si>
  <si>
    <t>(28,83+8,5)/1000</t>
  </si>
  <si>
    <t>232</t>
  </si>
  <si>
    <t>-143144647</t>
  </si>
  <si>
    <t>11,2</t>
  </si>
  <si>
    <t>233</t>
  </si>
  <si>
    <t>-1027980034</t>
  </si>
  <si>
    <t>234</t>
  </si>
  <si>
    <t>-178678249</t>
  </si>
  <si>
    <t>235</t>
  </si>
  <si>
    <t>727942904</t>
  </si>
  <si>
    <t>4,8</t>
  </si>
  <si>
    <t>236</t>
  </si>
  <si>
    <t>-439930358</t>
  </si>
  <si>
    <t>3,55+1,78</t>
  </si>
  <si>
    <t>237</t>
  </si>
  <si>
    <t>-1593676544</t>
  </si>
  <si>
    <t>238</t>
  </si>
  <si>
    <t>-1071657042</t>
  </si>
  <si>
    <t>0,72</t>
  </si>
  <si>
    <t>239</t>
  </si>
  <si>
    <t>-362473303</t>
  </si>
  <si>
    <t>3,55</t>
  </si>
  <si>
    <t>240</t>
  </si>
  <si>
    <t>1217043637</t>
  </si>
  <si>
    <t>1,78</t>
  </si>
  <si>
    <t>241</t>
  </si>
  <si>
    <t>444032666</t>
  </si>
  <si>
    <t>242</t>
  </si>
  <si>
    <t>-767206126</t>
  </si>
  <si>
    <t>3,696</t>
  </si>
  <si>
    <t>243</t>
  </si>
  <si>
    <t>1226320465</t>
  </si>
  <si>
    <t>244</t>
  </si>
  <si>
    <t>-847978004</t>
  </si>
  <si>
    <t>2*4,8+1*4,8</t>
  </si>
  <si>
    <t>245</t>
  </si>
  <si>
    <t>1086145641</t>
  </si>
  <si>
    <t>246</t>
  </si>
  <si>
    <t>980504068</t>
  </si>
  <si>
    <t>247</t>
  </si>
  <si>
    <t>-1172767765</t>
  </si>
  <si>
    <t>0,1*2,1*9,070</t>
  </si>
  <si>
    <t>248</t>
  </si>
  <si>
    <t>1901161745</t>
  </si>
  <si>
    <t>1,9047</t>
  </si>
  <si>
    <t>249</t>
  </si>
  <si>
    <t>59519627</t>
  </si>
  <si>
    <t>0,041 "chem. kotvy"</t>
  </si>
  <si>
    <t>3,696*2 "lom.kámen"</t>
  </si>
  <si>
    <t>0,039 "spoj. trny"</t>
  </si>
  <si>
    <t>1,985 "doplnění vývaru"</t>
  </si>
  <si>
    <t>250</t>
  </si>
  <si>
    <t>171201221-R</t>
  </si>
  <si>
    <t>Likvidace přebytečné zeminy - odvoz, uložení a poplatek za likvidaci přebytečné zeminy</t>
  </si>
  <si>
    <t>-1451918340</t>
  </si>
  <si>
    <t>Poznámka k položce:_x000d_
přesun materiálu na skládku do 20km 
uložení na skládku 
poplatek za uložení na skládce 
-návrh likvidace přebytečné zeminy dle projektanta-skládkování, zhotovitel případně zajistí vlastní způsob likvidace</t>
  </si>
  <si>
    <t>2*28,322 "zemina-spád stupeň ř.km 15,200-obj.hmot.*V"</t>
  </si>
  <si>
    <t>2*16,573 "zemina-spád stupeň ř.km 15,260-obj.hmot.*V"</t>
  </si>
  <si>
    <t>2*7,7 "zemina-spád stupeň ř.km 15,497-obj.hmot.*V"</t>
  </si>
  <si>
    <t>2*7,7 "zemina-spád stupeň ř.km 15,642-obj.hmot.*V"</t>
  </si>
  <si>
    <t>2*4,404 "zemina-spád stupeň ř.km 15,869-obj.hmot.*V"</t>
  </si>
  <si>
    <t>2*5,59 "zemina-spád stupeň ř.km 16,043-obj.hmot.*V"</t>
  </si>
  <si>
    <t>2*7,7 "zemina-spád stupeň ř.km 16,340-obj.hmot.*V"</t>
  </si>
  <si>
    <t>2*10,046 "zemina-spád stupeň ř.km 16,416-obj.hmot.*V"</t>
  </si>
  <si>
    <t>2*3,696 "zemina-spád stupeň ř.km 16,600-obj.hmot.*V"</t>
  </si>
  <si>
    <t>251</t>
  </si>
  <si>
    <t>-570392480</t>
  </si>
  <si>
    <t>0,495+0,7346 "spád.stupeň ř.km 15,200"</t>
  </si>
  <si>
    <t>6,45+3,19 "spád.stupeň ř.km 15,260"</t>
  </si>
  <si>
    <t>1,932 "spád.stupeň ř.km 15,497"</t>
  </si>
  <si>
    <t>5,019 "spád.stupeň ř.km 15,642"</t>
  </si>
  <si>
    <t>0,45+3,9144 "spád.stupeň ř.km 15,869"</t>
  </si>
  <si>
    <t>1,44+1,39 "spád.stupeň ř.km 16,043"</t>
  </si>
  <si>
    <t>3,43 "spád.stupeň ř.km 16,340"</t>
  </si>
  <si>
    <t>3,45 "spád.stupeň ř.km 16,416"</t>
  </si>
  <si>
    <t>1,9047 "spád.stupeň ř.km 16,600"</t>
  </si>
  <si>
    <t>Převedení vody, dočasné zbudování hrázek v rámci provádění stavby</t>
  </si>
  <si>
    <t>252</t>
  </si>
  <si>
    <t>115001106</t>
  </si>
  <si>
    <t>Převedení vody potrubím DN do 900</t>
  </si>
  <si>
    <t>-453141977</t>
  </si>
  <si>
    <t>Převedení vody potrubím průměru DN přes 600 do 900</t>
  </si>
  <si>
    <t>https://podminky.urs.cz/item/CS_URS_2021_01/115001106</t>
  </si>
  <si>
    <t>253</t>
  </si>
  <si>
    <t>115101201</t>
  </si>
  <si>
    <t>Čerpání vody na dopravní výšku do 10 m průměrný přítok do 500 l/min</t>
  </si>
  <si>
    <t>hod</t>
  </si>
  <si>
    <t>-799136924</t>
  </si>
  <si>
    <t>Čerpání vody na dopravní výšku do 10 m s uvažovaným průměrným přítokem do 500 l/min</t>
  </si>
  <si>
    <t>https://podminky.urs.cz/item/CS_URS_2021_01/115101201</t>
  </si>
  <si>
    <t>9*37</t>
  </si>
  <si>
    <t>254</t>
  </si>
  <si>
    <t>115101301</t>
  </si>
  <si>
    <t>Pohotovost čerpací soupravy pro dopravní výšku do 10 m přítok do 500 l/min</t>
  </si>
  <si>
    <t>den</t>
  </si>
  <si>
    <t>-123473242</t>
  </si>
  <si>
    <t>Pohotovost záložní čerpací soupravy pro dopravní výšku do 10 m s uvažovaným průměrným přítokem do 500 l/min</t>
  </si>
  <si>
    <t>https://podminky.urs.cz/item/CS_URS_2021_01/115101301</t>
  </si>
  <si>
    <t>255</t>
  </si>
  <si>
    <t>171103101</t>
  </si>
  <si>
    <t>Zemní hrázky melioračních kanálů z horniny třídy těžitelnosti I a II, skupiny 1 až 4</t>
  </si>
  <si>
    <t>-720324746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</si>
  <si>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</si>
  <si>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https://podminky.urs.cz/item/CS_URS_2021_01/171103101</t>
  </si>
  <si>
    <t>9*30*(2*1,25)</t>
  </si>
  <si>
    <t>18*(5+5)*(2*1,25)</t>
  </si>
  <si>
    <t>256</t>
  </si>
  <si>
    <t>711461201</t>
  </si>
  <si>
    <t>Provedení izolace proti tlakové vodě vodorovné fólií zesílením spojů páskem</t>
  </si>
  <si>
    <t>-173108089</t>
  </si>
  <si>
    <t>Provedení izolace proti povrchové a podpovrchové tlakové vodě fóliemi na ploše vodorovné V zesílením spojů páskem se zalitím okrajů spoje</t>
  </si>
  <si>
    <t>https://podminky.urs.cz/item/CS_URS_2021_01/711461201</t>
  </si>
  <si>
    <t>2*9*(2,8*30*1,25)</t>
  </si>
  <si>
    <t>257</t>
  </si>
  <si>
    <t>28322104</t>
  </si>
  <si>
    <t>fólie hydroizolační pro izolaci jezírek a vodních nádrží mPVC tl 1,0mm</t>
  </si>
  <si>
    <t>2103868975</t>
  </si>
  <si>
    <t>(2,8*30*1,25)*4 "předpoklad využití 4ks délky 30 m v závislosti na opotřebení"</t>
  </si>
  <si>
    <t>258</t>
  </si>
  <si>
    <t>711131811</t>
  </si>
  <si>
    <t>Odstranění izolace proti zemní vlhkosti vodorovné</t>
  </si>
  <si>
    <t>-335303355</t>
  </si>
  <si>
    <t xml:space="preserve">Odstranění izolace proti zemní vlhkosti  na ploše vodorovné V</t>
  </si>
  <si>
    <t>https://podminky.urs.cz/item/CS_URS_2021_01/711131811</t>
  </si>
  <si>
    <t>259</t>
  </si>
  <si>
    <t>457971121-R</t>
  </si>
  <si>
    <t>Zřízení a odstranění vrstvy z geotextilie o sklonu přes 10° do 35° š do 3 m</t>
  </si>
  <si>
    <t>211512654</t>
  </si>
  <si>
    <t xml:space="preserve">Zřízení a odstranění vrstvy z geotextilie s přesahem  bez připevnění k podkladu, s potřebným dočasným zatěžováním včetně zakotvení okraje o sklonu přes 10° do 35°, šířky geotextilie do 3 m</t>
  </si>
  <si>
    <t>Poznámka k položce:_x000d_
zřízení a odstranění vrstvy geotextílie, ochrana fólie při zemních hrázkách, 2 vrstvy</t>
  </si>
  <si>
    <t>(2*9*(2,8*30*1,25))*2</t>
  </si>
  <si>
    <t>260</t>
  </si>
  <si>
    <t>69311198</t>
  </si>
  <si>
    <t>geotextilie netkaná separační, ochranná, filtrační, drenážní PES(70%)+PP(30%) 250g/m2</t>
  </si>
  <si>
    <t>1675024799</t>
  </si>
  <si>
    <t>((2,8*30*1,25)*4)*2 "předpoklad využití 4ks délky 30 m v závislosti na opotřebení"</t>
  </si>
  <si>
    <t>SO 05 - Odstranění nánosů a doplnění zahloubeného dna - část oprava</t>
  </si>
  <si>
    <t xml:space="preserve">    1 - Odstranění sedimentů</t>
  </si>
  <si>
    <t xml:space="preserve">    2 - Dorovnání dna</t>
  </si>
  <si>
    <t xml:space="preserve">    3 - Náhradní úkryty pro živočichy</t>
  </si>
  <si>
    <t>Odstranění sedimentů</t>
  </si>
  <si>
    <t>129253201</t>
  </si>
  <si>
    <t>Čištění otevřených koryt vodotečí šíře dna přes 5 m hl do 5 m v hornině třídy těžitelnosti I skupiny 3 strojně</t>
  </si>
  <si>
    <t>939743308</t>
  </si>
  <si>
    <t>Čištění otevřených koryt vodotečí strojně s přehozením rozpojeného nánosu do 3 m nebo s naložením na dopravní prostředek při šířce původního dna přes 5 m a hloubce koryta do 5 m v hornině třídy těžitelnosti I skupiny 3</t>
  </si>
  <si>
    <t>https://podminky.urs.cz/item/CS_URS_2021_01/129253201</t>
  </si>
  <si>
    <t>Poznámka k položce:_x000d_
-&gt; 2/3 množství odstranění 1000 m3
-&gt; 1/3 množství rozplavení (ponecháno v rámci koryta vodního toku) 540 m3
(Technická zpráva SO 05, F.2.5)</t>
  </si>
  <si>
    <t>42,71"ř.km 15,200-15,260"</t>
  </si>
  <si>
    <t>158,44"ř.km 15,260-15,497"</t>
  </si>
  <si>
    <t>73,12"ř.km 15,497-15,642"</t>
  </si>
  <si>
    <t>536,73"ř.km 15,462-16,043"</t>
  </si>
  <si>
    <t>404,84"ř.km 16,043-16,340"</t>
  </si>
  <si>
    <t>139,28"ř.km 16,340-16,416"</t>
  </si>
  <si>
    <t>178,88"ř.km 16,416-16,600"</t>
  </si>
  <si>
    <t>6"připočtení možné odchylky při zaměření"</t>
  </si>
  <si>
    <t>162251101</t>
  </si>
  <si>
    <t>Vodorovné přemístění do 20 m výkopku/sypaniny z horniny třídy těžitelnosti I, skupiny 1 až 3</t>
  </si>
  <si>
    <t>812433054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</si>
  <si>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</si>
  <si>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https://podminky.urs.cz/item/CS_URS_2021_01/162251101</t>
  </si>
  <si>
    <t>1540</t>
  </si>
  <si>
    <t>Likvidace sedimentů- nakládání, odvoz, uložení a poplatek za likvidaci sedimentů</t>
  </si>
  <si>
    <t>-1056906013</t>
  </si>
  <si>
    <t xml:space="preserve">Likvidace sedimentů- nakládání, odvoz, uložení a poplatek za likvidaci sedimentů
</t>
  </si>
  <si>
    <t xml:space="preserve">Poznámka k položce:_x000d_
Uvedený objem sedimentu v rostlém stavu stanovený na základě zaměření.
naložení sedimentu 
přesun materiálu na skládku do 20km
uložení na skládku 
poplatek za uložení na skládce 
-návrh likvidace sedimentů dle projektanta - skládkování, zhotovitel případně zajistí vlastní způsob likvidace
</t>
  </si>
  <si>
    <t>1,8*1000</t>
  </si>
  <si>
    <t>Dorovnání dna</t>
  </si>
  <si>
    <t>462511111</t>
  </si>
  <si>
    <t>Zához prostoru z lomového kamene</t>
  </si>
  <si>
    <t>-2103291346</t>
  </si>
  <si>
    <t xml:space="preserve">Zához prostoru  z lomového kamene</t>
  </si>
  <si>
    <t>https://podminky.urs.cz/item/CS_URS_2021_01/462511111</t>
  </si>
  <si>
    <t>Poznámka k položce:_x000d_
(Technická zpráva SO 05, F.2.5)
-doplnění zahloubeného dna lom.kamenem do 200 kg</t>
  </si>
  <si>
    <t>131,25"ř.km 15,200-15,236"</t>
  </si>
  <si>
    <t>88,5"ř.km 15,642-15,700"</t>
  </si>
  <si>
    <t>45,2"ř.km 16,350-16,390"</t>
  </si>
  <si>
    <t>23046915</t>
  </si>
  <si>
    <t>264,95*2</t>
  </si>
  <si>
    <t>Náhradní úkryty pro živočichy</t>
  </si>
  <si>
    <t>462511111-R</t>
  </si>
  <si>
    <t>Zbudování úkrytů pro živočichy z lom. kamenů na dně koryta v. t.</t>
  </si>
  <si>
    <t>-1291240001</t>
  </si>
  <si>
    <t>Poznámka k položce:_x000d_
(Technická zpráva SO 05)
-úkryty z lom. kamenů nad 20 kg rozmístěných ve dně koryta v. t.
cca 1 kámen na 1 - 2 m délky koryta (1,5 m)
- hmotnost kamene 60 - 120 kg
- předpokládaný počet 940 ks</t>
  </si>
  <si>
    <t>45,12 "cca 940 ks kamenů 60 - 120 kg"</t>
  </si>
  <si>
    <t>998332011-R</t>
  </si>
  <si>
    <t>1885420870</t>
  </si>
  <si>
    <t>Poznámka k položce:_x000d_
Přesun kamenů pro úkryty živočichů
(Technická zpráva SO 05)
-úkryty z lom. kamenů nad 20 kg rozmístěných ve dně koryta v. t.
cca 1 kámen na 1 - 2 m délky koryta (1,5 m)
- předpokládaný počet 940 ks</t>
  </si>
  <si>
    <t>45,12*2</t>
  </si>
  <si>
    <t>SO 06 - Kácení dřevin - část oprava</t>
  </si>
  <si>
    <t xml:space="preserve">    1 - Parkové úpravy</t>
  </si>
  <si>
    <t>Parkové úpravy</t>
  </si>
  <si>
    <t>111212351</t>
  </si>
  <si>
    <t>Odstranění nevhodných dřevin do 100 m2 výšky nad 1 m s odstraněním pařezů v rovině nebo svahu 1:5</t>
  </si>
  <si>
    <t>-1152052531</t>
  </si>
  <si>
    <t>Odstranění nevhodných dřevin průměru kmene do 100 mm výšky přes 1 m s odstraněním pařezu do 100 m2 v rovině nebo na svahu do 1:5</t>
  </si>
  <si>
    <t>https://podminky.urs.cz/item/CS_URS_2021_01/111212351</t>
  </si>
  <si>
    <t>Poznámka k položce:_x000d_
(Technická zpráva SO 06, F.2.6)</t>
  </si>
  <si>
    <t>57"plošné kácení s označením č. 17"</t>
  </si>
  <si>
    <t>111212353</t>
  </si>
  <si>
    <t>Odstranění nevhodných dřevin do 100 m2 nad 1 m s odstraněním pařezů ve svahu do 1:1</t>
  </si>
  <si>
    <t>1324945263</t>
  </si>
  <si>
    <t>Odstranění nevhodných dřevin průměru kmene do 100 mm výšky přes 1 m s odstraněním pařezu do 100 m2 na svahu přes 1:2 do 1:1</t>
  </si>
  <si>
    <t>https://podminky.urs.cz/item/CS_URS_2021_01/111212353</t>
  </si>
  <si>
    <t>37"plošné kácení s označením č. 1 (1.1)"</t>
  </si>
  <si>
    <t>32"plošné kácení s označením č. 10"</t>
  </si>
  <si>
    <t>72"plošné kácení s označením č. 24"</t>
  </si>
  <si>
    <t>112151111</t>
  </si>
  <si>
    <t>Směrové kácení stromů s rozřezáním a odvětvením D kmene do 200 mm</t>
  </si>
  <si>
    <t>-946482436</t>
  </si>
  <si>
    <t>Pokácení stromu směrové v celku s odřezáním kmene a s odvětvením průměru kmene přes 100 do 200 mm</t>
  </si>
  <si>
    <t>https://podminky.urs.cz/item/CS_URS_2021_01/112151111</t>
  </si>
  <si>
    <t>3 "dřeviny s označením č. 1 (1.2), 3 (3.1), 4"</t>
  </si>
  <si>
    <t>112151112</t>
  </si>
  <si>
    <t>Směrové kácení stromů s rozřezáním a odvětvením D kmene do 300 mm</t>
  </si>
  <si>
    <t>2139899295</t>
  </si>
  <si>
    <t>Pokácení stromu směrové v celku s odřezáním kmene a s odvětvením průměru kmene přes 200 do 300 mm</t>
  </si>
  <si>
    <t>https://podminky.urs.cz/item/CS_URS_2021_01/112151112</t>
  </si>
  <si>
    <t>1 "dřevina s označením č. 3 (3.2)"</t>
  </si>
  <si>
    <t>112151353</t>
  </si>
  <si>
    <t>Kácení stromu s postupným spouštěním koruny a kmene D do 0,4 m</t>
  </si>
  <si>
    <t>-1825451320</t>
  </si>
  <si>
    <t xml:space="preserve">Pokácení stromu postupné se spouštěním částí kmene a koruny o průměru na řezné ploše pařezu přes 300 do 400 mm
</t>
  </si>
  <si>
    <t>https://podminky.urs.cz/item/CS_URS_2021_01/112151353</t>
  </si>
  <si>
    <t>2 "dřevina s označením č. 2 a 6"</t>
  </si>
  <si>
    <t>162201405</t>
  </si>
  <si>
    <t>Vodorovné přemístění větví stromů jehličnatých do 1 km D kmene do 300 mm</t>
  </si>
  <si>
    <t>1139031215</t>
  </si>
  <si>
    <t>Vodorovné přemístění větví, kmenů nebo pařezů s naložením, složením a dopravou do 1000 m větví stromů jehličnatých, průměru kmene přes 100 do 300 mm</t>
  </si>
  <si>
    <t>https://podminky.urs.cz/item/CS_URS_2021_01/162201405</t>
  </si>
  <si>
    <t>20*4</t>
  </si>
  <si>
    <t>162201402</t>
  </si>
  <si>
    <t>Vodorovné přemístění větví stromů listnatých do 1 km D kmene do 500 mm</t>
  </si>
  <si>
    <t>1124206909</t>
  </si>
  <si>
    <t>Vodorovné přemístění větví, kmenů nebo pařezů s naložením, složením a dopravou do 1000 m větví stromů listnatých, průměru kmene přes 300 do 500 mm</t>
  </si>
  <si>
    <t>https://podminky.urs.cz/item/CS_URS_2021_01/162201402</t>
  </si>
  <si>
    <t>30*2</t>
  </si>
  <si>
    <t>162201415</t>
  </si>
  <si>
    <t>Vodorovné přemístění kmenů stromů jehličnatých do 1 km D kmene do 300 mm</t>
  </si>
  <si>
    <t>-1240138399</t>
  </si>
  <si>
    <t>Vodorovné přemístění větví, kmenů nebo pařezů s naložením, složením a dopravou do 1000 m kmenů stromů jehličnatých, průměru přes 100 do 300 mm</t>
  </si>
  <si>
    <t>https://podminky.urs.cz/item/CS_URS_2021_01/162201415</t>
  </si>
  <si>
    <t>162201412</t>
  </si>
  <si>
    <t>Vodorovné přemístění kmenů stromů listnatých do 1 km D kmene do 500 mm</t>
  </si>
  <si>
    <t>1105935653</t>
  </si>
  <si>
    <t>Vodorovné přemístění větví, kmenů nebo pařezů s naložením, složením a dopravou do 1000 m kmenů stromů listnatých, průměru přes 300 do 500 mm</t>
  </si>
  <si>
    <t>https://podminky.urs.cz/item/CS_URS_2021_01/162201412</t>
  </si>
  <si>
    <t>112201101</t>
  </si>
  <si>
    <t>Odstranění pařezů D do 300 mm</t>
  </si>
  <si>
    <t>1812423145</t>
  </si>
  <si>
    <t>Odstranění pařezů s jejich vykopáním, vytrháním nebo odstřelením, s přesekáním kořenů průměru přes 100 do 300 mm</t>
  </si>
  <si>
    <t>https://podminky.urs.cz/item/CS_URS_2021_01/112201101</t>
  </si>
  <si>
    <t>Poznámka k položce:_x000d_
30 ks = odstranění zaschlých pařezů D do 300 mm situovaných na opevněných březích koryta vodního toku</t>
  </si>
  <si>
    <t>4+30</t>
  </si>
  <si>
    <t>112201102</t>
  </si>
  <si>
    <t>Odstranění pařezů D do 500 mm</t>
  </si>
  <si>
    <t>-1331518239</t>
  </si>
  <si>
    <t>Odstranění pařezů s jejich vykopáním, vytrháním nebo odstřelením, s přesekáním kořenů průměru přes 300 do 500 mm</t>
  </si>
  <si>
    <t>https://podminky.urs.cz/item/CS_URS_2021_01/112201102</t>
  </si>
  <si>
    <t>174251201</t>
  </si>
  <si>
    <t>Zásyp jam po pařezech D pařezů do 300 mm strojně</t>
  </si>
  <si>
    <t>446584118</t>
  </si>
  <si>
    <t>Zásyp jam po pařezech strojně výkopkem z horniny získané při dobývání pařezů s hrubým urovnáním povrchu zasypávky průměru pařezu přes 100 do 300 mm</t>
  </si>
  <si>
    <t>https://podminky.urs.cz/item/CS_URS_2021_01/174251201</t>
  </si>
  <si>
    <t>Poznámka k položce:_x000d_
-využití přebytečné zeminy v rámci prací v korytě vodního toku</t>
  </si>
  <si>
    <t>174251202</t>
  </si>
  <si>
    <t>Zásyp jam po pařezech D pařezů do 500 mm strojně</t>
  </si>
  <si>
    <t>-1796175668</t>
  </si>
  <si>
    <t>Zásyp jam po pařezech strojně výkopkem z horniny získané při dobývání pařezů s hrubým urovnáním povrchu zasypávky průměru pařezu přes 300 do 500 mm</t>
  </si>
  <si>
    <t>https://podminky.urs.cz/item/CS_URS_2021_01/174251202</t>
  </si>
  <si>
    <t>162201421</t>
  </si>
  <si>
    <t>Vodorovné přemístění pařezů do 1 km D do 300 mm</t>
  </si>
  <si>
    <t>1587649014</t>
  </si>
  <si>
    <t>Vodorovné přemístění větví, kmenů nebo pařezů s naložením, složením a dopravou do 1000 m pařezů kmenů, průměru přes 100 do 300 mm</t>
  </si>
  <si>
    <t>https://podminky.urs.cz/item/CS_URS_2021_01/162201421</t>
  </si>
  <si>
    <t>162201422</t>
  </si>
  <si>
    <t>Vodorovné přemístění pařezů do 1 km D do 500 mm</t>
  </si>
  <si>
    <t>-1395956448</t>
  </si>
  <si>
    <t>Vodorovné přemístění větví, kmenů nebo pařezů s naložením, složením a dopravou do 1000 m pařezů kmenů, průměru přes 300 do 500 mm</t>
  </si>
  <si>
    <t>https://podminky.urs.cz/item/CS_URS_2021_01/162201422</t>
  </si>
  <si>
    <t>112155215-R</t>
  </si>
  <si>
    <t>Štěpkování s naložením na dopravní prostředek a odvozem do 20 km stromů, větví, pařezů</t>
  </si>
  <si>
    <t>904822820</t>
  </si>
  <si>
    <t>Poznámka k položce:_x000d_
Předpokládané množství vzniklého materiálu [m3]:
57*2,5*0,005 - dřeviny-plošné kácen
141*2,5*0,005 - dřeviny-plošné kácen	
30*0,05*0,5 - pařezy D kmene do 300mm na březích koryta vod. toku"
4*0,07*1,5 - pařezy D kmene do 300mm
2*0,20*1,5 - pařezy D kmene do 500mm
80*(3*3,14*0,1*0,1)*0,7 - větve
60*(4*3,14*0,15*0,15)*0,7 - větve
--&gt;celkem cca 21 m3</t>
  </si>
  <si>
    <t>112101101-R</t>
  </si>
  <si>
    <t>Zpracování odvětvených kmenů dřevin-rozřezání kmenů na polena 1 m dlouhá, vyrovnání, příprava na transport</t>
  </si>
  <si>
    <t>1450757925</t>
  </si>
  <si>
    <t>VRN - Vedlejší rozpočtovéí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</si>
  <si>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</si>
  <si>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</si>
  <si>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</si>
  <si>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</si>
  <si>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</si>
  <si>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</si>
  <si>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</si>
  <si>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</si>
  <si>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</si>
  <si>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</si>
  <si>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</si>
  <si>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1024</t>
  </si>
  <si>
    <t>-711062653</t>
  </si>
  <si>
    <t>https://podminky.urs.cz/item/CS_URS_2021_01/012203000</t>
  </si>
  <si>
    <t>Poznámka k položce:_x000d_
Zajištění veškerých geodetických prací souvisejících s realizací díla</t>
  </si>
  <si>
    <t>012303000</t>
  </si>
  <si>
    <t>Geodetické práce po výstavbě</t>
  </si>
  <si>
    <t>-775993748</t>
  </si>
  <si>
    <t>https://podminky.urs.cz/item/CS_URS_2021_01/012303000</t>
  </si>
  <si>
    <t>Poznámka k položce:_x000d_
Zaměření skutečného stavu po dokončení realizace</t>
  </si>
  <si>
    <t>013254000</t>
  </si>
  <si>
    <t>Dokumentace skutečného provedení stavby</t>
  </si>
  <si>
    <t>295132240</t>
  </si>
  <si>
    <t>https://podminky.urs.cz/item/CS_URS_2021_01/013254000</t>
  </si>
  <si>
    <t>Poznámka k položce:_x000d_
Zpracování a předání dokumentace skutečného provedení stavby objednateli, pořízení fotodokumentace stavby - zpracování a předání dokumentace skutečného provedení stavby objednateli (3 paré tištěné + 1 paré elektronická forma+1x původní situace s překryvem zaměřeného skutečného stavu). 
Pořízení fotodokumentace z celého průběhu stavby včetně stavebních a konstrukčních detailů v rozlišení a kvalitě pro tisk</t>
  </si>
  <si>
    <t>013274000</t>
  </si>
  <si>
    <t>Pasportizace objektu před započetím prací</t>
  </si>
  <si>
    <t>560217079</t>
  </si>
  <si>
    <t>https://podminky.urs.cz/item/CS_URS_2021_01/013274000</t>
  </si>
  <si>
    <t>Poznámka k položce:_x000d_
Provedení pasportizace stávajících nemovitostí včetně pozemků a jejich příslušenství, zajištění fotodokumentace stávajícího stavu pozemních komunikací před započetím stavebních prací.</t>
  </si>
  <si>
    <t>VRN3</t>
  </si>
  <si>
    <t>Zařízení staveniště</t>
  </si>
  <si>
    <t>030001000</t>
  </si>
  <si>
    <t>1927815439</t>
  </si>
  <si>
    <t>https://podminky.urs.cz/item/CS_URS_2021_01/030001000</t>
  </si>
  <si>
    <t xml:space="preserve">Poznámka k položce:_x000d_
Zajištění kompletního zařízení staveniště a jeho připojení na sítě a následná likvidace po ukončení realizace stavby
-zajištění místnosti pro TDI v ZS vč. jejího vybavení
-zajištění ohlášení všech staveb zařízení staveniště dle §104 odst. 2 zákona č. 183/2006 Sb.
- zajištění oplocení prostoru ZS, jeho napojení na inž. sítě
-zajištění následné likvidace všech objektů ZS včetně připojení na sítě
-zajištění zřízení a odstranění dočasných komunikací, sjezdů a nájezdů pro realizaci stavby
-zajištění ostrahy stavby a staveniště po dobu realizace stavby
-zajištění podmínek pro použití  přístupových komunikací dotčených stavbou s příslušnými vlastníky či správci a zajištění jejich splnění
-zřízení čistících zón před výjezdem z obvodu staveniště
-provedení takových opatření, aby plochy obvodu staveniště nebyly znečištěny ropnými látkami a jinými podobnými produkty
-provedení takových opatření, aby nebyly překročeny limity prašnosti a hlučnosti dané obecně závaznou vyhláškou
-zajištění péče o nepředané objekty a konstrukce stavby a jejich ošetřování
- zajištění ochrany veškeré zeleně v prostoru staveniště a v jeho bezprostřední blízkosti pro poškození během realizace stavby
</t>
  </si>
  <si>
    <t>031002000-1</t>
  </si>
  <si>
    <t>Související práce pro zařízení staveniště - inženýrské sítě</t>
  </si>
  <si>
    <t>-1826238573</t>
  </si>
  <si>
    <t>Poznámka k položce:_x000d_
Inženýrské sítě - zajištění všech nezbytných opatření, jimiž bude předejito porušení jakékoliv IS během výstavby, aktualizaci vyjádření k existenci sítí, jejich vytyčení, označení a ochrana stávajících IS a zařízení v obvodu staveniště. Doklady o vytyčení, včetně zaměření, budou před zahájením stavebníh prací předány objednateli v tištěné, příp. digitální formě. Dále respektování ochranných pásem IS dle příslušných norem a vyhlášek a údajů majetkových správců, provedení případných potřebných přeložek podzemních a nadzemních sítí, jejich ochranu a zajištění, potřebného vypínání vzdušných el. vedení při práci pod nimi, zajištění výluk a náhradního zásobování, související s realizací a propojením IS,úhrada poplatků za připojení el. vedení na náhradní síť</t>
  </si>
  <si>
    <t>031002000-2</t>
  </si>
  <si>
    <t>Související práce pro zařízení staveniště - demontáž a zpětná montáž objektů v bezprostřední blízkosti koryta vodního toku či jejich zajištění</t>
  </si>
  <si>
    <t>-1088001716</t>
  </si>
  <si>
    <t xml:space="preserve">Poznámka k položce:_x000d_
Demontáž a zpětná montáž oplocení; stávající plot umístěný na koruně zdi či hraně kamenné dlažby/rovnaniny (pletivo vččetně sloupků) z důvodu možnosti provádění stavby, předpoklad 220 m
Demontáž a zpětná montáž (přesun) obecního mobiliáře - lavičky a kontejnery situované při hraně břehu koryta vodního toku.
</t>
  </si>
  <si>
    <t>039203000-1</t>
  </si>
  <si>
    <t>Úprava terénu po zrušení zařízení staveniště - zpevněné plochy</t>
  </si>
  <si>
    <t>-617622642</t>
  </si>
  <si>
    <t>Poznámka k položce:_x000d_
Zajištění obnovy asfaltové komunikace
- obnova stávající příjezdové komunikace a parkoviště při jejich případném porušení
- předpokládaný rozsah dotčených zpevněných ploch = 580m2</t>
  </si>
  <si>
    <t>039203000-2</t>
  </si>
  <si>
    <t>Úprava terénu po zrušení zařízení staveniště - nezpevněné plochy</t>
  </si>
  <si>
    <t>261916239</t>
  </si>
  <si>
    <t>Poznámka k položce:_x000d_
Zajištění obnovy nezpevněné komunikace
-obnova stávající nezpevněné komunikace či travnatých ploch při jejím případném porušení
-předpokládaný rozsah dotčených nezpevněných ploch = 1240m2</t>
  </si>
  <si>
    <t>VRN4</t>
  </si>
  <si>
    <t>Inženýrská činnost</t>
  </si>
  <si>
    <t>042903000-1</t>
  </si>
  <si>
    <t>Ostatní posudky - havarijní plán</t>
  </si>
  <si>
    <t>1284688262</t>
  </si>
  <si>
    <t>Poznámka k položce:_x000d_
Vyhotovení či jeho aktualizace a zajištění opatření z něj vyplývajících.</t>
  </si>
  <si>
    <t>042903000-2</t>
  </si>
  <si>
    <t>Ostatní posudky - povodňový plán</t>
  </si>
  <si>
    <t>876350026</t>
  </si>
  <si>
    <t>Poznámka k položce:_x000d_
Vyhotovení či jeho aktualizace a zajištění opatření z něj vyplývajících.
Zpracování povodňového plánu stavby dle §71 zákona č. 254/2001 Sb. včetně zajištění schválení příslušnými orgány správy a Povodím Labe, státní podnik</t>
  </si>
  <si>
    <t>043194000-1</t>
  </si>
  <si>
    <t>Zajištění veškerých předepsaných rozborů, atestů, zkoušek a revizí dle příslušných norem a dalších předpisů a nařízení platných v ČR, kterými bude prokázáno dosažení předepsané kvality a parametrů dokončeného díla</t>
  </si>
  <si>
    <t>-265348328</t>
  </si>
  <si>
    <t>049002000-1</t>
  </si>
  <si>
    <t>Zajištění fotodokumentace veškerých konstrukcí, které budou v průběhu výstavby skryty nebo zakryty</t>
  </si>
  <si>
    <t>-801001636</t>
  </si>
  <si>
    <t>049002000-2</t>
  </si>
  <si>
    <t>Ostatní inženýrská činnost - protokolární předání stavbou dotčených pozemků a komunikací, uvedených do původního stavu, zpět jejich vlastníkům.</t>
  </si>
  <si>
    <t>-2126085686</t>
  </si>
  <si>
    <t>Poznámka k položce:_x000d_
Zajištění písemných souhlasných vyjádření všech dotčených vlastníků a případných uživatelů všech pozemků dotčených stavbou s jejich konečnou úpravou po dokončení prací</t>
  </si>
  <si>
    <t>049002000-3</t>
  </si>
  <si>
    <t>Zajištění dopravně inženýrských opatření a souhlasů se zvláštním užíváním komunikací</t>
  </si>
  <si>
    <t>-587317092</t>
  </si>
  <si>
    <t>Poznámka k položce:_x000d_
- zajištěných potřebných stanovisek a podkladů pro jejich vydání z hlediska pohybu po kumunikacích.
- zajištění dopravně inženýrských opatření
- zajištění zřízení a likvidace dopravního značení včetně případné světelné signalizace
- zajištění vydání dopravně inženýrského rozhodnutí
Před zahájením stavebních prací zhotovitel zajistí u zdejší Policie ČR předložení návrhu dopravně inženýrských opatření k zajištění bezpečnosti a plynulosti silničního provozu a požádá o vydání „Stanovisko k umístění přechodné úpravy provozu na pozemních komunikacích“ dle § 77 zákona č. 361/2000 Sb., o provozu na pozemních komunikacích a požádá o vydání „Souhlasu se zvláštním užíváním komunikace“ dle § 25 zákona č. 13/1997 Sb., o pozemních komunikací. V případě nutnosti požádá o vydání „Vyjádření k uzavírce PK a vedení objízdné trasy“ dle § 24 odst. 2 písm. d) zákona č. 13/1997 Sb., o pozemních komunikací (uzavírky komunikací se nepředpokládají, předpokládá se s omezením průjezdu komunikace na 1 jízdní pruh v místech situovaných v bezprostřední blízkosti koryta vodního toku).</t>
  </si>
  <si>
    <t>041903000</t>
  </si>
  <si>
    <t>Dozor jiné osoby</t>
  </si>
  <si>
    <t>1011818968</t>
  </si>
  <si>
    <t>Poznámka k položce:_x000d_
Zajištění biologického dozoru po dobu realizace stavby. Přítomnost na staveništi alespoň 1 x týdně. Viz Technická zpráva A_B.</t>
  </si>
  <si>
    <t>VRN6</t>
  </si>
  <si>
    <t>Územní vlivy</t>
  </si>
  <si>
    <t>062503000-1</t>
  </si>
  <si>
    <t>Zajištění zřízení a odstranění dočasných komunikací, sjezdů, nájezdů a přejezdů pro realizaci</t>
  </si>
  <si>
    <t>-1914354550</t>
  </si>
  <si>
    <t xml:space="preserve">Poznámka k položce:_x000d_
Přístupy do prostoru koryta vodního toku. Přístupy budou dočasně zpevněny betonovými panely s podsypem (bude řešeno jako pronájem panelů ve vlastnictví zhotovitele – předpokládaná obratovost panelů: 4). Zhotovitel může navrhnout a nacenit vlastní způsob řešení přístupů do prostoru koryta vodního toku. </t>
  </si>
  <si>
    <t>VRN9</t>
  </si>
  <si>
    <t>Ostatní náklady</t>
  </si>
  <si>
    <t>024002000</t>
  </si>
  <si>
    <t>Přestěhování lidí, zvířat</t>
  </si>
  <si>
    <t>141469000</t>
  </si>
  <si>
    <t>Poznámka k položce:_x000d_
Zajištění transferu chráněných živočichů rak říční (Astacus astacus), střevle potoční (Phoxinus phoxinus), a vranka obecná (Cottus gobio) případně jejich dočasné umístění v depozitu se zárukou sterility. Odlov rybí osádky v daném úseku koryta vodního toku prováděných prací.</t>
  </si>
  <si>
    <t>049002000-4</t>
  </si>
  <si>
    <t>Zajištění dokladů o předání dřevní hmoty vzniklé smýcením porostů k dalšímu využití</t>
  </si>
  <si>
    <t>-999933508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</si>
</sst>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938901101" TargetMode="External" /><Relationship Id="rId2" Type="http://schemas.openxmlformats.org/officeDocument/2006/relationships/hyperlink" Target="https://podminky.urs.cz/item/CS_URS_2021_01/636195011" TargetMode="External" /><Relationship Id="rId3" Type="http://schemas.openxmlformats.org/officeDocument/2006/relationships/hyperlink" Target="https://podminky.urs.cz/item/CS_URS_2021_01/114203103" TargetMode="External" /><Relationship Id="rId4" Type="http://schemas.openxmlformats.org/officeDocument/2006/relationships/hyperlink" Target="https://podminky.urs.cz/item/CS_URS_2021_01/114203202" TargetMode="External" /><Relationship Id="rId5" Type="http://schemas.openxmlformats.org/officeDocument/2006/relationships/hyperlink" Target="https://podminky.urs.cz/item/CS_URS_2021_01/451311511" TargetMode="External" /><Relationship Id="rId6" Type="http://schemas.openxmlformats.org/officeDocument/2006/relationships/hyperlink" Target="https://podminky.urs.cz/item/CS_URS_2021_01/465513317" TargetMode="External" /><Relationship Id="rId7" Type="http://schemas.openxmlformats.org/officeDocument/2006/relationships/hyperlink" Target="https://podminky.urs.cz/item/CS_URS_2021_01/114203104" TargetMode="External" /><Relationship Id="rId8" Type="http://schemas.openxmlformats.org/officeDocument/2006/relationships/hyperlink" Target="https://podminky.urs.cz/item/CS_URS_2021_01/463212111" TargetMode="External" /><Relationship Id="rId9" Type="http://schemas.openxmlformats.org/officeDocument/2006/relationships/hyperlink" Target="https://podminky.urs.cz/item/CS_URS_2021_01/463212191" TargetMode="External" /><Relationship Id="rId10" Type="http://schemas.openxmlformats.org/officeDocument/2006/relationships/hyperlink" Target="https://podminky.urs.cz/item/CS_URS_2021_01/451571111" TargetMode="External" /><Relationship Id="rId11" Type="http://schemas.openxmlformats.org/officeDocument/2006/relationships/hyperlink" Target="https://podminky.urs.cz/item/CS_URS_2021_01/121112003" TargetMode="External" /><Relationship Id="rId12" Type="http://schemas.openxmlformats.org/officeDocument/2006/relationships/hyperlink" Target="https://podminky.urs.cz/item/CS_URS_2021_01/131351103" TargetMode="External" /><Relationship Id="rId13" Type="http://schemas.openxmlformats.org/officeDocument/2006/relationships/hyperlink" Target="https://podminky.urs.cz/item/CS_URS_2021_01/184818232" TargetMode="External" /><Relationship Id="rId14" Type="http://schemas.openxmlformats.org/officeDocument/2006/relationships/hyperlink" Target="https://podminky.urs.cz/item/CS_URS_2021_01/985221013" TargetMode="External" /><Relationship Id="rId15" Type="http://schemas.openxmlformats.org/officeDocument/2006/relationships/hyperlink" Target="https://podminky.urs.cz/item/CS_URS_2021_01/275361821" TargetMode="External" /><Relationship Id="rId16" Type="http://schemas.openxmlformats.org/officeDocument/2006/relationships/hyperlink" Target="https://podminky.urs.cz/item/CS_URS_2021_01/451573111" TargetMode="External" /><Relationship Id="rId17" Type="http://schemas.openxmlformats.org/officeDocument/2006/relationships/hyperlink" Target="https://podminky.urs.cz/item/CS_URS_2021_01/174101101" TargetMode="External" /><Relationship Id="rId18" Type="http://schemas.openxmlformats.org/officeDocument/2006/relationships/hyperlink" Target="https://podminky.urs.cz/item/CS_URS_2021_01/181111111" TargetMode="External" /><Relationship Id="rId19" Type="http://schemas.openxmlformats.org/officeDocument/2006/relationships/hyperlink" Target="https://podminky.urs.cz/item/CS_URS_2021_01/181411131" TargetMode="External" /><Relationship Id="rId20" Type="http://schemas.openxmlformats.org/officeDocument/2006/relationships/hyperlink" Target="https://podminky.urs.cz/item/CS_URS_2021_01/182303111" TargetMode="External" /><Relationship Id="rId21" Type="http://schemas.openxmlformats.org/officeDocument/2006/relationships/hyperlink" Target="https://podminky.urs.cz/item/CS_URS_2021_01/938901101" TargetMode="External" /><Relationship Id="rId22" Type="http://schemas.openxmlformats.org/officeDocument/2006/relationships/hyperlink" Target="https://podminky.urs.cz/item/CS_URS_2021_01/636195011" TargetMode="External" /><Relationship Id="rId23" Type="http://schemas.openxmlformats.org/officeDocument/2006/relationships/hyperlink" Target="https://podminky.urs.cz/item/CS_URS_2021_01/114203103" TargetMode="External" /><Relationship Id="rId24" Type="http://schemas.openxmlformats.org/officeDocument/2006/relationships/hyperlink" Target="https://podminky.urs.cz/item/CS_URS_2021_01/114203202" TargetMode="External" /><Relationship Id="rId25" Type="http://schemas.openxmlformats.org/officeDocument/2006/relationships/hyperlink" Target="https://podminky.urs.cz/item/CS_URS_2021_01/451311511" TargetMode="External" /><Relationship Id="rId26" Type="http://schemas.openxmlformats.org/officeDocument/2006/relationships/hyperlink" Target="https://podminky.urs.cz/item/CS_URS_2021_01/465513317" TargetMode="External" /><Relationship Id="rId27" Type="http://schemas.openxmlformats.org/officeDocument/2006/relationships/hyperlink" Target="https://podminky.urs.cz/item/CS_URS_2021_01/463212111" TargetMode="External" /><Relationship Id="rId28" Type="http://schemas.openxmlformats.org/officeDocument/2006/relationships/hyperlink" Target="https://podminky.urs.cz/item/CS_URS_2021_01/463212191" TargetMode="External" /><Relationship Id="rId29" Type="http://schemas.openxmlformats.org/officeDocument/2006/relationships/hyperlink" Target="https://podminky.urs.cz/item/CS_URS_2021_01/451571111" TargetMode="External" /><Relationship Id="rId30" Type="http://schemas.openxmlformats.org/officeDocument/2006/relationships/hyperlink" Target="https://podminky.urs.cz/item/CS_URS_2021_01/114203103-R" TargetMode="External" /><Relationship Id="rId31" Type="http://schemas.openxmlformats.org/officeDocument/2006/relationships/hyperlink" Target="https://podminky.urs.cz/item/CS_URS_2021_01/114203202" TargetMode="External" /><Relationship Id="rId32" Type="http://schemas.openxmlformats.org/officeDocument/2006/relationships/hyperlink" Target="https://podminky.urs.cz/item/CS_URS_2021_01/451315114" TargetMode="External" /><Relationship Id="rId33" Type="http://schemas.openxmlformats.org/officeDocument/2006/relationships/hyperlink" Target="https://podminky.urs.cz/item/CS_URS_2021_01/465210123" TargetMode="External" /><Relationship Id="rId34" Type="http://schemas.openxmlformats.org/officeDocument/2006/relationships/hyperlink" Target="https://podminky.urs.cz/item/CS_URS_2021_01/628635512" TargetMode="External" /><Relationship Id="rId35" Type="http://schemas.openxmlformats.org/officeDocument/2006/relationships/hyperlink" Target="https://podminky.urs.cz/item/CS_URS_2021_01/938903113" TargetMode="External" /><Relationship Id="rId36" Type="http://schemas.openxmlformats.org/officeDocument/2006/relationships/hyperlink" Target="https://podminky.urs.cz/item/CS_URS_2021_01/628635512" TargetMode="External" /><Relationship Id="rId37" Type="http://schemas.openxmlformats.org/officeDocument/2006/relationships/hyperlink" Target="https://podminky.urs.cz/item/CS_URS_2021_01/997002511" TargetMode="External" /><Relationship Id="rId38" Type="http://schemas.openxmlformats.org/officeDocument/2006/relationships/hyperlink" Target="https://podminky.urs.cz/item/CS_URS_2021_01/997321211" TargetMode="External" /><Relationship Id="rId39" Type="http://schemas.openxmlformats.org/officeDocument/2006/relationships/hyperlink" Target="https://podminky.urs.cz/item/CS_URS_2021_01/998332011" TargetMode="External" /><Relationship Id="rId40" Type="http://schemas.openxmlformats.org/officeDocument/2006/relationships/hyperlink" Target="https://podminky.urs.cz/item/CS_URS_2021_01/998231411" TargetMode="External" /><Relationship Id="rId4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985221013" TargetMode="External" /><Relationship Id="rId2" Type="http://schemas.openxmlformats.org/officeDocument/2006/relationships/hyperlink" Target="https://podminky.urs.cz/item/CS_URS_2021_01/114203103-R" TargetMode="External" /><Relationship Id="rId3" Type="http://schemas.openxmlformats.org/officeDocument/2006/relationships/hyperlink" Target="https://podminky.urs.cz/item/CS_URS_2021_01/114203202" TargetMode="External" /><Relationship Id="rId4" Type="http://schemas.openxmlformats.org/officeDocument/2006/relationships/hyperlink" Target="https://podminky.urs.cz/item/CS_URS_2021_01/275361821" TargetMode="External" /><Relationship Id="rId5" Type="http://schemas.openxmlformats.org/officeDocument/2006/relationships/hyperlink" Target="https://podminky.urs.cz/item/CS_URS_2021_01/938903113" TargetMode="External" /><Relationship Id="rId6" Type="http://schemas.openxmlformats.org/officeDocument/2006/relationships/hyperlink" Target="https://podminky.urs.cz/item/CS_URS_2021_01/628635512" TargetMode="External" /><Relationship Id="rId7" Type="http://schemas.openxmlformats.org/officeDocument/2006/relationships/hyperlink" Target="https://podminky.urs.cz/item/CS_URS_2021_01/132354101" TargetMode="External" /><Relationship Id="rId8" Type="http://schemas.openxmlformats.org/officeDocument/2006/relationships/hyperlink" Target="https://podminky.urs.cz/item/CS_URS_2021_01/124353100" TargetMode="External" /><Relationship Id="rId9" Type="http://schemas.openxmlformats.org/officeDocument/2006/relationships/hyperlink" Target="https://podminky.urs.cz/item/CS_URS_2021_01/131351100" TargetMode="External" /><Relationship Id="rId10" Type="http://schemas.openxmlformats.org/officeDocument/2006/relationships/hyperlink" Target="https://podminky.urs.cz/item/CS_URS_2021_01/151101201" TargetMode="External" /><Relationship Id="rId11" Type="http://schemas.openxmlformats.org/officeDocument/2006/relationships/hyperlink" Target="https://podminky.urs.cz/item/CS_URS_2021_01/151101301" TargetMode="External" /><Relationship Id="rId12" Type="http://schemas.openxmlformats.org/officeDocument/2006/relationships/hyperlink" Target="https://podminky.urs.cz/item/CS_URS_2021_01/151101211" TargetMode="External" /><Relationship Id="rId13" Type="http://schemas.openxmlformats.org/officeDocument/2006/relationships/hyperlink" Target="https://podminky.urs.cz/item/CS_URS_2021_01/151101311" TargetMode="External" /><Relationship Id="rId14" Type="http://schemas.openxmlformats.org/officeDocument/2006/relationships/hyperlink" Target="https://podminky.urs.cz/item/CS_URS_2021_01/273313511" TargetMode="External" /><Relationship Id="rId15" Type="http://schemas.openxmlformats.org/officeDocument/2006/relationships/hyperlink" Target="https://podminky.urs.cz/item/CS_URS_2021_01/321366112" TargetMode="External" /><Relationship Id="rId16" Type="http://schemas.openxmlformats.org/officeDocument/2006/relationships/hyperlink" Target="https://podminky.urs.cz/item/CS_URS_2021_01/321351010" TargetMode="External" /><Relationship Id="rId17" Type="http://schemas.openxmlformats.org/officeDocument/2006/relationships/hyperlink" Target="https://podminky.urs.cz/item/CS_URS_2021_01/321352010" TargetMode="External" /><Relationship Id="rId18" Type="http://schemas.openxmlformats.org/officeDocument/2006/relationships/hyperlink" Target="https://podminky.urs.cz/item/CS_URS_2021_01/451315114" TargetMode="External" /><Relationship Id="rId19" Type="http://schemas.openxmlformats.org/officeDocument/2006/relationships/hyperlink" Target="https://podminky.urs.cz/item/CS_URS_2021_01/463212111" TargetMode="External" /><Relationship Id="rId20" Type="http://schemas.openxmlformats.org/officeDocument/2006/relationships/hyperlink" Target="https://podminky.urs.cz/item/CS_URS_2021_01/451571112" TargetMode="External" /><Relationship Id="rId21" Type="http://schemas.openxmlformats.org/officeDocument/2006/relationships/hyperlink" Target="https://podminky.urs.cz/item/CS_URS_2021_01/270210233" TargetMode="External" /><Relationship Id="rId22" Type="http://schemas.openxmlformats.org/officeDocument/2006/relationships/hyperlink" Target="https://podminky.urs.cz/item/CS_URS_2021_01/174211101" TargetMode="External" /><Relationship Id="rId23" Type="http://schemas.openxmlformats.org/officeDocument/2006/relationships/hyperlink" Target="https://podminky.urs.cz/item/CS_URS_2021_01/174151101" TargetMode="External" /><Relationship Id="rId24" Type="http://schemas.openxmlformats.org/officeDocument/2006/relationships/hyperlink" Target="https://podminky.urs.cz/item/CS_URS_2021_01/462511161" TargetMode="External" /><Relationship Id="rId25" Type="http://schemas.openxmlformats.org/officeDocument/2006/relationships/hyperlink" Target="https://podminky.urs.cz/item/CS_URS_2021_01/462511169" TargetMode="External" /><Relationship Id="rId26" Type="http://schemas.openxmlformats.org/officeDocument/2006/relationships/hyperlink" Target="https://podminky.urs.cz/item/CS_URS_2021_01/162351124" TargetMode="External" /><Relationship Id="rId27" Type="http://schemas.openxmlformats.org/officeDocument/2006/relationships/hyperlink" Target="https://podminky.urs.cz/item/CS_URS_2021_01/161151113" TargetMode="External" /><Relationship Id="rId28" Type="http://schemas.openxmlformats.org/officeDocument/2006/relationships/hyperlink" Target="https://podminky.urs.cz/item/CS_URS_2021_01/997321211" TargetMode="External" /><Relationship Id="rId29" Type="http://schemas.openxmlformats.org/officeDocument/2006/relationships/hyperlink" Target="https://podminky.urs.cz/item/CS_URS_2021_01/997002511" TargetMode="External" /><Relationship Id="rId30" Type="http://schemas.openxmlformats.org/officeDocument/2006/relationships/hyperlink" Target="https://podminky.urs.cz/item/CS_URS_2021_01/998323011" TargetMode="External" /><Relationship Id="rId31" Type="http://schemas.openxmlformats.org/officeDocument/2006/relationships/hyperlink" Target="https://podminky.urs.cz/item/CS_URS_2021_01/181111111" TargetMode="External" /><Relationship Id="rId32" Type="http://schemas.openxmlformats.org/officeDocument/2006/relationships/hyperlink" Target="https://podminky.urs.cz/item/CS_URS_2021_01/182303111" TargetMode="External" /><Relationship Id="rId33" Type="http://schemas.openxmlformats.org/officeDocument/2006/relationships/hyperlink" Target="https://podminky.urs.cz/item/CS_URS_2021_01/181411131" TargetMode="External" /><Relationship Id="rId34" Type="http://schemas.openxmlformats.org/officeDocument/2006/relationships/hyperlink" Target="https://podminky.urs.cz/item/CS_URS_2021_01/998231411" TargetMode="External" /><Relationship Id="rId35" Type="http://schemas.openxmlformats.org/officeDocument/2006/relationships/hyperlink" Target="https://podminky.urs.cz/item/CS_URS_2021_01/938901101" TargetMode="External" /><Relationship Id="rId36" Type="http://schemas.openxmlformats.org/officeDocument/2006/relationships/hyperlink" Target="https://podminky.urs.cz/item/CS_URS_2021_01/938903111" TargetMode="External" /><Relationship Id="rId37" Type="http://schemas.openxmlformats.org/officeDocument/2006/relationships/hyperlink" Target="https://podminky.urs.cz/item/CS_URS_2021_01/636195212" TargetMode="External" /><Relationship Id="rId38" Type="http://schemas.openxmlformats.org/officeDocument/2006/relationships/hyperlink" Target="https://podminky.urs.cz/item/CS_URS_2021_01/938902132" TargetMode="External" /><Relationship Id="rId39" Type="http://schemas.openxmlformats.org/officeDocument/2006/relationships/hyperlink" Target="https://podminky.urs.cz/item/CS_URS_2021_01/938903113" TargetMode="External" /><Relationship Id="rId40" Type="http://schemas.openxmlformats.org/officeDocument/2006/relationships/hyperlink" Target="https://podminky.urs.cz/item/CS_URS_2021_01/628635512" TargetMode="External" /><Relationship Id="rId41" Type="http://schemas.openxmlformats.org/officeDocument/2006/relationships/hyperlink" Target="https://podminky.urs.cz/item/CS_URS_2021_01/114203103-R" TargetMode="External" /><Relationship Id="rId42" Type="http://schemas.openxmlformats.org/officeDocument/2006/relationships/hyperlink" Target="https://podminky.urs.cz/item/CS_URS_2021_01/114203202" TargetMode="External" /><Relationship Id="rId43" Type="http://schemas.openxmlformats.org/officeDocument/2006/relationships/hyperlink" Target="https://podminky.urs.cz/item/CS_URS_2021_01/451311511" TargetMode="External" /><Relationship Id="rId44" Type="http://schemas.openxmlformats.org/officeDocument/2006/relationships/hyperlink" Target="https://podminky.urs.cz/item/CS_URS_2021_01/465513317" TargetMode="External" /><Relationship Id="rId45" Type="http://schemas.openxmlformats.org/officeDocument/2006/relationships/hyperlink" Target="https://podminky.urs.cz/item/CS_URS_2021_01/124353100" TargetMode="External" /><Relationship Id="rId46" Type="http://schemas.openxmlformats.org/officeDocument/2006/relationships/hyperlink" Target="https://podminky.urs.cz/item/CS_URS_2021_01/462511161" TargetMode="External" /><Relationship Id="rId47" Type="http://schemas.openxmlformats.org/officeDocument/2006/relationships/hyperlink" Target="https://podminky.urs.cz/item/CS_URS_2021_01/462511169" TargetMode="External" /><Relationship Id="rId48" Type="http://schemas.openxmlformats.org/officeDocument/2006/relationships/hyperlink" Target="https://podminky.urs.cz/item/CS_URS_2021_01/132351101" TargetMode="External" /><Relationship Id="rId49" Type="http://schemas.openxmlformats.org/officeDocument/2006/relationships/hyperlink" Target="https://podminky.urs.cz/item/CS_URS_2021_01/961021311" TargetMode="External" /><Relationship Id="rId50" Type="http://schemas.openxmlformats.org/officeDocument/2006/relationships/hyperlink" Target="https://podminky.urs.cz/item/CS_URS_2021_01/451315114" TargetMode="External" /><Relationship Id="rId51" Type="http://schemas.openxmlformats.org/officeDocument/2006/relationships/hyperlink" Target="https://podminky.urs.cz/item/CS_URS_2021_01/270210233" TargetMode="External" /><Relationship Id="rId52" Type="http://schemas.openxmlformats.org/officeDocument/2006/relationships/hyperlink" Target="https://podminky.urs.cz/item/CS_URS_2021_01/162351124" TargetMode="External" /><Relationship Id="rId53" Type="http://schemas.openxmlformats.org/officeDocument/2006/relationships/hyperlink" Target="https://podminky.urs.cz/item/CS_URS_2021_01/161151113" TargetMode="External" /><Relationship Id="rId54" Type="http://schemas.openxmlformats.org/officeDocument/2006/relationships/hyperlink" Target="https://podminky.urs.cz/item/CS_URS_2021_01/997002511" TargetMode="External" /><Relationship Id="rId55" Type="http://schemas.openxmlformats.org/officeDocument/2006/relationships/hyperlink" Target="https://podminky.urs.cz/item/CS_URS_2021_01/997321211" TargetMode="External" /><Relationship Id="rId56" Type="http://schemas.openxmlformats.org/officeDocument/2006/relationships/hyperlink" Target="https://podminky.urs.cz/item/CS_URS_2021_01/998323011" TargetMode="External" /><Relationship Id="rId57" Type="http://schemas.openxmlformats.org/officeDocument/2006/relationships/hyperlink" Target="https://podminky.urs.cz/item/CS_URS_2021_01/938902132" TargetMode="External" /><Relationship Id="rId58" Type="http://schemas.openxmlformats.org/officeDocument/2006/relationships/hyperlink" Target="https://podminky.urs.cz/item/CS_URS_2021_01/938903113" TargetMode="External" /><Relationship Id="rId59" Type="http://schemas.openxmlformats.org/officeDocument/2006/relationships/hyperlink" Target="https://podminky.urs.cz/item/CS_URS_2021_01/628635512" TargetMode="External" /><Relationship Id="rId60" Type="http://schemas.openxmlformats.org/officeDocument/2006/relationships/hyperlink" Target="https://podminky.urs.cz/item/CS_URS_2021_01/938901101" TargetMode="External" /><Relationship Id="rId61" Type="http://schemas.openxmlformats.org/officeDocument/2006/relationships/hyperlink" Target="https://podminky.urs.cz/item/CS_URS_2021_01/938903111" TargetMode="External" /><Relationship Id="rId62" Type="http://schemas.openxmlformats.org/officeDocument/2006/relationships/hyperlink" Target="https://podminky.urs.cz/item/CS_URS_2021_01/636195212" TargetMode="External" /><Relationship Id="rId63" Type="http://schemas.openxmlformats.org/officeDocument/2006/relationships/hyperlink" Target="https://podminky.urs.cz/item/CS_URS_2021_01/114203103-R" TargetMode="External" /><Relationship Id="rId64" Type="http://schemas.openxmlformats.org/officeDocument/2006/relationships/hyperlink" Target="https://podminky.urs.cz/item/CS_URS_2021_01/114203202" TargetMode="External" /><Relationship Id="rId65" Type="http://schemas.openxmlformats.org/officeDocument/2006/relationships/hyperlink" Target="https://podminky.urs.cz/item/CS_URS_2021_01/451311511" TargetMode="External" /><Relationship Id="rId66" Type="http://schemas.openxmlformats.org/officeDocument/2006/relationships/hyperlink" Target="https://podminky.urs.cz/item/CS_URS_2021_01/465513317" TargetMode="External" /><Relationship Id="rId67" Type="http://schemas.openxmlformats.org/officeDocument/2006/relationships/hyperlink" Target="https://podminky.urs.cz/item/CS_URS_2021_01/124353100" TargetMode="External" /><Relationship Id="rId68" Type="http://schemas.openxmlformats.org/officeDocument/2006/relationships/hyperlink" Target="https://podminky.urs.cz/item/CS_URS_2021_01/462511161" TargetMode="External" /><Relationship Id="rId69" Type="http://schemas.openxmlformats.org/officeDocument/2006/relationships/hyperlink" Target="https://podminky.urs.cz/item/CS_URS_2021_01/462511169" TargetMode="External" /><Relationship Id="rId70" Type="http://schemas.openxmlformats.org/officeDocument/2006/relationships/hyperlink" Target="https://podminky.urs.cz/item/CS_URS_2021_01/985221013" TargetMode="External" /><Relationship Id="rId71" Type="http://schemas.openxmlformats.org/officeDocument/2006/relationships/hyperlink" Target="https://podminky.urs.cz/item/CS_URS_2021_01/275361821" TargetMode="External" /><Relationship Id="rId72" Type="http://schemas.openxmlformats.org/officeDocument/2006/relationships/hyperlink" Target="https://podminky.urs.cz/item/CS_URS_2021_01/451315114" TargetMode="External" /><Relationship Id="rId73" Type="http://schemas.openxmlformats.org/officeDocument/2006/relationships/hyperlink" Target="https://podminky.urs.cz/item/CS_URS_2021_01/465210123" TargetMode="External" /><Relationship Id="rId74" Type="http://schemas.openxmlformats.org/officeDocument/2006/relationships/hyperlink" Target="https://podminky.urs.cz/item/CS_URS_2021_01/162351124" TargetMode="External" /><Relationship Id="rId75" Type="http://schemas.openxmlformats.org/officeDocument/2006/relationships/hyperlink" Target="https://podminky.urs.cz/item/CS_URS_2021_01/161151113" TargetMode="External" /><Relationship Id="rId76" Type="http://schemas.openxmlformats.org/officeDocument/2006/relationships/hyperlink" Target="https://podminky.urs.cz/item/CS_URS_2021_01/997002511" TargetMode="External" /><Relationship Id="rId77" Type="http://schemas.openxmlformats.org/officeDocument/2006/relationships/hyperlink" Target="https://podminky.urs.cz/item/CS_URS_2021_01/997321211" TargetMode="External" /><Relationship Id="rId78" Type="http://schemas.openxmlformats.org/officeDocument/2006/relationships/hyperlink" Target="https://podminky.urs.cz/item/CS_URS_2021_01/998323011" TargetMode="External" /><Relationship Id="rId79" Type="http://schemas.openxmlformats.org/officeDocument/2006/relationships/hyperlink" Target="https://podminky.urs.cz/item/CS_URS_2021_01/938902132" TargetMode="External" /><Relationship Id="rId80" Type="http://schemas.openxmlformats.org/officeDocument/2006/relationships/hyperlink" Target="https://podminky.urs.cz/item/CS_URS_2021_01/938903113" TargetMode="External" /><Relationship Id="rId81" Type="http://schemas.openxmlformats.org/officeDocument/2006/relationships/hyperlink" Target="https://podminky.urs.cz/item/CS_URS_2021_01/628635512" TargetMode="External" /><Relationship Id="rId82" Type="http://schemas.openxmlformats.org/officeDocument/2006/relationships/hyperlink" Target="https://podminky.urs.cz/item/CS_URS_2021_01/938901101" TargetMode="External" /><Relationship Id="rId83" Type="http://schemas.openxmlformats.org/officeDocument/2006/relationships/hyperlink" Target="https://podminky.urs.cz/item/CS_URS_2021_01/938903111" TargetMode="External" /><Relationship Id="rId84" Type="http://schemas.openxmlformats.org/officeDocument/2006/relationships/hyperlink" Target="https://podminky.urs.cz/item/CS_URS_2021_01/636195212" TargetMode="External" /><Relationship Id="rId85" Type="http://schemas.openxmlformats.org/officeDocument/2006/relationships/hyperlink" Target="https://podminky.urs.cz/item/CS_URS_2021_01/985221013" TargetMode="External" /><Relationship Id="rId86" Type="http://schemas.openxmlformats.org/officeDocument/2006/relationships/hyperlink" Target="https://podminky.urs.cz/item/CS_URS_2021_01/114203103-R" TargetMode="External" /><Relationship Id="rId87" Type="http://schemas.openxmlformats.org/officeDocument/2006/relationships/hyperlink" Target="https://podminky.urs.cz/item/CS_URS_2021_01/114203202" TargetMode="External" /><Relationship Id="rId88" Type="http://schemas.openxmlformats.org/officeDocument/2006/relationships/hyperlink" Target="https://podminky.urs.cz/item/CS_URS_2021_01/275361821" TargetMode="External" /><Relationship Id="rId89" Type="http://schemas.openxmlformats.org/officeDocument/2006/relationships/hyperlink" Target="https://podminky.urs.cz/item/CS_URS_2021_01/451317112" TargetMode="External" /><Relationship Id="rId90" Type="http://schemas.openxmlformats.org/officeDocument/2006/relationships/hyperlink" Target="https://podminky.urs.cz/item/CS_URS_2021_01/124353100" TargetMode="External" /><Relationship Id="rId91" Type="http://schemas.openxmlformats.org/officeDocument/2006/relationships/hyperlink" Target="https://podminky.urs.cz/item/CS_URS_2021_01/462511161" TargetMode="External" /><Relationship Id="rId92" Type="http://schemas.openxmlformats.org/officeDocument/2006/relationships/hyperlink" Target="https://podminky.urs.cz/item/CS_URS_2021_01/462511169" TargetMode="External" /><Relationship Id="rId93" Type="http://schemas.openxmlformats.org/officeDocument/2006/relationships/hyperlink" Target="https://podminky.urs.cz/item/CS_URS_2021_01/162351124" TargetMode="External" /><Relationship Id="rId94" Type="http://schemas.openxmlformats.org/officeDocument/2006/relationships/hyperlink" Target="https://podminky.urs.cz/item/CS_URS_2021_01/161151113" TargetMode="External" /><Relationship Id="rId95" Type="http://schemas.openxmlformats.org/officeDocument/2006/relationships/hyperlink" Target="https://podminky.urs.cz/item/CS_URS_2021_01/997002511" TargetMode="External" /><Relationship Id="rId96" Type="http://schemas.openxmlformats.org/officeDocument/2006/relationships/hyperlink" Target="https://podminky.urs.cz/item/CS_URS_2021_01/997321211" TargetMode="External" /><Relationship Id="rId97" Type="http://schemas.openxmlformats.org/officeDocument/2006/relationships/hyperlink" Target="https://podminky.urs.cz/item/CS_URS_2021_01/998323011" TargetMode="External" /><Relationship Id="rId98" Type="http://schemas.openxmlformats.org/officeDocument/2006/relationships/hyperlink" Target="https://podminky.urs.cz/item/CS_URS_2021_01/938902132" TargetMode="External" /><Relationship Id="rId99" Type="http://schemas.openxmlformats.org/officeDocument/2006/relationships/hyperlink" Target="https://podminky.urs.cz/item/CS_URS_2021_01/938903113" TargetMode="External" /><Relationship Id="rId100" Type="http://schemas.openxmlformats.org/officeDocument/2006/relationships/hyperlink" Target="https://podminky.urs.cz/item/CS_URS_2021_01/628635512" TargetMode="External" /><Relationship Id="rId101" Type="http://schemas.openxmlformats.org/officeDocument/2006/relationships/hyperlink" Target="https://podminky.urs.cz/item/CS_URS_2021_01/938901101" TargetMode="External" /><Relationship Id="rId102" Type="http://schemas.openxmlformats.org/officeDocument/2006/relationships/hyperlink" Target="https://podminky.urs.cz/item/CS_URS_2021_01/938903111" TargetMode="External" /><Relationship Id="rId103" Type="http://schemas.openxmlformats.org/officeDocument/2006/relationships/hyperlink" Target="https://podminky.urs.cz/item/CS_URS_2021_01/636195212" TargetMode="External" /><Relationship Id="rId104" Type="http://schemas.openxmlformats.org/officeDocument/2006/relationships/hyperlink" Target="https://podminky.urs.cz/item/CS_URS_2021_01/985221013" TargetMode="External" /><Relationship Id="rId105" Type="http://schemas.openxmlformats.org/officeDocument/2006/relationships/hyperlink" Target="https://podminky.urs.cz/item/CS_URS_2021_01/114203103-R" TargetMode="External" /><Relationship Id="rId106" Type="http://schemas.openxmlformats.org/officeDocument/2006/relationships/hyperlink" Target="https://podminky.urs.cz/item/CS_URS_2021_01/114203202" TargetMode="External" /><Relationship Id="rId107" Type="http://schemas.openxmlformats.org/officeDocument/2006/relationships/hyperlink" Target="https://podminky.urs.cz/item/CS_URS_2021_01/451311511" TargetMode="External" /><Relationship Id="rId108" Type="http://schemas.openxmlformats.org/officeDocument/2006/relationships/hyperlink" Target="https://podminky.urs.cz/item/CS_URS_2021_01/275361821" TargetMode="External" /><Relationship Id="rId109" Type="http://schemas.openxmlformats.org/officeDocument/2006/relationships/hyperlink" Target="https://podminky.urs.cz/item/CS_URS_2021_01/270210233" TargetMode="External" /><Relationship Id="rId110" Type="http://schemas.openxmlformats.org/officeDocument/2006/relationships/hyperlink" Target="https://podminky.urs.cz/item/CS_URS_2021_01/961021311" TargetMode="External" /><Relationship Id="rId111" Type="http://schemas.openxmlformats.org/officeDocument/2006/relationships/hyperlink" Target="https://podminky.urs.cz/item/CS_URS_2021_01/132351101" TargetMode="External" /><Relationship Id="rId112" Type="http://schemas.openxmlformats.org/officeDocument/2006/relationships/hyperlink" Target="https://podminky.urs.cz/item/CS_URS_2021_01/273313511" TargetMode="External" /><Relationship Id="rId113" Type="http://schemas.openxmlformats.org/officeDocument/2006/relationships/hyperlink" Target="https://podminky.urs.cz/item/CS_URS_2021_01/321366112" TargetMode="External" /><Relationship Id="rId114" Type="http://schemas.openxmlformats.org/officeDocument/2006/relationships/hyperlink" Target="https://podminky.urs.cz/item/CS_URS_2021_01/321351010" TargetMode="External" /><Relationship Id="rId115" Type="http://schemas.openxmlformats.org/officeDocument/2006/relationships/hyperlink" Target="https://podminky.urs.cz/item/CS_URS_2021_01/321352010" TargetMode="External" /><Relationship Id="rId116" Type="http://schemas.openxmlformats.org/officeDocument/2006/relationships/hyperlink" Target="https://podminky.urs.cz/item/CS_URS_2021_01/321213234" TargetMode="External" /><Relationship Id="rId117" Type="http://schemas.openxmlformats.org/officeDocument/2006/relationships/hyperlink" Target="https://podminky.urs.cz/item/CS_URS_2021_01/451315114" TargetMode="External" /><Relationship Id="rId118" Type="http://schemas.openxmlformats.org/officeDocument/2006/relationships/hyperlink" Target="https://podminky.urs.cz/item/CS_URS_2021_01/124353100" TargetMode="External" /><Relationship Id="rId119" Type="http://schemas.openxmlformats.org/officeDocument/2006/relationships/hyperlink" Target="https://podminky.urs.cz/item/CS_URS_2021_01/462511161" TargetMode="External" /><Relationship Id="rId120" Type="http://schemas.openxmlformats.org/officeDocument/2006/relationships/hyperlink" Target="https://podminky.urs.cz/item/CS_URS_2021_01/462511169" TargetMode="External" /><Relationship Id="rId121" Type="http://schemas.openxmlformats.org/officeDocument/2006/relationships/hyperlink" Target="https://podminky.urs.cz/item/CS_URS_2021_01/162351124" TargetMode="External" /><Relationship Id="rId122" Type="http://schemas.openxmlformats.org/officeDocument/2006/relationships/hyperlink" Target="https://podminky.urs.cz/item/CS_URS_2021_01/161151113" TargetMode="External" /><Relationship Id="rId123" Type="http://schemas.openxmlformats.org/officeDocument/2006/relationships/hyperlink" Target="https://podminky.urs.cz/item/CS_URS_2021_01/997002511" TargetMode="External" /><Relationship Id="rId124" Type="http://schemas.openxmlformats.org/officeDocument/2006/relationships/hyperlink" Target="https://podminky.urs.cz/item/CS_URS_2021_01/997321211" TargetMode="External" /><Relationship Id="rId125" Type="http://schemas.openxmlformats.org/officeDocument/2006/relationships/hyperlink" Target="https://podminky.urs.cz/item/CS_URS_2021_01/998323011" TargetMode="External" /><Relationship Id="rId126" Type="http://schemas.openxmlformats.org/officeDocument/2006/relationships/hyperlink" Target="https://podminky.urs.cz/item/CS_URS_2021_01/938902132" TargetMode="External" /><Relationship Id="rId127" Type="http://schemas.openxmlformats.org/officeDocument/2006/relationships/hyperlink" Target="https://podminky.urs.cz/item/CS_URS_2021_01/938903113" TargetMode="External" /><Relationship Id="rId128" Type="http://schemas.openxmlformats.org/officeDocument/2006/relationships/hyperlink" Target="https://podminky.urs.cz/item/CS_URS_2021_01/628635512" TargetMode="External" /><Relationship Id="rId129" Type="http://schemas.openxmlformats.org/officeDocument/2006/relationships/hyperlink" Target="https://podminky.urs.cz/item/CS_URS_2021_01/938901101" TargetMode="External" /><Relationship Id="rId130" Type="http://schemas.openxmlformats.org/officeDocument/2006/relationships/hyperlink" Target="https://podminky.urs.cz/item/CS_URS_2021_01/938903111" TargetMode="External" /><Relationship Id="rId131" Type="http://schemas.openxmlformats.org/officeDocument/2006/relationships/hyperlink" Target="https://podminky.urs.cz/item/CS_URS_2021_01/636195212" TargetMode="External" /><Relationship Id="rId132" Type="http://schemas.openxmlformats.org/officeDocument/2006/relationships/hyperlink" Target="https://podminky.urs.cz/item/CS_URS_2021_01/961021311" TargetMode="External" /><Relationship Id="rId133" Type="http://schemas.openxmlformats.org/officeDocument/2006/relationships/hyperlink" Target="https://podminky.urs.cz/item/CS_URS_2021_01/132351101" TargetMode="External" /><Relationship Id="rId134" Type="http://schemas.openxmlformats.org/officeDocument/2006/relationships/hyperlink" Target="https://podminky.urs.cz/item/CS_URS_2021_01/273313511" TargetMode="External" /><Relationship Id="rId135" Type="http://schemas.openxmlformats.org/officeDocument/2006/relationships/hyperlink" Target="https://podminky.urs.cz/item/CS_URS_2021_01/321366112" TargetMode="External" /><Relationship Id="rId136" Type="http://schemas.openxmlformats.org/officeDocument/2006/relationships/hyperlink" Target="https://podminky.urs.cz/item/CS_URS_2021_01/321351010" TargetMode="External" /><Relationship Id="rId137" Type="http://schemas.openxmlformats.org/officeDocument/2006/relationships/hyperlink" Target="https://podminky.urs.cz/item/CS_URS_2021_01/321352010" TargetMode="External" /><Relationship Id="rId138" Type="http://schemas.openxmlformats.org/officeDocument/2006/relationships/hyperlink" Target="https://podminky.urs.cz/item/CS_URS_2021_01/114203103-R" TargetMode="External" /><Relationship Id="rId139" Type="http://schemas.openxmlformats.org/officeDocument/2006/relationships/hyperlink" Target="https://podminky.urs.cz/item/CS_URS_2021_01/114203202" TargetMode="External" /><Relationship Id="rId140" Type="http://schemas.openxmlformats.org/officeDocument/2006/relationships/hyperlink" Target="https://podminky.urs.cz/item/CS_URS_2021_01/451311511" TargetMode="External" /><Relationship Id="rId141" Type="http://schemas.openxmlformats.org/officeDocument/2006/relationships/hyperlink" Target="https://podminky.urs.cz/item/CS_URS_2021_01/451317112" TargetMode="External" /><Relationship Id="rId142" Type="http://schemas.openxmlformats.org/officeDocument/2006/relationships/hyperlink" Target="https://podminky.urs.cz/item/CS_URS_2021_01/465513317" TargetMode="External" /><Relationship Id="rId143" Type="http://schemas.openxmlformats.org/officeDocument/2006/relationships/hyperlink" Target="https://podminky.urs.cz/item/CS_URS_2021_01/124353100" TargetMode="External" /><Relationship Id="rId144" Type="http://schemas.openxmlformats.org/officeDocument/2006/relationships/hyperlink" Target="https://podminky.urs.cz/item/CS_URS_2021_01/462511161" TargetMode="External" /><Relationship Id="rId145" Type="http://schemas.openxmlformats.org/officeDocument/2006/relationships/hyperlink" Target="https://podminky.urs.cz/item/CS_URS_2021_01/462511169" TargetMode="External" /><Relationship Id="rId146" Type="http://schemas.openxmlformats.org/officeDocument/2006/relationships/hyperlink" Target="https://podminky.urs.cz/item/CS_URS_2021_01/162351124" TargetMode="External" /><Relationship Id="rId147" Type="http://schemas.openxmlformats.org/officeDocument/2006/relationships/hyperlink" Target="https://podminky.urs.cz/item/CS_URS_2021_01/161151113" TargetMode="External" /><Relationship Id="rId148" Type="http://schemas.openxmlformats.org/officeDocument/2006/relationships/hyperlink" Target="https://podminky.urs.cz/item/CS_URS_2021_01/997002511" TargetMode="External" /><Relationship Id="rId149" Type="http://schemas.openxmlformats.org/officeDocument/2006/relationships/hyperlink" Target="https://podminky.urs.cz/item/CS_URS_2021_01/997321211" TargetMode="External" /><Relationship Id="rId150" Type="http://schemas.openxmlformats.org/officeDocument/2006/relationships/hyperlink" Target="https://podminky.urs.cz/item/CS_URS_2021_01/998323011" TargetMode="External" /><Relationship Id="rId151" Type="http://schemas.openxmlformats.org/officeDocument/2006/relationships/hyperlink" Target="https://podminky.urs.cz/item/CS_URS_2021_01/938902132" TargetMode="External" /><Relationship Id="rId152" Type="http://schemas.openxmlformats.org/officeDocument/2006/relationships/hyperlink" Target="https://podminky.urs.cz/item/CS_URS_2021_01/938903113" TargetMode="External" /><Relationship Id="rId153" Type="http://schemas.openxmlformats.org/officeDocument/2006/relationships/hyperlink" Target="https://podminky.urs.cz/item/CS_URS_2021_01/628635512" TargetMode="External" /><Relationship Id="rId154" Type="http://schemas.openxmlformats.org/officeDocument/2006/relationships/hyperlink" Target="https://podminky.urs.cz/item/CS_URS_2021_01/938901101" TargetMode="External" /><Relationship Id="rId155" Type="http://schemas.openxmlformats.org/officeDocument/2006/relationships/hyperlink" Target="https://podminky.urs.cz/item/CS_URS_2021_01/938903111" TargetMode="External" /><Relationship Id="rId156" Type="http://schemas.openxmlformats.org/officeDocument/2006/relationships/hyperlink" Target="https://podminky.urs.cz/item/CS_URS_2021_01/636195212" TargetMode="External" /><Relationship Id="rId157" Type="http://schemas.openxmlformats.org/officeDocument/2006/relationships/hyperlink" Target="https://podminky.urs.cz/item/CS_URS_2021_01/985221013" TargetMode="External" /><Relationship Id="rId158" Type="http://schemas.openxmlformats.org/officeDocument/2006/relationships/hyperlink" Target="https://podminky.urs.cz/item/CS_URS_2021_01/114203103-R" TargetMode="External" /><Relationship Id="rId159" Type="http://schemas.openxmlformats.org/officeDocument/2006/relationships/hyperlink" Target="https://podminky.urs.cz/item/CS_URS_2021_01/114203202" TargetMode="External" /><Relationship Id="rId160" Type="http://schemas.openxmlformats.org/officeDocument/2006/relationships/hyperlink" Target="https://podminky.urs.cz/item/CS_URS_2021_01/275361821" TargetMode="External" /><Relationship Id="rId161" Type="http://schemas.openxmlformats.org/officeDocument/2006/relationships/hyperlink" Target="https://podminky.urs.cz/item/CS_URS_2021_01/451311511" TargetMode="External" /><Relationship Id="rId162" Type="http://schemas.openxmlformats.org/officeDocument/2006/relationships/hyperlink" Target="https://podminky.urs.cz/item/CS_URS_2021_01/451317112" TargetMode="External" /><Relationship Id="rId163" Type="http://schemas.openxmlformats.org/officeDocument/2006/relationships/hyperlink" Target="https://podminky.urs.cz/item/CS_URS_2021_01/465513427" TargetMode="External" /><Relationship Id="rId164" Type="http://schemas.openxmlformats.org/officeDocument/2006/relationships/hyperlink" Target="https://podminky.urs.cz/item/CS_URS_2021_01/465513317" TargetMode="External" /><Relationship Id="rId165" Type="http://schemas.openxmlformats.org/officeDocument/2006/relationships/hyperlink" Target="https://podminky.urs.cz/item/CS_URS_2021_01/451315114" TargetMode="External" /><Relationship Id="rId166" Type="http://schemas.openxmlformats.org/officeDocument/2006/relationships/hyperlink" Target="https://podminky.urs.cz/item/CS_URS_2021_01/124353100" TargetMode="External" /><Relationship Id="rId167" Type="http://schemas.openxmlformats.org/officeDocument/2006/relationships/hyperlink" Target="https://podminky.urs.cz/item/CS_URS_2021_01/462511161" TargetMode="External" /><Relationship Id="rId168" Type="http://schemas.openxmlformats.org/officeDocument/2006/relationships/hyperlink" Target="https://podminky.urs.cz/item/CS_URS_2021_01/462511169" TargetMode="External" /><Relationship Id="rId169" Type="http://schemas.openxmlformats.org/officeDocument/2006/relationships/hyperlink" Target="https://podminky.urs.cz/item/CS_URS_2021_01/162351124" TargetMode="External" /><Relationship Id="rId170" Type="http://schemas.openxmlformats.org/officeDocument/2006/relationships/hyperlink" Target="https://podminky.urs.cz/item/CS_URS_2021_01/161151113" TargetMode="External" /><Relationship Id="rId171" Type="http://schemas.openxmlformats.org/officeDocument/2006/relationships/hyperlink" Target="https://podminky.urs.cz/item/CS_URS_2021_01/997002511" TargetMode="External" /><Relationship Id="rId172" Type="http://schemas.openxmlformats.org/officeDocument/2006/relationships/hyperlink" Target="https://podminky.urs.cz/item/CS_URS_2021_01/997321211" TargetMode="External" /><Relationship Id="rId173" Type="http://schemas.openxmlformats.org/officeDocument/2006/relationships/hyperlink" Target="https://podminky.urs.cz/item/CS_URS_2021_01/998323011" TargetMode="External" /><Relationship Id="rId174" Type="http://schemas.openxmlformats.org/officeDocument/2006/relationships/hyperlink" Target="https://podminky.urs.cz/item/CS_URS_2021_01/938902132" TargetMode="External" /><Relationship Id="rId175" Type="http://schemas.openxmlformats.org/officeDocument/2006/relationships/hyperlink" Target="https://podminky.urs.cz/item/CS_URS_2021_01/938903113" TargetMode="External" /><Relationship Id="rId176" Type="http://schemas.openxmlformats.org/officeDocument/2006/relationships/hyperlink" Target="https://podminky.urs.cz/item/CS_URS_2021_01/628635512" TargetMode="External" /><Relationship Id="rId177" Type="http://schemas.openxmlformats.org/officeDocument/2006/relationships/hyperlink" Target="https://podminky.urs.cz/item/CS_URS_2021_01/938901101" TargetMode="External" /><Relationship Id="rId178" Type="http://schemas.openxmlformats.org/officeDocument/2006/relationships/hyperlink" Target="https://podminky.urs.cz/item/CS_URS_2021_01/938903111" TargetMode="External" /><Relationship Id="rId179" Type="http://schemas.openxmlformats.org/officeDocument/2006/relationships/hyperlink" Target="https://podminky.urs.cz/item/CS_URS_2021_01/636195212" TargetMode="External" /><Relationship Id="rId180" Type="http://schemas.openxmlformats.org/officeDocument/2006/relationships/hyperlink" Target="https://podminky.urs.cz/item/CS_URS_2021_01/985221013" TargetMode="External" /><Relationship Id="rId181" Type="http://schemas.openxmlformats.org/officeDocument/2006/relationships/hyperlink" Target="https://podminky.urs.cz/item/CS_URS_2021_01/114203103-R" TargetMode="External" /><Relationship Id="rId182" Type="http://schemas.openxmlformats.org/officeDocument/2006/relationships/hyperlink" Target="https://podminky.urs.cz/item/CS_URS_2021_01/114203202" TargetMode="External" /><Relationship Id="rId183" Type="http://schemas.openxmlformats.org/officeDocument/2006/relationships/hyperlink" Target="https://podminky.urs.cz/item/CS_URS_2021_01/275361821" TargetMode="External" /><Relationship Id="rId184" Type="http://schemas.openxmlformats.org/officeDocument/2006/relationships/hyperlink" Target="https://podminky.urs.cz/item/CS_URS_2021_01/985421154" TargetMode="External" /><Relationship Id="rId185" Type="http://schemas.openxmlformats.org/officeDocument/2006/relationships/hyperlink" Target="https://podminky.urs.cz/item/CS_URS_2021_01/451317112" TargetMode="External" /><Relationship Id="rId186" Type="http://schemas.openxmlformats.org/officeDocument/2006/relationships/hyperlink" Target="https://podminky.urs.cz/item/CS_URS_2021_01/465513427" TargetMode="External" /><Relationship Id="rId187" Type="http://schemas.openxmlformats.org/officeDocument/2006/relationships/hyperlink" Target="https://podminky.urs.cz/item/CS_URS_2021_01/321213234" TargetMode="External" /><Relationship Id="rId188" Type="http://schemas.openxmlformats.org/officeDocument/2006/relationships/hyperlink" Target="https://podminky.urs.cz/item/CS_URS_2021_01/451315114" TargetMode="External" /><Relationship Id="rId189" Type="http://schemas.openxmlformats.org/officeDocument/2006/relationships/hyperlink" Target="https://podminky.urs.cz/item/CS_URS_2021_01/317321016" TargetMode="External" /><Relationship Id="rId190" Type="http://schemas.openxmlformats.org/officeDocument/2006/relationships/hyperlink" Target="https://podminky.urs.cz/item/CS_URS_2021_01/124353100" TargetMode="External" /><Relationship Id="rId191" Type="http://schemas.openxmlformats.org/officeDocument/2006/relationships/hyperlink" Target="https://podminky.urs.cz/item/CS_URS_2021_01/462511161" TargetMode="External" /><Relationship Id="rId192" Type="http://schemas.openxmlformats.org/officeDocument/2006/relationships/hyperlink" Target="https://podminky.urs.cz/item/CS_URS_2021_01/462511169" TargetMode="External" /><Relationship Id="rId193" Type="http://schemas.openxmlformats.org/officeDocument/2006/relationships/hyperlink" Target="https://podminky.urs.cz/item/CS_URS_2021_01/162351124" TargetMode="External" /><Relationship Id="rId194" Type="http://schemas.openxmlformats.org/officeDocument/2006/relationships/hyperlink" Target="https://podminky.urs.cz/item/CS_URS_2021_01/161151113" TargetMode="External" /><Relationship Id="rId195" Type="http://schemas.openxmlformats.org/officeDocument/2006/relationships/hyperlink" Target="https://podminky.urs.cz/item/CS_URS_2021_01/997002511" TargetMode="External" /><Relationship Id="rId196" Type="http://schemas.openxmlformats.org/officeDocument/2006/relationships/hyperlink" Target="https://podminky.urs.cz/item/CS_URS_2021_01/997321211" TargetMode="External" /><Relationship Id="rId197" Type="http://schemas.openxmlformats.org/officeDocument/2006/relationships/hyperlink" Target="https://podminky.urs.cz/item/CS_URS_2021_01/998323011" TargetMode="External" /><Relationship Id="rId198" Type="http://schemas.openxmlformats.org/officeDocument/2006/relationships/hyperlink" Target="https://podminky.urs.cz/item/CS_URS_2021_01/985221013" TargetMode="External" /><Relationship Id="rId199" Type="http://schemas.openxmlformats.org/officeDocument/2006/relationships/hyperlink" Target="https://podminky.urs.cz/item/CS_URS_2021_01/114203103-R" TargetMode="External" /><Relationship Id="rId200" Type="http://schemas.openxmlformats.org/officeDocument/2006/relationships/hyperlink" Target="https://podminky.urs.cz/item/CS_URS_2021_01/114203202" TargetMode="External" /><Relationship Id="rId201" Type="http://schemas.openxmlformats.org/officeDocument/2006/relationships/hyperlink" Target="https://podminky.urs.cz/item/CS_URS_2021_01/275361821" TargetMode="External" /><Relationship Id="rId202" Type="http://schemas.openxmlformats.org/officeDocument/2006/relationships/hyperlink" Target="https://podminky.urs.cz/item/CS_URS_2021_01/938901101" TargetMode="External" /><Relationship Id="rId203" Type="http://schemas.openxmlformats.org/officeDocument/2006/relationships/hyperlink" Target="https://podminky.urs.cz/item/CS_URS_2021_01/938903111" TargetMode="External" /><Relationship Id="rId204" Type="http://schemas.openxmlformats.org/officeDocument/2006/relationships/hyperlink" Target="https://podminky.urs.cz/item/CS_URS_2021_01/636195212" TargetMode="External" /><Relationship Id="rId205" Type="http://schemas.openxmlformats.org/officeDocument/2006/relationships/hyperlink" Target="https://podminky.urs.cz/item/CS_URS_2021_01/451311511" TargetMode="External" /><Relationship Id="rId206" Type="http://schemas.openxmlformats.org/officeDocument/2006/relationships/hyperlink" Target="https://podminky.urs.cz/item/CS_URS_2021_01/451317112" TargetMode="External" /><Relationship Id="rId207" Type="http://schemas.openxmlformats.org/officeDocument/2006/relationships/hyperlink" Target="https://podminky.urs.cz/item/CS_URS_2021_01/465513427" TargetMode="External" /><Relationship Id="rId208" Type="http://schemas.openxmlformats.org/officeDocument/2006/relationships/hyperlink" Target="https://podminky.urs.cz/item/CS_URS_2021_01/124353100" TargetMode="External" /><Relationship Id="rId209" Type="http://schemas.openxmlformats.org/officeDocument/2006/relationships/hyperlink" Target="https://podminky.urs.cz/item/CS_URS_2021_01/462511161" TargetMode="External" /><Relationship Id="rId210" Type="http://schemas.openxmlformats.org/officeDocument/2006/relationships/hyperlink" Target="https://podminky.urs.cz/item/CS_URS_2021_01/462511169" TargetMode="External" /><Relationship Id="rId211" Type="http://schemas.openxmlformats.org/officeDocument/2006/relationships/hyperlink" Target="https://podminky.urs.cz/item/CS_URS_2021_01/162351124" TargetMode="External" /><Relationship Id="rId212" Type="http://schemas.openxmlformats.org/officeDocument/2006/relationships/hyperlink" Target="https://podminky.urs.cz/item/CS_URS_2021_01/161151113" TargetMode="External" /><Relationship Id="rId213" Type="http://schemas.openxmlformats.org/officeDocument/2006/relationships/hyperlink" Target="https://podminky.urs.cz/item/CS_URS_2021_01/997002511" TargetMode="External" /><Relationship Id="rId214" Type="http://schemas.openxmlformats.org/officeDocument/2006/relationships/hyperlink" Target="https://podminky.urs.cz/item/CS_URS_2021_01/997321211" TargetMode="External" /><Relationship Id="rId215" Type="http://schemas.openxmlformats.org/officeDocument/2006/relationships/hyperlink" Target="https://podminky.urs.cz/item/CS_URS_2021_01/998323011" TargetMode="External" /><Relationship Id="rId216" Type="http://schemas.openxmlformats.org/officeDocument/2006/relationships/hyperlink" Target="https://podminky.urs.cz/item/CS_URS_2021_01/115001106" TargetMode="External" /><Relationship Id="rId217" Type="http://schemas.openxmlformats.org/officeDocument/2006/relationships/hyperlink" Target="https://podminky.urs.cz/item/CS_URS_2021_01/115101201" TargetMode="External" /><Relationship Id="rId218" Type="http://schemas.openxmlformats.org/officeDocument/2006/relationships/hyperlink" Target="https://podminky.urs.cz/item/CS_URS_2021_01/115101301" TargetMode="External" /><Relationship Id="rId219" Type="http://schemas.openxmlformats.org/officeDocument/2006/relationships/hyperlink" Target="https://podminky.urs.cz/item/CS_URS_2021_01/171103101" TargetMode="External" /><Relationship Id="rId220" Type="http://schemas.openxmlformats.org/officeDocument/2006/relationships/hyperlink" Target="https://podminky.urs.cz/item/CS_URS_2021_01/711461201" TargetMode="External" /><Relationship Id="rId221" Type="http://schemas.openxmlformats.org/officeDocument/2006/relationships/hyperlink" Target="https://podminky.urs.cz/item/CS_URS_2021_01/711131811" TargetMode="External" /><Relationship Id="rId22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29253201" TargetMode="External" /><Relationship Id="rId2" Type="http://schemas.openxmlformats.org/officeDocument/2006/relationships/hyperlink" Target="https://podminky.urs.cz/item/CS_URS_2021_01/162251101" TargetMode="External" /><Relationship Id="rId3" Type="http://schemas.openxmlformats.org/officeDocument/2006/relationships/hyperlink" Target="https://podminky.urs.cz/item/CS_URS_2021_01/462511111" TargetMode="External" /><Relationship Id="rId4" Type="http://schemas.openxmlformats.org/officeDocument/2006/relationships/hyperlink" Target="https://podminky.urs.cz/item/CS_URS_2021_01/998332011" TargetMode="External" /><Relationship Id="rId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1212351" TargetMode="External" /><Relationship Id="rId2" Type="http://schemas.openxmlformats.org/officeDocument/2006/relationships/hyperlink" Target="https://podminky.urs.cz/item/CS_URS_2021_01/111212353" TargetMode="External" /><Relationship Id="rId3" Type="http://schemas.openxmlformats.org/officeDocument/2006/relationships/hyperlink" Target="https://podminky.urs.cz/item/CS_URS_2021_01/112151111" TargetMode="External" /><Relationship Id="rId4" Type="http://schemas.openxmlformats.org/officeDocument/2006/relationships/hyperlink" Target="https://podminky.urs.cz/item/CS_URS_2021_01/112151112" TargetMode="External" /><Relationship Id="rId5" Type="http://schemas.openxmlformats.org/officeDocument/2006/relationships/hyperlink" Target="https://podminky.urs.cz/item/CS_URS_2021_01/112151353" TargetMode="External" /><Relationship Id="rId6" Type="http://schemas.openxmlformats.org/officeDocument/2006/relationships/hyperlink" Target="https://podminky.urs.cz/item/CS_URS_2021_01/162201405" TargetMode="External" /><Relationship Id="rId7" Type="http://schemas.openxmlformats.org/officeDocument/2006/relationships/hyperlink" Target="https://podminky.urs.cz/item/CS_URS_2021_01/162201402" TargetMode="External" /><Relationship Id="rId8" Type="http://schemas.openxmlformats.org/officeDocument/2006/relationships/hyperlink" Target="https://podminky.urs.cz/item/CS_URS_2021_01/162201415" TargetMode="External" /><Relationship Id="rId9" Type="http://schemas.openxmlformats.org/officeDocument/2006/relationships/hyperlink" Target="https://podminky.urs.cz/item/CS_URS_2021_01/162201412" TargetMode="External" /><Relationship Id="rId10" Type="http://schemas.openxmlformats.org/officeDocument/2006/relationships/hyperlink" Target="https://podminky.urs.cz/item/CS_URS_2021_01/112201101" TargetMode="External" /><Relationship Id="rId11" Type="http://schemas.openxmlformats.org/officeDocument/2006/relationships/hyperlink" Target="https://podminky.urs.cz/item/CS_URS_2021_01/112201102" TargetMode="External" /><Relationship Id="rId12" Type="http://schemas.openxmlformats.org/officeDocument/2006/relationships/hyperlink" Target="https://podminky.urs.cz/item/CS_URS_2021_01/174251201" TargetMode="External" /><Relationship Id="rId13" Type="http://schemas.openxmlformats.org/officeDocument/2006/relationships/hyperlink" Target="https://podminky.urs.cz/item/CS_URS_2021_01/174251202" TargetMode="External" /><Relationship Id="rId14" Type="http://schemas.openxmlformats.org/officeDocument/2006/relationships/hyperlink" Target="https://podminky.urs.cz/item/CS_URS_2021_01/162201421" TargetMode="External" /><Relationship Id="rId15" Type="http://schemas.openxmlformats.org/officeDocument/2006/relationships/hyperlink" Target="https://podminky.urs.cz/item/CS_URS_2021_01/162201422" TargetMode="External" /><Relationship Id="rId1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012203000" TargetMode="External" /><Relationship Id="rId2" Type="http://schemas.openxmlformats.org/officeDocument/2006/relationships/hyperlink" Target="https://podminky.urs.cz/item/CS_URS_2021_01/012303000" TargetMode="External" /><Relationship Id="rId3" Type="http://schemas.openxmlformats.org/officeDocument/2006/relationships/hyperlink" Target="https://podminky.urs.cz/item/CS_URS_2021_01/013254000" TargetMode="External" /><Relationship Id="rId4" Type="http://schemas.openxmlformats.org/officeDocument/2006/relationships/hyperlink" Target="https://podminky.urs.cz/item/CS_URS_2021_01/013274000" TargetMode="External" /><Relationship Id="rId5" Type="http://schemas.openxmlformats.org/officeDocument/2006/relationships/hyperlink" Target="https://podminky.urs.cz/item/CS_URS_2021_01/030001000" TargetMode="External" /><Relationship Id="rId6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33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35</v>
      </c>
      <c r="AO17" s="21"/>
      <c r="AP17" s="21"/>
      <c r="AQ17" s="21"/>
      <c r="AR17" s="19"/>
      <c r="BE17" s="30"/>
      <c r="BS17" s="16" t="s">
        <v>36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36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40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41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42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43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44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45</v>
      </c>
      <c r="E29" s="46"/>
      <c r="F29" s="31" t="s">
        <v>46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47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48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49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50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51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52</v>
      </c>
      <c r="U35" s="53"/>
      <c r="V35" s="53"/>
      <c r="W35" s="53"/>
      <c r="X35" s="55" t="s">
        <v>53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54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55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56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57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56</v>
      </c>
      <c r="AI60" s="41"/>
      <c r="AJ60" s="41"/>
      <c r="AK60" s="41"/>
      <c r="AL60" s="41"/>
      <c r="AM60" s="63" t="s">
        <v>57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58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59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56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57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56</v>
      </c>
      <c r="AI75" s="41"/>
      <c r="AJ75" s="41"/>
      <c r="AK75" s="41"/>
      <c r="AL75" s="41"/>
      <c r="AM75" s="63" t="s">
        <v>57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60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291_129170006Z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Krounka, Otradov, oprava opevnění, ř. km 15,200-16,580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vodní tok Krounka, obec Otradov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4.11.2021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25.6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Povodí Labe, státní podnik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>Vodní zdroje Ekomonitor spol. s r. o.</v>
      </c>
      <c r="AN89" s="70"/>
      <c r="AO89" s="70"/>
      <c r="AP89" s="70"/>
      <c r="AQ89" s="39"/>
      <c r="AR89" s="43"/>
      <c r="AS89" s="80" t="s">
        <v>61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37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62</v>
      </c>
      <c r="D92" s="93"/>
      <c r="E92" s="93"/>
      <c r="F92" s="93"/>
      <c r="G92" s="93"/>
      <c r="H92" s="94"/>
      <c r="I92" s="95" t="s">
        <v>63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64</v>
      </c>
      <c r="AH92" s="93"/>
      <c r="AI92" s="93"/>
      <c r="AJ92" s="93"/>
      <c r="AK92" s="93"/>
      <c r="AL92" s="93"/>
      <c r="AM92" s="93"/>
      <c r="AN92" s="95" t="s">
        <v>65</v>
      </c>
      <c r="AO92" s="93"/>
      <c r="AP92" s="97"/>
      <c r="AQ92" s="98" t="s">
        <v>66</v>
      </c>
      <c r="AR92" s="43"/>
      <c r="AS92" s="99" t="s">
        <v>67</v>
      </c>
      <c r="AT92" s="100" t="s">
        <v>68</v>
      </c>
      <c r="AU92" s="100" t="s">
        <v>69</v>
      </c>
      <c r="AV92" s="100" t="s">
        <v>70</v>
      </c>
      <c r="AW92" s="100" t="s">
        <v>71</v>
      </c>
      <c r="AX92" s="100" t="s">
        <v>72</v>
      </c>
      <c r="AY92" s="100" t="s">
        <v>73</v>
      </c>
      <c r="AZ92" s="100" t="s">
        <v>74</v>
      </c>
      <c r="BA92" s="100" t="s">
        <v>75</v>
      </c>
      <c r="BB92" s="100" t="s">
        <v>76</v>
      </c>
      <c r="BC92" s="100" t="s">
        <v>77</v>
      </c>
      <c r="BD92" s="101" t="s">
        <v>78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79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ROUND(SUM(AG95:AG99),2)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ROUND(SUM(AS95:AS99),2)</f>
        <v>0</v>
      </c>
      <c r="AT94" s="113">
        <f>ROUND(SUM(AV94:AW94),2)</f>
        <v>0</v>
      </c>
      <c r="AU94" s="114">
        <f>ROUND(SUM(AU95:AU99),5)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ROUND(SUM(AZ95:AZ99),2)</f>
        <v>0</v>
      </c>
      <c r="BA94" s="113">
        <f>ROUND(SUM(BA95:BA99),2)</f>
        <v>0</v>
      </c>
      <c r="BB94" s="113">
        <f>ROUND(SUM(BB95:BB99),2)</f>
        <v>0</v>
      </c>
      <c r="BC94" s="113">
        <f>ROUND(SUM(BC95:BC99),2)</f>
        <v>0</v>
      </c>
      <c r="BD94" s="115">
        <f>ROUND(SUM(BD95:BD99),2)</f>
        <v>0</v>
      </c>
      <c r="BE94" s="6"/>
      <c r="BS94" s="116" t="s">
        <v>80</v>
      </c>
      <c r="BT94" s="116" t="s">
        <v>81</v>
      </c>
      <c r="BU94" s="117" t="s">
        <v>82</v>
      </c>
      <c r="BV94" s="116" t="s">
        <v>83</v>
      </c>
      <c r="BW94" s="116" t="s">
        <v>5</v>
      </c>
      <c r="BX94" s="116" t="s">
        <v>84</v>
      </c>
      <c r="CL94" s="116" t="s">
        <v>1</v>
      </c>
    </row>
    <row r="95" s="7" customFormat="1" ht="24.75" customHeight="1">
      <c r="A95" s="118" t="s">
        <v>85</v>
      </c>
      <c r="B95" s="119"/>
      <c r="C95" s="120"/>
      <c r="D95" s="121" t="s">
        <v>86</v>
      </c>
      <c r="E95" s="121"/>
      <c r="F95" s="121"/>
      <c r="G95" s="121"/>
      <c r="H95" s="121"/>
      <c r="I95" s="122"/>
      <c r="J95" s="121" t="s">
        <v>87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01 - Oprava břehových 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88</v>
      </c>
      <c r="AR95" s="125"/>
      <c r="AS95" s="126">
        <v>0</v>
      </c>
      <c r="AT95" s="127">
        <f>ROUND(SUM(AV95:AW95),2)</f>
        <v>0</v>
      </c>
      <c r="AU95" s="128">
        <f>'SO 01 - Oprava břehových ...'!P125</f>
        <v>0</v>
      </c>
      <c r="AV95" s="127">
        <f>'SO 01 - Oprava břehových ...'!J33</f>
        <v>0</v>
      </c>
      <c r="AW95" s="127">
        <f>'SO 01 - Oprava břehových ...'!J34</f>
        <v>0</v>
      </c>
      <c r="AX95" s="127">
        <f>'SO 01 - Oprava břehových ...'!J35</f>
        <v>0</v>
      </c>
      <c r="AY95" s="127">
        <f>'SO 01 - Oprava břehových ...'!J36</f>
        <v>0</v>
      </c>
      <c r="AZ95" s="127">
        <f>'SO 01 - Oprava břehových ...'!F33</f>
        <v>0</v>
      </c>
      <c r="BA95" s="127">
        <f>'SO 01 - Oprava břehových ...'!F34</f>
        <v>0</v>
      </c>
      <c r="BB95" s="127">
        <f>'SO 01 - Oprava břehových ...'!F35</f>
        <v>0</v>
      </c>
      <c r="BC95" s="127">
        <f>'SO 01 - Oprava břehových ...'!F36</f>
        <v>0</v>
      </c>
      <c r="BD95" s="129">
        <f>'SO 01 - Oprava břehových ...'!F37</f>
        <v>0</v>
      </c>
      <c r="BE95" s="7"/>
      <c r="BT95" s="130" t="s">
        <v>89</v>
      </c>
      <c r="BV95" s="130" t="s">
        <v>83</v>
      </c>
      <c r="BW95" s="130" t="s">
        <v>90</v>
      </c>
      <c r="BX95" s="130" t="s">
        <v>5</v>
      </c>
      <c r="CL95" s="130" t="s">
        <v>1</v>
      </c>
      <c r="CM95" s="130" t="s">
        <v>91</v>
      </c>
    </row>
    <row r="96" s="7" customFormat="1" ht="24.75" customHeight="1">
      <c r="A96" s="118" t="s">
        <v>85</v>
      </c>
      <c r="B96" s="119"/>
      <c r="C96" s="120"/>
      <c r="D96" s="121" t="s">
        <v>92</v>
      </c>
      <c r="E96" s="121"/>
      <c r="F96" s="121"/>
      <c r="G96" s="121"/>
      <c r="H96" s="121"/>
      <c r="I96" s="122"/>
      <c r="J96" s="121" t="s">
        <v>93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03 - Oprava spádových 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88</v>
      </c>
      <c r="AR96" s="125"/>
      <c r="AS96" s="126">
        <v>0</v>
      </c>
      <c r="AT96" s="127">
        <f>ROUND(SUM(AV96:AW96),2)</f>
        <v>0</v>
      </c>
      <c r="AU96" s="128">
        <f>'SO 03 - Oprava spádových ...'!P128</f>
        <v>0</v>
      </c>
      <c r="AV96" s="127">
        <f>'SO 03 - Oprava spádových ...'!J33</f>
        <v>0</v>
      </c>
      <c r="AW96" s="127">
        <f>'SO 03 - Oprava spádových ...'!J34</f>
        <v>0</v>
      </c>
      <c r="AX96" s="127">
        <f>'SO 03 - Oprava spádových ...'!J35</f>
        <v>0</v>
      </c>
      <c r="AY96" s="127">
        <f>'SO 03 - Oprava spádových ...'!J36</f>
        <v>0</v>
      </c>
      <c r="AZ96" s="127">
        <f>'SO 03 - Oprava spádových ...'!F33</f>
        <v>0</v>
      </c>
      <c r="BA96" s="127">
        <f>'SO 03 - Oprava spádových ...'!F34</f>
        <v>0</v>
      </c>
      <c r="BB96" s="127">
        <f>'SO 03 - Oprava spádových ...'!F35</f>
        <v>0</v>
      </c>
      <c r="BC96" s="127">
        <f>'SO 03 - Oprava spádových ...'!F36</f>
        <v>0</v>
      </c>
      <c r="BD96" s="129">
        <f>'SO 03 - Oprava spádových ...'!F37</f>
        <v>0</v>
      </c>
      <c r="BE96" s="7"/>
      <c r="BT96" s="130" t="s">
        <v>89</v>
      </c>
      <c r="BV96" s="130" t="s">
        <v>83</v>
      </c>
      <c r="BW96" s="130" t="s">
        <v>94</v>
      </c>
      <c r="BX96" s="130" t="s">
        <v>5</v>
      </c>
      <c r="CL96" s="130" t="s">
        <v>1</v>
      </c>
      <c r="CM96" s="130" t="s">
        <v>91</v>
      </c>
    </row>
    <row r="97" s="7" customFormat="1" ht="24.75" customHeight="1">
      <c r="A97" s="118" t="s">
        <v>85</v>
      </c>
      <c r="B97" s="119"/>
      <c r="C97" s="120"/>
      <c r="D97" s="121" t="s">
        <v>95</v>
      </c>
      <c r="E97" s="121"/>
      <c r="F97" s="121"/>
      <c r="G97" s="121"/>
      <c r="H97" s="121"/>
      <c r="I97" s="122"/>
      <c r="J97" s="121" t="s">
        <v>96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 05 - Odstranění nánosů...'!J30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88</v>
      </c>
      <c r="AR97" s="125"/>
      <c r="AS97" s="126">
        <v>0</v>
      </c>
      <c r="AT97" s="127">
        <f>ROUND(SUM(AV97:AW97),2)</f>
        <v>0</v>
      </c>
      <c r="AU97" s="128">
        <f>'SO 05 - Odstranění nánosů...'!P120</f>
        <v>0</v>
      </c>
      <c r="AV97" s="127">
        <f>'SO 05 - Odstranění nánosů...'!J33</f>
        <v>0</v>
      </c>
      <c r="AW97" s="127">
        <f>'SO 05 - Odstranění nánosů...'!J34</f>
        <v>0</v>
      </c>
      <c r="AX97" s="127">
        <f>'SO 05 - Odstranění nánosů...'!J35</f>
        <v>0</v>
      </c>
      <c r="AY97" s="127">
        <f>'SO 05 - Odstranění nánosů...'!J36</f>
        <v>0</v>
      </c>
      <c r="AZ97" s="127">
        <f>'SO 05 - Odstranění nánosů...'!F33</f>
        <v>0</v>
      </c>
      <c r="BA97" s="127">
        <f>'SO 05 - Odstranění nánosů...'!F34</f>
        <v>0</v>
      </c>
      <c r="BB97" s="127">
        <f>'SO 05 - Odstranění nánosů...'!F35</f>
        <v>0</v>
      </c>
      <c r="BC97" s="127">
        <f>'SO 05 - Odstranění nánosů...'!F36</f>
        <v>0</v>
      </c>
      <c r="BD97" s="129">
        <f>'SO 05 - Odstranění nánosů...'!F37</f>
        <v>0</v>
      </c>
      <c r="BE97" s="7"/>
      <c r="BT97" s="130" t="s">
        <v>89</v>
      </c>
      <c r="BV97" s="130" t="s">
        <v>83</v>
      </c>
      <c r="BW97" s="130" t="s">
        <v>97</v>
      </c>
      <c r="BX97" s="130" t="s">
        <v>5</v>
      </c>
      <c r="CL97" s="130" t="s">
        <v>1</v>
      </c>
      <c r="CM97" s="130" t="s">
        <v>91</v>
      </c>
    </row>
    <row r="98" s="7" customFormat="1" ht="16.5" customHeight="1">
      <c r="A98" s="118" t="s">
        <v>85</v>
      </c>
      <c r="B98" s="119"/>
      <c r="C98" s="120"/>
      <c r="D98" s="121" t="s">
        <v>98</v>
      </c>
      <c r="E98" s="121"/>
      <c r="F98" s="121"/>
      <c r="G98" s="121"/>
      <c r="H98" s="121"/>
      <c r="I98" s="122"/>
      <c r="J98" s="121" t="s">
        <v>99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'SO 06 - Kácení dřevin - č...'!J30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88</v>
      </c>
      <c r="AR98" s="125"/>
      <c r="AS98" s="126">
        <v>0</v>
      </c>
      <c r="AT98" s="127">
        <f>ROUND(SUM(AV98:AW98),2)</f>
        <v>0</v>
      </c>
      <c r="AU98" s="128">
        <f>'SO 06 - Kácení dřevin - č...'!P118</f>
        <v>0</v>
      </c>
      <c r="AV98" s="127">
        <f>'SO 06 - Kácení dřevin - č...'!J33</f>
        <v>0</v>
      </c>
      <c r="AW98" s="127">
        <f>'SO 06 - Kácení dřevin - č...'!J34</f>
        <v>0</v>
      </c>
      <c r="AX98" s="127">
        <f>'SO 06 - Kácení dřevin - č...'!J35</f>
        <v>0</v>
      </c>
      <c r="AY98" s="127">
        <f>'SO 06 - Kácení dřevin - č...'!J36</f>
        <v>0</v>
      </c>
      <c r="AZ98" s="127">
        <f>'SO 06 - Kácení dřevin - č...'!F33</f>
        <v>0</v>
      </c>
      <c r="BA98" s="127">
        <f>'SO 06 - Kácení dřevin - č...'!F34</f>
        <v>0</v>
      </c>
      <c r="BB98" s="127">
        <f>'SO 06 - Kácení dřevin - č...'!F35</f>
        <v>0</v>
      </c>
      <c r="BC98" s="127">
        <f>'SO 06 - Kácení dřevin - č...'!F36</f>
        <v>0</v>
      </c>
      <c r="BD98" s="129">
        <f>'SO 06 - Kácení dřevin - č...'!F37</f>
        <v>0</v>
      </c>
      <c r="BE98" s="7"/>
      <c r="BT98" s="130" t="s">
        <v>89</v>
      </c>
      <c r="BV98" s="130" t="s">
        <v>83</v>
      </c>
      <c r="BW98" s="130" t="s">
        <v>100</v>
      </c>
      <c r="BX98" s="130" t="s">
        <v>5</v>
      </c>
      <c r="CL98" s="130" t="s">
        <v>1</v>
      </c>
      <c r="CM98" s="130" t="s">
        <v>91</v>
      </c>
    </row>
    <row r="99" s="7" customFormat="1" ht="16.5" customHeight="1">
      <c r="A99" s="118" t="s">
        <v>85</v>
      </c>
      <c r="B99" s="119"/>
      <c r="C99" s="120"/>
      <c r="D99" s="121" t="s">
        <v>101</v>
      </c>
      <c r="E99" s="121"/>
      <c r="F99" s="121"/>
      <c r="G99" s="121"/>
      <c r="H99" s="121"/>
      <c r="I99" s="122"/>
      <c r="J99" s="121" t="s">
        <v>102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'VRN - Vedlejší rozpočtové...'!J30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88</v>
      </c>
      <c r="AR99" s="125"/>
      <c r="AS99" s="131">
        <v>0</v>
      </c>
      <c r="AT99" s="132">
        <f>ROUND(SUM(AV99:AW99),2)</f>
        <v>0</v>
      </c>
      <c r="AU99" s="133">
        <f>'VRN - Vedlejší rozpočtové...'!P122</f>
        <v>0</v>
      </c>
      <c r="AV99" s="132">
        <f>'VRN - Vedlejší rozpočtové...'!J33</f>
        <v>0</v>
      </c>
      <c r="AW99" s="132">
        <f>'VRN - Vedlejší rozpočtové...'!J34</f>
        <v>0</v>
      </c>
      <c r="AX99" s="132">
        <f>'VRN - Vedlejší rozpočtové...'!J35</f>
        <v>0</v>
      </c>
      <c r="AY99" s="132">
        <f>'VRN - Vedlejší rozpočtové...'!J36</f>
        <v>0</v>
      </c>
      <c r="AZ99" s="132">
        <f>'VRN - Vedlejší rozpočtové...'!F33</f>
        <v>0</v>
      </c>
      <c r="BA99" s="132">
        <f>'VRN - Vedlejší rozpočtové...'!F34</f>
        <v>0</v>
      </c>
      <c r="BB99" s="132">
        <f>'VRN - Vedlejší rozpočtové...'!F35</f>
        <v>0</v>
      </c>
      <c r="BC99" s="132">
        <f>'VRN - Vedlejší rozpočtové...'!F36</f>
        <v>0</v>
      </c>
      <c r="BD99" s="134">
        <f>'VRN - Vedlejší rozpočtové...'!F37</f>
        <v>0</v>
      </c>
      <c r="BE99" s="7"/>
      <c r="BT99" s="130" t="s">
        <v>89</v>
      </c>
      <c r="BV99" s="130" t="s">
        <v>83</v>
      </c>
      <c r="BW99" s="130" t="s">
        <v>103</v>
      </c>
      <c r="BX99" s="130" t="s">
        <v>5</v>
      </c>
      <c r="CL99" s="130" t="s">
        <v>1</v>
      </c>
      <c r="CM99" s="130" t="s">
        <v>91</v>
      </c>
    </row>
    <row r="100" s="2" customFormat="1" ht="30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</sheetData>
  <sheetProtection sheet="1" formatColumns="0" formatRows="0" objects="1" scenarios="1" spinCount="100000" saltValue="n0nYszwHIZrKGLRJBeVvw4o5YHHd/6Ab4J5agZC75ImUdvtHKayDHO2f7+nMaAJ9ZTX8coHGlkVkQSenO+5pIw==" hashValue="cEmGJI6+9sGuEXu/YhymG8GV7+aABokgQaFxqazrIfblN5SEQmlOSKh+jzlVbobp2yg7rZqgJN7HGslNvLumVA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Oprava břehových ...'!C2" display="/"/>
    <hyperlink ref="A96" location="'SO 03 - Oprava spádových ...'!C2" display="/"/>
    <hyperlink ref="A97" location="'SO 05 - Odstranění nánosů...'!C2" display="/"/>
    <hyperlink ref="A98" location="'SO 06 - Kácení dřevin - č...'!C2" display="/"/>
    <hyperlink ref="A99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91</v>
      </c>
    </row>
    <row r="4" s="1" customFormat="1" ht="24.96" customHeight="1">
      <c r="B4" s="19"/>
      <c r="D4" s="137" t="s">
        <v>104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Krounka, Otradov, oprava opevnění, ř. km 15,200-16,580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4.11.2021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41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43</v>
      </c>
      <c r="G32" s="37"/>
      <c r="H32" s="37"/>
      <c r="I32" s="151" t="s">
        <v>42</v>
      </c>
      <c r="J32" s="151" t="s">
        <v>44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45</v>
      </c>
      <c r="E33" s="139" t="s">
        <v>46</v>
      </c>
      <c r="F33" s="153">
        <f>ROUND((SUM(BE125:BE382)),  2)</f>
        <v>0</v>
      </c>
      <c r="G33" s="37"/>
      <c r="H33" s="37"/>
      <c r="I33" s="154">
        <v>0.20999999999999999</v>
      </c>
      <c r="J33" s="153">
        <f>ROUND(((SUM(BE125:BE382))*I33),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47</v>
      </c>
      <c r="F34" s="153">
        <f>ROUND((SUM(BF125:BF382)),  2)</f>
        <v>0</v>
      </c>
      <c r="G34" s="37"/>
      <c r="H34" s="37"/>
      <c r="I34" s="154">
        <v>0.14999999999999999</v>
      </c>
      <c r="J34" s="153">
        <f>ROUND(((SUM(BF125:BF382))*I34),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48</v>
      </c>
      <c r="F35" s="153">
        <f>ROUND((SUM(BG125:BG382)),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49</v>
      </c>
      <c r="F36" s="153">
        <f>ROUND((SUM(BH125:BH382)),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50</v>
      </c>
      <c r="F37" s="153">
        <f>ROUND((SUM(BI125:BI382)),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51</v>
      </c>
      <c r="E39" s="157"/>
      <c r="F39" s="157"/>
      <c r="G39" s="158" t="s">
        <v>52</v>
      </c>
      <c r="H39" s="159" t="s">
        <v>53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54</v>
      </c>
      <c r="E50" s="163"/>
      <c r="F50" s="163"/>
      <c r="G50" s="162" t="s">
        <v>55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56</v>
      </c>
      <c r="E61" s="165"/>
      <c r="F61" s="166" t="s">
        <v>57</v>
      </c>
      <c r="G61" s="164" t="s">
        <v>56</v>
      </c>
      <c r="H61" s="165"/>
      <c r="I61" s="165"/>
      <c r="J61" s="167" t="s">
        <v>57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58</v>
      </c>
      <c r="E65" s="168"/>
      <c r="F65" s="168"/>
      <c r="G65" s="162" t="s">
        <v>59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56</v>
      </c>
      <c r="E76" s="165"/>
      <c r="F76" s="166" t="s">
        <v>57</v>
      </c>
      <c r="G76" s="164" t="s">
        <v>56</v>
      </c>
      <c r="H76" s="165"/>
      <c r="I76" s="165"/>
      <c r="J76" s="167" t="s">
        <v>57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Krounka, Otradov, oprava opevnění, ř. km 15,200-16,580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01 - Oprava břehových opevnění - část oprava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vodní tok Krounka, obec Otradov</v>
      </c>
      <c r="G89" s="39"/>
      <c r="H89" s="39"/>
      <c r="I89" s="31" t="s">
        <v>22</v>
      </c>
      <c r="J89" s="78" t="str">
        <f>IF(J12="","",J12)</f>
        <v>4.11.2021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Povodí Labe, státní podnik</v>
      </c>
      <c r="G91" s="39"/>
      <c r="H91" s="39"/>
      <c r="I91" s="31" t="s">
        <v>32</v>
      </c>
      <c r="J91" s="35" t="str">
        <f>E21</f>
        <v>Vodní zdroje Ekomonitor spol. s r. 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108</v>
      </c>
      <c r="D94" s="175"/>
      <c r="E94" s="175"/>
      <c r="F94" s="175"/>
      <c r="G94" s="175"/>
      <c r="H94" s="175"/>
      <c r="I94" s="175"/>
      <c r="J94" s="176" t="s">
        <v>109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110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111</v>
      </c>
    </row>
    <row r="97" s="9" customFormat="1" ht="24.96" customHeight="1">
      <c r="A97" s="9"/>
      <c r="B97" s="178"/>
      <c r="C97" s="179"/>
      <c r="D97" s="180" t="s">
        <v>112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113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114</v>
      </c>
      <c r="E99" s="187"/>
      <c r="F99" s="187"/>
      <c r="G99" s="187"/>
      <c r="H99" s="187"/>
      <c r="I99" s="187"/>
      <c r="J99" s="188">
        <f>J189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115</v>
      </c>
      <c r="E100" s="187"/>
      <c r="F100" s="187"/>
      <c r="G100" s="187"/>
      <c r="H100" s="187"/>
      <c r="I100" s="187"/>
      <c r="J100" s="188">
        <f>J257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116</v>
      </c>
      <c r="E101" s="187"/>
      <c r="F101" s="187"/>
      <c r="G101" s="187"/>
      <c r="H101" s="187"/>
      <c r="I101" s="187"/>
      <c r="J101" s="188">
        <f>J306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117</v>
      </c>
      <c r="E102" s="187"/>
      <c r="F102" s="187"/>
      <c r="G102" s="187"/>
      <c r="H102" s="187"/>
      <c r="I102" s="187"/>
      <c r="J102" s="188">
        <f>J335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118</v>
      </c>
      <c r="E103" s="187"/>
      <c r="F103" s="187"/>
      <c r="G103" s="187"/>
      <c r="H103" s="187"/>
      <c r="I103" s="187"/>
      <c r="J103" s="188">
        <f>J346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119</v>
      </c>
      <c r="E104" s="187"/>
      <c r="F104" s="187"/>
      <c r="G104" s="187"/>
      <c r="H104" s="187"/>
      <c r="I104" s="187"/>
      <c r="J104" s="188">
        <f>J371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120</v>
      </c>
      <c r="E105" s="187"/>
      <c r="F105" s="187"/>
      <c r="G105" s="187"/>
      <c r="H105" s="187"/>
      <c r="I105" s="187"/>
      <c r="J105" s="188">
        <f>J378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121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Krounka, Otradov, oprava opevnění, ř. km 15,200-16,580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105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SO 01 - Oprava břehových opevnění - část oprava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>vodní tok Krounka, obec Otradov</v>
      </c>
      <c r="G119" s="39"/>
      <c r="H119" s="39"/>
      <c r="I119" s="31" t="s">
        <v>22</v>
      </c>
      <c r="J119" s="78" t="str">
        <f>IF(J12="","",J12)</f>
        <v>4.11.2021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40.05" customHeight="1">
      <c r="A121" s="37"/>
      <c r="B121" s="38"/>
      <c r="C121" s="31" t="s">
        <v>24</v>
      </c>
      <c r="D121" s="39"/>
      <c r="E121" s="39"/>
      <c r="F121" s="26" t="str">
        <f>E15</f>
        <v>Povodí Labe, státní podnik</v>
      </c>
      <c r="G121" s="39"/>
      <c r="H121" s="39"/>
      <c r="I121" s="31" t="s">
        <v>32</v>
      </c>
      <c r="J121" s="35" t="str">
        <f>E21</f>
        <v>Vodní zdroje Ekomonitor spol. s r. o.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30</v>
      </c>
      <c r="D122" s="39"/>
      <c r="E122" s="39"/>
      <c r="F122" s="26" t="str">
        <f>IF(E18="","",E18)</f>
        <v>Vyplň údaj</v>
      </c>
      <c r="G122" s="39"/>
      <c r="H122" s="39"/>
      <c r="I122" s="31" t="s">
        <v>37</v>
      </c>
      <c r="J122" s="35" t="str">
        <f>E24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122</v>
      </c>
      <c r="D124" s="193" t="s">
        <v>66</v>
      </c>
      <c r="E124" s="193" t="s">
        <v>62</v>
      </c>
      <c r="F124" s="193" t="s">
        <v>63</v>
      </c>
      <c r="G124" s="193" t="s">
        <v>123</v>
      </c>
      <c r="H124" s="193" t="s">
        <v>124</v>
      </c>
      <c r="I124" s="193" t="s">
        <v>125</v>
      </c>
      <c r="J124" s="194" t="s">
        <v>109</v>
      </c>
      <c r="K124" s="195" t="s">
        <v>126</v>
      </c>
      <c r="L124" s="196"/>
      <c r="M124" s="99" t="s">
        <v>1</v>
      </c>
      <c r="N124" s="100" t="s">
        <v>45</v>
      </c>
      <c r="O124" s="100" t="s">
        <v>127</v>
      </c>
      <c r="P124" s="100" t="s">
        <v>128</v>
      </c>
      <c r="Q124" s="100" t="s">
        <v>129</v>
      </c>
      <c r="R124" s="100" t="s">
        <v>130</v>
      </c>
      <c r="S124" s="100" t="s">
        <v>131</v>
      </c>
      <c r="T124" s="101" t="s">
        <v>132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133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</f>
        <v>0</v>
      </c>
      <c r="Q125" s="103"/>
      <c r="R125" s="199">
        <f>R126</f>
        <v>2673.2010605800001</v>
      </c>
      <c r="S125" s="103"/>
      <c r="T125" s="200">
        <f>T126</f>
        <v>2610.3020340799999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80</v>
      </c>
      <c r="AU125" s="16" t="s">
        <v>111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80</v>
      </c>
      <c r="E126" s="205" t="s">
        <v>134</v>
      </c>
      <c r="F126" s="205" t="s">
        <v>135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P127+P189+P257+P306+P335+P346+P371+P378</f>
        <v>0</v>
      </c>
      <c r="Q126" s="210"/>
      <c r="R126" s="211">
        <f>R127+R189+R257+R306+R335+R346+R371+R378</f>
        <v>2673.2010605800001</v>
      </c>
      <c r="S126" s="210"/>
      <c r="T126" s="212">
        <f>T127+T189+T257+T306+T335+T346+T371+T378</f>
        <v>2610.3020340799999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89</v>
      </c>
      <c r="AT126" s="214" t="s">
        <v>80</v>
      </c>
      <c r="AU126" s="214" t="s">
        <v>81</v>
      </c>
      <c r="AY126" s="213" t="s">
        <v>136</v>
      </c>
      <c r="BK126" s="215">
        <f>BK127+BK189+BK257+BK306+BK335+BK346+BK371+BK378</f>
        <v>0</v>
      </c>
    </row>
    <row r="127" s="12" customFormat="1" ht="22.8" customHeight="1">
      <c r="A127" s="12"/>
      <c r="B127" s="202"/>
      <c r="C127" s="203"/>
      <c r="D127" s="204" t="s">
        <v>80</v>
      </c>
      <c r="E127" s="216" t="s">
        <v>89</v>
      </c>
      <c r="F127" s="216" t="s">
        <v>137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SUM(P128:P188)</f>
        <v>0</v>
      </c>
      <c r="Q127" s="210"/>
      <c r="R127" s="211">
        <f>SUM(R128:R188)</f>
        <v>1147.23793828</v>
      </c>
      <c r="S127" s="210"/>
      <c r="T127" s="212">
        <f>SUM(T128:T188)</f>
        <v>593.53984000000003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89</v>
      </c>
      <c r="AT127" s="214" t="s">
        <v>80</v>
      </c>
      <c r="AU127" s="214" t="s">
        <v>89</v>
      </c>
      <c r="AY127" s="213" t="s">
        <v>136</v>
      </c>
      <c r="BK127" s="215">
        <f>SUM(BK128:BK188)</f>
        <v>0</v>
      </c>
    </row>
    <row r="128" s="2" customFormat="1" ht="24.15" customHeight="1">
      <c r="A128" s="37"/>
      <c r="B128" s="38"/>
      <c r="C128" s="218" t="s">
        <v>89</v>
      </c>
      <c r="D128" s="218" t="s">
        <v>138</v>
      </c>
      <c r="E128" s="219" t="s">
        <v>139</v>
      </c>
      <c r="F128" s="220" t="s">
        <v>140</v>
      </c>
      <c r="G128" s="221" t="s">
        <v>141</v>
      </c>
      <c r="H128" s="222">
        <v>965.89999999999998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46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142</v>
      </c>
      <c r="AT128" s="230" t="s">
        <v>138</v>
      </c>
      <c r="AU128" s="230" t="s">
        <v>91</v>
      </c>
      <c r="AY128" s="16" t="s">
        <v>136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89</v>
      </c>
      <c r="BK128" s="231">
        <f>ROUND(I128*H128,2)</f>
        <v>0</v>
      </c>
      <c r="BL128" s="16" t="s">
        <v>142</v>
      </c>
      <c r="BM128" s="230" t="s">
        <v>143</v>
      </c>
    </row>
    <row r="129" s="2" customFormat="1">
      <c r="A129" s="37"/>
      <c r="B129" s="38"/>
      <c r="C129" s="39"/>
      <c r="D129" s="232" t="s">
        <v>144</v>
      </c>
      <c r="E129" s="39"/>
      <c r="F129" s="233" t="s">
        <v>145</v>
      </c>
      <c r="G129" s="39"/>
      <c r="H129" s="39"/>
      <c r="I129" s="234"/>
      <c r="J129" s="39"/>
      <c r="K129" s="39"/>
      <c r="L129" s="43"/>
      <c r="M129" s="235"/>
      <c r="N129" s="236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144</v>
      </c>
      <c r="AU129" s="16" t="s">
        <v>91</v>
      </c>
    </row>
    <row r="130" s="2" customFormat="1">
      <c r="A130" s="37"/>
      <c r="B130" s="38"/>
      <c r="C130" s="39"/>
      <c r="D130" s="237" t="s">
        <v>146</v>
      </c>
      <c r="E130" s="39"/>
      <c r="F130" s="238" t="s">
        <v>147</v>
      </c>
      <c r="G130" s="39"/>
      <c r="H130" s="39"/>
      <c r="I130" s="234"/>
      <c r="J130" s="39"/>
      <c r="K130" s="39"/>
      <c r="L130" s="43"/>
      <c r="M130" s="235"/>
      <c r="N130" s="236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146</v>
      </c>
      <c r="AU130" s="16" t="s">
        <v>91</v>
      </c>
    </row>
    <row r="131" s="2" customFormat="1">
      <c r="A131" s="37"/>
      <c r="B131" s="38"/>
      <c r="C131" s="39"/>
      <c r="D131" s="232" t="s">
        <v>148</v>
      </c>
      <c r="E131" s="39"/>
      <c r="F131" s="239" t="s">
        <v>149</v>
      </c>
      <c r="G131" s="39"/>
      <c r="H131" s="39"/>
      <c r="I131" s="234"/>
      <c r="J131" s="39"/>
      <c r="K131" s="39"/>
      <c r="L131" s="43"/>
      <c r="M131" s="235"/>
      <c r="N131" s="236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148</v>
      </c>
      <c r="AU131" s="16" t="s">
        <v>91</v>
      </c>
    </row>
    <row r="132" s="13" customFormat="1">
      <c r="A132" s="13"/>
      <c r="B132" s="240"/>
      <c r="C132" s="241"/>
      <c r="D132" s="232" t="s">
        <v>150</v>
      </c>
      <c r="E132" s="242" t="s">
        <v>1</v>
      </c>
      <c r="F132" s="243" t="s">
        <v>151</v>
      </c>
      <c r="G132" s="241"/>
      <c r="H132" s="244">
        <v>965.89999999999998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150</v>
      </c>
      <c r="AU132" s="250" t="s">
        <v>91</v>
      </c>
      <c r="AV132" s="13" t="s">
        <v>91</v>
      </c>
      <c r="AW132" s="13" t="s">
        <v>36</v>
      </c>
      <c r="AX132" s="13" t="s">
        <v>89</v>
      </c>
      <c r="AY132" s="250" t="s">
        <v>136</v>
      </c>
    </row>
    <row r="133" s="2" customFormat="1" ht="21.75" customHeight="1">
      <c r="A133" s="37"/>
      <c r="B133" s="38"/>
      <c r="C133" s="218" t="s">
        <v>91</v>
      </c>
      <c r="D133" s="218" t="s">
        <v>138</v>
      </c>
      <c r="E133" s="219" t="s">
        <v>152</v>
      </c>
      <c r="F133" s="220" t="s">
        <v>153</v>
      </c>
      <c r="G133" s="221" t="s">
        <v>141</v>
      </c>
      <c r="H133" s="222">
        <v>965.89999999999998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46</v>
      </c>
      <c r="O133" s="90"/>
      <c r="P133" s="228">
        <f>O133*H133</f>
        <v>0</v>
      </c>
      <c r="Q133" s="228">
        <v>0.043959999999999999</v>
      </c>
      <c r="R133" s="228">
        <f>Q133*H133</f>
        <v>42.460963999999997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142</v>
      </c>
      <c r="AT133" s="230" t="s">
        <v>138</v>
      </c>
      <c r="AU133" s="230" t="s">
        <v>91</v>
      </c>
      <c r="AY133" s="16" t="s">
        <v>136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89</v>
      </c>
      <c r="BK133" s="231">
        <f>ROUND(I133*H133,2)</f>
        <v>0</v>
      </c>
      <c r="BL133" s="16" t="s">
        <v>142</v>
      </c>
      <c r="BM133" s="230" t="s">
        <v>154</v>
      </c>
    </row>
    <row r="134" s="2" customFormat="1">
      <c r="A134" s="37"/>
      <c r="B134" s="38"/>
      <c r="C134" s="39"/>
      <c r="D134" s="232" t="s">
        <v>144</v>
      </c>
      <c r="E134" s="39"/>
      <c r="F134" s="233" t="s">
        <v>155</v>
      </c>
      <c r="G134" s="39"/>
      <c r="H134" s="39"/>
      <c r="I134" s="234"/>
      <c r="J134" s="39"/>
      <c r="K134" s="39"/>
      <c r="L134" s="43"/>
      <c r="M134" s="235"/>
      <c r="N134" s="236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144</v>
      </c>
      <c r="AU134" s="16" t="s">
        <v>91</v>
      </c>
    </row>
    <row r="135" s="2" customFormat="1">
      <c r="A135" s="37"/>
      <c r="B135" s="38"/>
      <c r="C135" s="39"/>
      <c r="D135" s="237" t="s">
        <v>146</v>
      </c>
      <c r="E135" s="39"/>
      <c r="F135" s="238" t="s">
        <v>156</v>
      </c>
      <c r="G135" s="39"/>
      <c r="H135" s="39"/>
      <c r="I135" s="234"/>
      <c r="J135" s="39"/>
      <c r="K135" s="39"/>
      <c r="L135" s="43"/>
      <c r="M135" s="235"/>
      <c r="N135" s="236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146</v>
      </c>
      <c r="AU135" s="16" t="s">
        <v>91</v>
      </c>
    </row>
    <row r="136" s="2" customFormat="1">
      <c r="A136" s="37"/>
      <c r="B136" s="38"/>
      <c r="C136" s="39"/>
      <c r="D136" s="232" t="s">
        <v>148</v>
      </c>
      <c r="E136" s="39"/>
      <c r="F136" s="239" t="s">
        <v>149</v>
      </c>
      <c r="G136" s="39"/>
      <c r="H136" s="39"/>
      <c r="I136" s="234"/>
      <c r="J136" s="39"/>
      <c r="K136" s="39"/>
      <c r="L136" s="43"/>
      <c r="M136" s="235"/>
      <c r="N136" s="236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148</v>
      </c>
      <c r="AU136" s="16" t="s">
        <v>91</v>
      </c>
    </row>
    <row r="137" s="13" customFormat="1">
      <c r="A137" s="13"/>
      <c r="B137" s="240"/>
      <c r="C137" s="241"/>
      <c r="D137" s="232" t="s">
        <v>150</v>
      </c>
      <c r="E137" s="242" t="s">
        <v>1</v>
      </c>
      <c r="F137" s="243" t="s">
        <v>151</v>
      </c>
      <c r="G137" s="241"/>
      <c r="H137" s="244">
        <v>965.89999999999998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150</v>
      </c>
      <c r="AU137" s="250" t="s">
        <v>91</v>
      </c>
      <c r="AV137" s="13" t="s">
        <v>91</v>
      </c>
      <c r="AW137" s="13" t="s">
        <v>36</v>
      </c>
      <c r="AX137" s="13" t="s">
        <v>89</v>
      </c>
      <c r="AY137" s="250" t="s">
        <v>136</v>
      </c>
    </row>
    <row r="138" s="2" customFormat="1" ht="24.15" customHeight="1">
      <c r="A138" s="37"/>
      <c r="B138" s="38"/>
      <c r="C138" s="218" t="s">
        <v>157</v>
      </c>
      <c r="D138" s="218" t="s">
        <v>138</v>
      </c>
      <c r="E138" s="219" t="s">
        <v>158</v>
      </c>
      <c r="F138" s="220" t="s">
        <v>159</v>
      </c>
      <c r="G138" s="221" t="s">
        <v>160</v>
      </c>
      <c r="H138" s="222">
        <v>185.84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46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1.8999999999999999</v>
      </c>
      <c r="T138" s="229">
        <f>S138*H138</f>
        <v>353.096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142</v>
      </c>
      <c r="AT138" s="230" t="s">
        <v>138</v>
      </c>
      <c r="AU138" s="230" t="s">
        <v>91</v>
      </c>
      <c r="AY138" s="16" t="s">
        <v>136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89</v>
      </c>
      <c r="BK138" s="231">
        <f>ROUND(I138*H138,2)</f>
        <v>0</v>
      </c>
      <c r="BL138" s="16" t="s">
        <v>142</v>
      </c>
      <c r="BM138" s="230" t="s">
        <v>161</v>
      </c>
    </row>
    <row r="139" s="2" customFormat="1">
      <c r="A139" s="37"/>
      <c r="B139" s="38"/>
      <c r="C139" s="39"/>
      <c r="D139" s="232" t="s">
        <v>144</v>
      </c>
      <c r="E139" s="39"/>
      <c r="F139" s="233" t="s">
        <v>162</v>
      </c>
      <c r="G139" s="39"/>
      <c r="H139" s="39"/>
      <c r="I139" s="234"/>
      <c r="J139" s="39"/>
      <c r="K139" s="39"/>
      <c r="L139" s="43"/>
      <c r="M139" s="235"/>
      <c r="N139" s="236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144</v>
      </c>
      <c r="AU139" s="16" t="s">
        <v>91</v>
      </c>
    </row>
    <row r="140" s="2" customFormat="1">
      <c r="A140" s="37"/>
      <c r="B140" s="38"/>
      <c r="C140" s="39"/>
      <c r="D140" s="237" t="s">
        <v>146</v>
      </c>
      <c r="E140" s="39"/>
      <c r="F140" s="238" t="s">
        <v>163</v>
      </c>
      <c r="G140" s="39"/>
      <c r="H140" s="39"/>
      <c r="I140" s="234"/>
      <c r="J140" s="39"/>
      <c r="K140" s="39"/>
      <c r="L140" s="43"/>
      <c r="M140" s="235"/>
      <c r="N140" s="236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146</v>
      </c>
      <c r="AU140" s="16" t="s">
        <v>91</v>
      </c>
    </row>
    <row r="141" s="2" customFormat="1">
      <c r="A141" s="37"/>
      <c r="B141" s="38"/>
      <c r="C141" s="39"/>
      <c r="D141" s="232" t="s">
        <v>148</v>
      </c>
      <c r="E141" s="39"/>
      <c r="F141" s="239" t="s">
        <v>149</v>
      </c>
      <c r="G141" s="39"/>
      <c r="H141" s="39"/>
      <c r="I141" s="234"/>
      <c r="J141" s="39"/>
      <c r="K141" s="39"/>
      <c r="L141" s="43"/>
      <c r="M141" s="235"/>
      <c r="N141" s="236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148</v>
      </c>
      <c r="AU141" s="16" t="s">
        <v>91</v>
      </c>
    </row>
    <row r="142" s="13" customFormat="1">
      <c r="A142" s="13"/>
      <c r="B142" s="240"/>
      <c r="C142" s="241"/>
      <c r="D142" s="232" t="s">
        <v>150</v>
      </c>
      <c r="E142" s="242" t="s">
        <v>1</v>
      </c>
      <c r="F142" s="243" t="s">
        <v>164</v>
      </c>
      <c r="G142" s="241"/>
      <c r="H142" s="244">
        <v>185.84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150</v>
      </c>
      <c r="AU142" s="250" t="s">
        <v>91</v>
      </c>
      <c r="AV142" s="13" t="s">
        <v>91</v>
      </c>
      <c r="AW142" s="13" t="s">
        <v>36</v>
      </c>
      <c r="AX142" s="13" t="s">
        <v>89</v>
      </c>
      <c r="AY142" s="250" t="s">
        <v>136</v>
      </c>
    </row>
    <row r="143" s="2" customFormat="1" ht="24.15" customHeight="1">
      <c r="A143" s="37"/>
      <c r="B143" s="38"/>
      <c r="C143" s="218" t="s">
        <v>142</v>
      </c>
      <c r="D143" s="218" t="s">
        <v>138</v>
      </c>
      <c r="E143" s="219" t="s">
        <v>165</v>
      </c>
      <c r="F143" s="220" t="s">
        <v>166</v>
      </c>
      <c r="G143" s="221" t="s">
        <v>160</v>
      </c>
      <c r="H143" s="222">
        <v>185.84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46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142</v>
      </c>
      <c r="AT143" s="230" t="s">
        <v>138</v>
      </c>
      <c r="AU143" s="230" t="s">
        <v>91</v>
      </c>
      <c r="AY143" s="16" t="s">
        <v>136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89</v>
      </c>
      <c r="BK143" s="231">
        <f>ROUND(I143*H143,2)</f>
        <v>0</v>
      </c>
      <c r="BL143" s="16" t="s">
        <v>142</v>
      </c>
      <c r="BM143" s="230" t="s">
        <v>167</v>
      </c>
    </row>
    <row r="144" s="2" customFormat="1">
      <c r="A144" s="37"/>
      <c r="B144" s="38"/>
      <c r="C144" s="39"/>
      <c r="D144" s="232" t="s">
        <v>144</v>
      </c>
      <c r="E144" s="39"/>
      <c r="F144" s="233" t="s">
        <v>168</v>
      </c>
      <c r="G144" s="39"/>
      <c r="H144" s="39"/>
      <c r="I144" s="234"/>
      <c r="J144" s="39"/>
      <c r="K144" s="39"/>
      <c r="L144" s="43"/>
      <c r="M144" s="235"/>
      <c r="N144" s="236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144</v>
      </c>
      <c r="AU144" s="16" t="s">
        <v>91</v>
      </c>
    </row>
    <row r="145" s="2" customFormat="1">
      <c r="A145" s="37"/>
      <c r="B145" s="38"/>
      <c r="C145" s="39"/>
      <c r="D145" s="237" t="s">
        <v>146</v>
      </c>
      <c r="E145" s="39"/>
      <c r="F145" s="238" t="s">
        <v>169</v>
      </c>
      <c r="G145" s="39"/>
      <c r="H145" s="39"/>
      <c r="I145" s="234"/>
      <c r="J145" s="39"/>
      <c r="K145" s="39"/>
      <c r="L145" s="43"/>
      <c r="M145" s="235"/>
      <c r="N145" s="236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146</v>
      </c>
      <c r="AU145" s="16" t="s">
        <v>91</v>
      </c>
    </row>
    <row r="146" s="2" customFormat="1">
      <c r="A146" s="37"/>
      <c r="B146" s="38"/>
      <c r="C146" s="39"/>
      <c r="D146" s="232" t="s">
        <v>148</v>
      </c>
      <c r="E146" s="39"/>
      <c r="F146" s="239" t="s">
        <v>149</v>
      </c>
      <c r="G146" s="39"/>
      <c r="H146" s="39"/>
      <c r="I146" s="234"/>
      <c r="J146" s="39"/>
      <c r="K146" s="39"/>
      <c r="L146" s="43"/>
      <c r="M146" s="235"/>
      <c r="N146" s="236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148</v>
      </c>
      <c r="AU146" s="16" t="s">
        <v>91</v>
      </c>
    </row>
    <row r="147" s="13" customFormat="1">
      <c r="A147" s="13"/>
      <c r="B147" s="240"/>
      <c r="C147" s="241"/>
      <c r="D147" s="232" t="s">
        <v>150</v>
      </c>
      <c r="E147" s="242" t="s">
        <v>1</v>
      </c>
      <c r="F147" s="243" t="s">
        <v>164</v>
      </c>
      <c r="G147" s="241"/>
      <c r="H147" s="244">
        <v>185.84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150</v>
      </c>
      <c r="AU147" s="250" t="s">
        <v>91</v>
      </c>
      <c r="AV147" s="13" t="s">
        <v>91</v>
      </c>
      <c r="AW147" s="13" t="s">
        <v>36</v>
      </c>
      <c r="AX147" s="13" t="s">
        <v>89</v>
      </c>
      <c r="AY147" s="250" t="s">
        <v>136</v>
      </c>
    </row>
    <row r="148" s="2" customFormat="1" ht="33" customHeight="1">
      <c r="A148" s="37"/>
      <c r="B148" s="38"/>
      <c r="C148" s="218" t="s">
        <v>170</v>
      </c>
      <c r="D148" s="218" t="s">
        <v>138</v>
      </c>
      <c r="E148" s="219" t="s">
        <v>171</v>
      </c>
      <c r="F148" s="220" t="s">
        <v>172</v>
      </c>
      <c r="G148" s="221" t="s">
        <v>141</v>
      </c>
      <c r="H148" s="222">
        <v>692.11000000000001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46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142</v>
      </c>
      <c r="AT148" s="230" t="s">
        <v>138</v>
      </c>
      <c r="AU148" s="230" t="s">
        <v>91</v>
      </c>
      <c r="AY148" s="16" t="s">
        <v>136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89</v>
      </c>
      <c r="BK148" s="231">
        <f>ROUND(I148*H148,2)</f>
        <v>0</v>
      </c>
      <c r="BL148" s="16" t="s">
        <v>142</v>
      </c>
      <c r="BM148" s="230" t="s">
        <v>173</v>
      </c>
    </row>
    <row r="149" s="2" customFormat="1">
      <c r="A149" s="37"/>
      <c r="B149" s="38"/>
      <c r="C149" s="39"/>
      <c r="D149" s="232" t="s">
        <v>144</v>
      </c>
      <c r="E149" s="39"/>
      <c r="F149" s="233" t="s">
        <v>174</v>
      </c>
      <c r="G149" s="39"/>
      <c r="H149" s="39"/>
      <c r="I149" s="234"/>
      <c r="J149" s="39"/>
      <c r="K149" s="39"/>
      <c r="L149" s="43"/>
      <c r="M149" s="235"/>
      <c r="N149" s="236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144</v>
      </c>
      <c r="AU149" s="16" t="s">
        <v>91</v>
      </c>
    </row>
    <row r="150" s="2" customFormat="1">
      <c r="A150" s="37"/>
      <c r="B150" s="38"/>
      <c r="C150" s="39"/>
      <c r="D150" s="237" t="s">
        <v>146</v>
      </c>
      <c r="E150" s="39"/>
      <c r="F150" s="238" t="s">
        <v>175</v>
      </c>
      <c r="G150" s="39"/>
      <c r="H150" s="39"/>
      <c r="I150" s="234"/>
      <c r="J150" s="39"/>
      <c r="K150" s="39"/>
      <c r="L150" s="43"/>
      <c r="M150" s="235"/>
      <c r="N150" s="236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146</v>
      </c>
      <c r="AU150" s="16" t="s">
        <v>91</v>
      </c>
    </row>
    <row r="151" s="2" customFormat="1">
      <c r="A151" s="37"/>
      <c r="B151" s="38"/>
      <c r="C151" s="39"/>
      <c r="D151" s="232" t="s">
        <v>148</v>
      </c>
      <c r="E151" s="39"/>
      <c r="F151" s="239" t="s">
        <v>149</v>
      </c>
      <c r="G151" s="39"/>
      <c r="H151" s="39"/>
      <c r="I151" s="234"/>
      <c r="J151" s="39"/>
      <c r="K151" s="39"/>
      <c r="L151" s="43"/>
      <c r="M151" s="235"/>
      <c r="N151" s="236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148</v>
      </c>
      <c r="AU151" s="16" t="s">
        <v>91</v>
      </c>
    </row>
    <row r="152" s="13" customFormat="1">
      <c r="A152" s="13"/>
      <c r="B152" s="240"/>
      <c r="C152" s="241"/>
      <c r="D152" s="232" t="s">
        <v>150</v>
      </c>
      <c r="E152" s="242" t="s">
        <v>1</v>
      </c>
      <c r="F152" s="243" t="s">
        <v>176</v>
      </c>
      <c r="G152" s="241"/>
      <c r="H152" s="244">
        <v>464.60000000000002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150</v>
      </c>
      <c r="AU152" s="250" t="s">
        <v>91</v>
      </c>
      <c r="AV152" s="13" t="s">
        <v>91</v>
      </c>
      <c r="AW152" s="13" t="s">
        <v>36</v>
      </c>
      <c r="AX152" s="13" t="s">
        <v>81</v>
      </c>
      <c r="AY152" s="250" t="s">
        <v>136</v>
      </c>
    </row>
    <row r="153" s="13" customFormat="1">
      <c r="A153" s="13"/>
      <c r="B153" s="240"/>
      <c r="C153" s="241"/>
      <c r="D153" s="232" t="s">
        <v>150</v>
      </c>
      <c r="E153" s="242" t="s">
        <v>1</v>
      </c>
      <c r="F153" s="243" t="s">
        <v>177</v>
      </c>
      <c r="G153" s="241"/>
      <c r="H153" s="244">
        <v>227.50999999999999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150</v>
      </c>
      <c r="AU153" s="250" t="s">
        <v>91</v>
      </c>
      <c r="AV153" s="13" t="s">
        <v>91</v>
      </c>
      <c r="AW153" s="13" t="s">
        <v>36</v>
      </c>
      <c r="AX153" s="13" t="s">
        <v>81</v>
      </c>
      <c r="AY153" s="250" t="s">
        <v>136</v>
      </c>
    </row>
    <row r="154" s="14" customFormat="1">
      <c r="A154" s="14"/>
      <c r="B154" s="251"/>
      <c r="C154" s="252"/>
      <c r="D154" s="232" t="s">
        <v>150</v>
      </c>
      <c r="E154" s="253" t="s">
        <v>1</v>
      </c>
      <c r="F154" s="254" t="s">
        <v>178</v>
      </c>
      <c r="G154" s="252"/>
      <c r="H154" s="255">
        <v>692.11000000000001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1" t="s">
        <v>150</v>
      </c>
      <c r="AU154" s="261" t="s">
        <v>91</v>
      </c>
      <c r="AV154" s="14" t="s">
        <v>142</v>
      </c>
      <c r="AW154" s="14" t="s">
        <v>36</v>
      </c>
      <c r="AX154" s="14" t="s">
        <v>89</v>
      </c>
      <c r="AY154" s="261" t="s">
        <v>136</v>
      </c>
    </row>
    <row r="155" s="2" customFormat="1" ht="55.5" customHeight="1">
      <c r="A155" s="37"/>
      <c r="B155" s="38"/>
      <c r="C155" s="218" t="s">
        <v>179</v>
      </c>
      <c r="D155" s="218" t="s">
        <v>138</v>
      </c>
      <c r="E155" s="219" t="s">
        <v>180</v>
      </c>
      <c r="F155" s="220" t="s">
        <v>181</v>
      </c>
      <c r="G155" s="221" t="s">
        <v>141</v>
      </c>
      <c r="H155" s="222">
        <v>464.60000000000002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46</v>
      </c>
      <c r="O155" s="90"/>
      <c r="P155" s="228">
        <f>O155*H155</f>
        <v>0</v>
      </c>
      <c r="Q155" s="228">
        <v>1.1027</v>
      </c>
      <c r="R155" s="228">
        <f>Q155*H155</f>
        <v>512.31442000000004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142</v>
      </c>
      <c r="AT155" s="230" t="s">
        <v>138</v>
      </c>
      <c r="AU155" s="230" t="s">
        <v>91</v>
      </c>
      <c r="AY155" s="16" t="s">
        <v>136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89</v>
      </c>
      <c r="BK155" s="231">
        <f>ROUND(I155*H155,2)</f>
        <v>0</v>
      </c>
      <c r="BL155" s="16" t="s">
        <v>142</v>
      </c>
      <c r="BM155" s="230" t="s">
        <v>182</v>
      </c>
    </row>
    <row r="156" s="2" customFormat="1">
      <c r="A156" s="37"/>
      <c r="B156" s="38"/>
      <c r="C156" s="39"/>
      <c r="D156" s="232" t="s">
        <v>144</v>
      </c>
      <c r="E156" s="39"/>
      <c r="F156" s="233" t="s">
        <v>181</v>
      </c>
      <c r="G156" s="39"/>
      <c r="H156" s="39"/>
      <c r="I156" s="234"/>
      <c r="J156" s="39"/>
      <c r="K156" s="39"/>
      <c r="L156" s="43"/>
      <c r="M156" s="235"/>
      <c r="N156" s="236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144</v>
      </c>
      <c r="AU156" s="16" t="s">
        <v>91</v>
      </c>
    </row>
    <row r="157" s="2" customFormat="1">
      <c r="A157" s="37"/>
      <c r="B157" s="38"/>
      <c r="C157" s="39"/>
      <c r="D157" s="232" t="s">
        <v>148</v>
      </c>
      <c r="E157" s="39"/>
      <c r="F157" s="239" t="s">
        <v>149</v>
      </c>
      <c r="G157" s="39"/>
      <c r="H157" s="39"/>
      <c r="I157" s="234"/>
      <c r="J157" s="39"/>
      <c r="K157" s="39"/>
      <c r="L157" s="43"/>
      <c r="M157" s="235"/>
      <c r="N157" s="236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148</v>
      </c>
      <c r="AU157" s="16" t="s">
        <v>91</v>
      </c>
    </row>
    <row r="158" s="13" customFormat="1">
      <c r="A158" s="13"/>
      <c r="B158" s="240"/>
      <c r="C158" s="241"/>
      <c r="D158" s="232" t="s">
        <v>150</v>
      </c>
      <c r="E158" s="242" t="s">
        <v>1</v>
      </c>
      <c r="F158" s="243" t="s">
        <v>183</v>
      </c>
      <c r="G158" s="241"/>
      <c r="H158" s="244">
        <v>464.60000000000002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150</v>
      </c>
      <c r="AU158" s="250" t="s">
        <v>91</v>
      </c>
      <c r="AV158" s="13" t="s">
        <v>91</v>
      </c>
      <c r="AW158" s="13" t="s">
        <v>36</v>
      </c>
      <c r="AX158" s="13" t="s">
        <v>89</v>
      </c>
      <c r="AY158" s="250" t="s">
        <v>136</v>
      </c>
    </row>
    <row r="159" s="2" customFormat="1" ht="33" customHeight="1">
      <c r="A159" s="37"/>
      <c r="B159" s="38"/>
      <c r="C159" s="218" t="s">
        <v>184</v>
      </c>
      <c r="D159" s="218" t="s">
        <v>138</v>
      </c>
      <c r="E159" s="219" t="s">
        <v>185</v>
      </c>
      <c r="F159" s="220" t="s">
        <v>186</v>
      </c>
      <c r="G159" s="221" t="s">
        <v>141</v>
      </c>
      <c r="H159" s="222">
        <v>227.50999999999999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46</v>
      </c>
      <c r="O159" s="90"/>
      <c r="P159" s="228">
        <f>O159*H159</f>
        <v>0</v>
      </c>
      <c r="Q159" s="228">
        <v>1.1027</v>
      </c>
      <c r="R159" s="228">
        <f>Q159*H159</f>
        <v>250.87527699999998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142</v>
      </c>
      <c r="AT159" s="230" t="s">
        <v>138</v>
      </c>
      <c r="AU159" s="230" t="s">
        <v>91</v>
      </c>
      <c r="AY159" s="16" t="s">
        <v>136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89</v>
      </c>
      <c r="BK159" s="231">
        <f>ROUND(I159*H159,2)</f>
        <v>0</v>
      </c>
      <c r="BL159" s="16" t="s">
        <v>142</v>
      </c>
      <c r="BM159" s="230" t="s">
        <v>187</v>
      </c>
    </row>
    <row r="160" s="2" customFormat="1">
      <c r="A160" s="37"/>
      <c r="B160" s="38"/>
      <c r="C160" s="39"/>
      <c r="D160" s="232" t="s">
        <v>144</v>
      </c>
      <c r="E160" s="39"/>
      <c r="F160" s="233" t="s">
        <v>188</v>
      </c>
      <c r="G160" s="39"/>
      <c r="H160" s="39"/>
      <c r="I160" s="234"/>
      <c r="J160" s="39"/>
      <c r="K160" s="39"/>
      <c r="L160" s="43"/>
      <c r="M160" s="235"/>
      <c r="N160" s="236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144</v>
      </c>
      <c r="AU160" s="16" t="s">
        <v>91</v>
      </c>
    </row>
    <row r="161" s="2" customFormat="1">
      <c r="A161" s="37"/>
      <c r="B161" s="38"/>
      <c r="C161" s="39"/>
      <c r="D161" s="237" t="s">
        <v>146</v>
      </c>
      <c r="E161" s="39"/>
      <c r="F161" s="238" t="s">
        <v>189</v>
      </c>
      <c r="G161" s="39"/>
      <c r="H161" s="39"/>
      <c r="I161" s="234"/>
      <c r="J161" s="39"/>
      <c r="K161" s="39"/>
      <c r="L161" s="43"/>
      <c r="M161" s="235"/>
      <c r="N161" s="236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146</v>
      </c>
      <c r="AU161" s="16" t="s">
        <v>91</v>
      </c>
    </row>
    <row r="162" s="2" customFormat="1">
      <c r="A162" s="37"/>
      <c r="B162" s="38"/>
      <c r="C162" s="39"/>
      <c r="D162" s="232" t="s">
        <v>148</v>
      </c>
      <c r="E162" s="39"/>
      <c r="F162" s="239" t="s">
        <v>149</v>
      </c>
      <c r="G162" s="39"/>
      <c r="H162" s="39"/>
      <c r="I162" s="234"/>
      <c r="J162" s="39"/>
      <c r="K162" s="39"/>
      <c r="L162" s="43"/>
      <c r="M162" s="235"/>
      <c r="N162" s="236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148</v>
      </c>
      <c r="AU162" s="16" t="s">
        <v>91</v>
      </c>
    </row>
    <row r="163" s="13" customFormat="1">
      <c r="A163" s="13"/>
      <c r="B163" s="240"/>
      <c r="C163" s="241"/>
      <c r="D163" s="232" t="s">
        <v>150</v>
      </c>
      <c r="E163" s="242" t="s">
        <v>1</v>
      </c>
      <c r="F163" s="243" t="s">
        <v>190</v>
      </c>
      <c r="G163" s="241"/>
      <c r="H163" s="244">
        <v>227.50999999999999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0" t="s">
        <v>150</v>
      </c>
      <c r="AU163" s="250" t="s">
        <v>91</v>
      </c>
      <c r="AV163" s="13" t="s">
        <v>91</v>
      </c>
      <c r="AW163" s="13" t="s">
        <v>36</v>
      </c>
      <c r="AX163" s="13" t="s">
        <v>89</v>
      </c>
      <c r="AY163" s="250" t="s">
        <v>136</v>
      </c>
    </row>
    <row r="164" s="2" customFormat="1" ht="16.5" customHeight="1">
      <c r="A164" s="37"/>
      <c r="B164" s="38"/>
      <c r="C164" s="218" t="s">
        <v>191</v>
      </c>
      <c r="D164" s="218" t="s">
        <v>138</v>
      </c>
      <c r="E164" s="219" t="s">
        <v>192</v>
      </c>
      <c r="F164" s="220" t="s">
        <v>193</v>
      </c>
      <c r="G164" s="221" t="s">
        <v>160</v>
      </c>
      <c r="H164" s="222">
        <v>132.112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46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1.8200000000000001</v>
      </c>
      <c r="T164" s="229">
        <f>S164*H164</f>
        <v>240.44383999999999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142</v>
      </c>
      <c r="AT164" s="230" t="s">
        <v>138</v>
      </c>
      <c r="AU164" s="230" t="s">
        <v>91</v>
      </c>
      <c r="AY164" s="16" t="s">
        <v>136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89</v>
      </c>
      <c r="BK164" s="231">
        <f>ROUND(I164*H164,2)</f>
        <v>0</v>
      </c>
      <c r="BL164" s="16" t="s">
        <v>142</v>
      </c>
      <c r="BM164" s="230" t="s">
        <v>194</v>
      </c>
    </row>
    <row r="165" s="2" customFormat="1">
      <c r="A165" s="37"/>
      <c r="B165" s="38"/>
      <c r="C165" s="39"/>
      <c r="D165" s="232" t="s">
        <v>144</v>
      </c>
      <c r="E165" s="39"/>
      <c r="F165" s="233" t="s">
        <v>195</v>
      </c>
      <c r="G165" s="39"/>
      <c r="H165" s="39"/>
      <c r="I165" s="234"/>
      <c r="J165" s="39"/>
      <c r="K165" s="39"/>
      <c r="L165" s="43"/>
      <c r="M165" s="235"/>
      <c r="N165" s="236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144</v>
      </c>
      <c r="AU165" s="16" t="s">
        <v>91</v>
      </c>
    </row>
    <row r="166" s="2" customFormat="1">
      <c r="A166" s="37"/>
      <c r="B166" s="38"/>
      <c r="C166" s="39"/>
      <c r="D166" s="237" t="s">
        <v>146</v>
      </c>
      <c r="E166" s="39"/>
      <c r="F166" s="238" t="s">
        <v>196</v>
      </c>
      <c r="G166" s="39"/>
      <c r="H166" s="39"/>
      <c r="I166" s="234"/>
      <c r="J166" s="39"/>
      <c r="K166" s="39"/>
      <c r="L166" s="43"/>
      <c r="M166" s="235"/>
      <c r="N166" s="236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146</v>
      </c>
      <c r="AU166" s="16" t="s">
        <v>91</v>
      </c>
    </row>
    <row r="167" s="2" customFormat="1">
      <c r="A167" s="37"/>
      <c r="B167" s="38"/>
      <c r="C167" s="39"/>
      <c r="D167" s="232" t="s">
        <v>148</v>
      </c>
      <c r="E167" s="39"/>
      <c r="F167" s="239" t="s">
        <v>149</v>
      </c>
      <c r="G167" s="39"/>
      <c r="H167" s="39"/>
      <c r="I167" s="234"/>
      <c r="J167" s="39"/>
      <c r="K167" s="39"/>
      <c r="L167" s="43"/>
      <c r="M167" s="235"/>
      <c r="N167" s="236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148</v>
      </c>
      <c r="AU167" s="16" t="s">
        <v>91</v>
      </c>
    </row>
    <row r="168" s="13" customFormat="1">
      <c r="A168" s="13"/>
      <c r="B168" s="240"/>
      <c r="C168" s="241"/>
      <c r="D168" s="232" t="s">
        <v>150</v>
      </c>
      <c r="E168" s="242" t="s">
        <v>1</v>
      </c>
      <c r="F168" s="243" t="s">
        <v>197</v>
      </c>
      <c r="G168" s="241"/>
      <c r="H168" s="244">
        <v>86.847999999999999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150</v>
      </c>
      <c r="AU168" s="250" t="s">
        <v>91</v>
      </c>
      <c r="AV168" s="13" t="s">
        <v>91</v>
      </c>
      <c r="AW168" s="13" t="s">
        <v>36</v>
      </c>
      <c r="AX168" s="13" t="s">
        <v>81</v>
      </c>
      <c r="AY168" s="250" t="s">
        <v>136</v>
      </c>
    </row>
    <row r="169" s="13" customFormat="1">
      <c r="A169" s="13"/>
      <c r="B169" s="240"/>
      <c r="C169" s="241"/>
      <c r="D169" s="232" t="s">
        <v>150</v>
      </c>
      <c r="E169" s="242" t="s">
        <v>1</v>
      </c>
      <c r="F169" s="243" t="s">
        <v>198</v>
      </c>
      <c r="G169" s="241"/>
      <c r="H169" s="244">
        <v>45.264000000000003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150</v>
      </c>
      <c r="AU169" s="250" t="s">
        <v>91</v>
      </c>
      <c r="AV169" s="13" t="s">
        <v>91</v>
      </c>
      <c r="AW169" s="13" t="s">
        <v>36</v>
      </c>
      <c r="AX169" s="13" t="s">
        <v>81</v>
      </c>
      <c r="AY169" s="250" t="s">
        <v>136</v>
      </c>
    </row>
    <row r="170" s="14" customFormat="1">
      <c r="A170" s="14"/>
      <c r="B170" s="251"/>
      <c r="C170" s="252"/>
      <c r="D170" s="232" t="s">
        <v>150</v>
      </c>
      <c r="E170" s="253" t="s">
        <v>1</v>
      </c>
      <c r="F170" s="254" t="s">
        <v>178</v>
      </c>
      <c r="G170" s="252"/>
      <c r="H170" s="255">
        <v>132.112</v>
      </c>
      <c r="I170" s="256"/>
      <c r="J170" s="252"/>
      <c r="K170" s="252"/>
      <c r="L170" s="257"/>
      <c r="M170" s="258"/>
      <c r="N170" s="259"/>
      <c r="O170" s="259"/>
      <c r="P170" s="259"/>
      <c r="Q170" s="259"/>
      <c r="R170" s="259"/>
      <c r="S170" s="259"/>
      <c r="T170" s="26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1" t="s">
        <v>150</v>
      </c>
      <c r="AU170" s="261" t="s">
        <v>91</v>
      </c>
      <c r="AV170" s="14" t="s">
        <v>142</v>
      </c>
      <c r="AW170" s="14" t="s">
        <v>36</v>
      </c>
      <c r="AX170" s="14" t="s">
        <v>89</v>
      </c>
      <c r="AY170" s="261" t="s">
        <v>136</v>
      </c>
    </row>
    <row r="171" s="2" customFormat="1" ht="44.25" customHeight="1">
      <c r="A171" s="37"/>
      <c r="B171" s="38"/>
      <c r="C171" s="218" t="s">
        <v>199</v>
      </c>
      <c r="D171" s="218" t="s">
        <v>138</v>
      </c>
      <c r="E171" s="219" t="s">
        <v>200</v>
      </c>
      <c r="F171" s="220" t="s">
        <v>201</v>
      </c>
      <c r="G171" s="221" t="s">
        <v>160</v>
      </c>
      <c r="H171" s="222">
        <v>132.112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46</v>
      </c>
      <c r="O171" s="90"/>
      <c r="P171" s="228">
        <f>O171*H171</f>
        <v>0</v>
      </c>
      <c r="Q171" s="228">
        <v>1.9967999999999999</v>
      </c>
      <c r="R171" s="228">
        <f>Q171*H171</f>
        <v>263.80124159999997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142</v>
      </c>
      <c r="AT171" s="230" t="s">
        <v>138</v>
      </c>
      <c r="AU171" s="230" t="s">
        <v>91</v>
      </c>
      <c r="AY171" s="16" t="s">
        <v>136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89</v>
      </c>
      <c r="BK171" s="231">
        <f>ROUND(I171*H171,2)</f>
        <v>0</v>
      </c>
      <c r="BL171" s="16" t="s">
        <v>142</v>
      </c>
      <c r="BM171" s="230" t="s">
        <v>202</v>
      </c>
    </row>
    <row r="172" s="2" customFormat="1">
      <c r="A172" s="37"/>
      <c r="B172" s="38"/>
      <c r="C172" s="39"/>
      <c r="D172" s="232" t="s">
        <v>144</v>
      </c>
      <c r="E172" s="39"/>
      <c r="F172" s="233" t="s">
        <v>201</v>
      </c>
      <c r="G172" s="39"/>
      <c r="H172" s="39"/>
      <c r="I172" s="234"/>
      <c r="J172" s="39"/>
      <c r="K172" s="39"/>
      <c r="L172" s="43"/>
      <c r="M172" s="235"/>
      <c r="N172" s="236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144</v>
      </c>
      <c r="AU172" s="16" t="s">
        <v>91</v>
      </c>
    </row>
    <row r="173" s="2" customFormat="1">
      <c r="A173" s="37"/>
      <c r="B173" s="38"/>
      <c r="C173" s="39"/>
      <c r="D173" s="232" t="s">
        <v>148</v>
      </c>
      <c r="E173" s="39"/>
      <c r="F173" s="239" t="s">
        <v>149</v>
      </c>
      <c r="G173" s="39"/>
      <c r="H173" s="39"/>
      <c r="I173" s="234"/>
      <c r="J173" s="39"/>
      <c r="K173" s="39"/>
      <c r="L173" s="43"/>
      <c r="M173" s="235"/>
      <c r="N173" s="236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148</v>
      </c>
      <c r="AU173" s="16" t="s">
        <v>91</v>
      </c>
    </row>
    <row r="174" s="13" customFormat="1">
      <c r="A174" s="13"/>
      <c r="B174" s="240"/>
      <c r="C174" s="241"/>
      <c r="D174" s="232" t="s">
        <v>150</v>
      </c>
      <c r="E174" s="242" t="s">
        <v>1</v>
      </c>
      <c r="F174" s="243" t="s">
        <v>203</v>
      </c>
      <c r="G174" s="241"/>
      <c r="H174" s="244">
        <v>132.112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150</v>
      </c>
      <c r="AU174" s="250" t="s">
        <v>91</v>
      </c>
      <c r="AV174" s="13" t="s">
        <v>91</v>
      </c>
      <c r="AW174" s="13" t="s">
        <v>36</v>
      </c>
      <c r="AX174" s="13" t="s">
        <v>89</v>
      </c>
      <c r="AY174" s="250" t="s">
        <v>136</v>
      </c>
    </row>
    <row r="175" s="2" customFormat="1" ht="24.15" customHeight="1">
      <c r="A175" s="37"/>
      <c r="B175" s="38"/>
      <c r="C175" s="218" t="s">
        <v>204</v>
      </c>
      <c r="D175" s="218" t="s">
        <v>138</v>
      </c>
      <c r="E175" s="219" t="s">
        <v>205</v>
      </c>
      <c r="F175" s="220" t="s">
        <v>206</v>
      </c>
      <c r="G175" s="221" t="s">
        <v>160</v>
      </c>
      <c r="H175" s="222">
        <v>22.620000000000001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46</v>
      </c>
      <c r="O175" s="90"/>
      <c r="P175" s="228">
        <f>O175*H175</f>
        <v>0</v>
      </c>
      <c r="Q175" s="228">
        <v>1.9967999999999999</v>
      </c>
      <c r="R175" s="228">
        <f>Q175*H175</f>
        <v>45.167616000000002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142</v>
      </c>
      <c r="AT175" s="230" t="s">
        <v>138</v>
      </c>
      <c r="AU175" s="230" t="s">
        <v>91</v>
      </c>
      <c r="AY175" s="16" t="s">
        <v>136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89</v>
      </c>
      <c r="BK175" s="231">
        <f>ROUND(I175*H175,2)</f>
        <v>0</v>
      </c>
      <c r="BL175" s="16" t="s">
        <v>142</v>
      </c>
      <c r="BM175" s="230" t="s">
        <v>207</v>
      </c>
    </row>
    <row r="176" s="2" customFormat="1">
      <c r="A176" s="37"/>
      <c r="B176" s="38"/>
      <c r="C176" s="39"/>
      <c r="D176" s="232" t="s">
        <v>144</v>
      </c>
      <c r="E176" s="39"/>
      <c r="F176" s="233" t="s">
        <v>208</v>
      </c>
      <c r="G176" s="39"/>
      <c r="H176" s="39"/>
      <c r="I176" s="234"/>
      <c r="J176" s="39"/>
      <c r="K176" s="39"/>
      <c r="L176" s="43"/>
      <c r="M176" s="235"/>
      <c r="N176" s="236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144</v>
      </c>
      <c r="AU176" s="16" t="s">
        <v>91</v>
      </c>
    </row>
    <row r="177" s="2" customFormat="1">
      <c r="A177" s="37"/>
      <c r="B177" s="38"/>
      <c r="C177" s="39"/>
      <c r="D177" s="237" t="s">
        <v>146</v>
      </c>
      <c r="E177" s="39"/>
      <c r="F177" s="238" t="s">
        <v>209</v>
      </c>
      <c r="G177" s="39"/>
      <c r="H177" s="39"/>
      <c r="I177" s="234"/>
      <c r="J177" s="39"/>
      <c r="K177" s="39"/>
      <c r="L177" s="43"/>
      <c r="M177" s="235"/>
      <c r="N177" s="236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146</v>
      </c>
      <c r="AU177" s="16" t="s">
        <v>91</v>
      </c>
    </row>
    <row r="178" s="2" customFormat="1">
      <c r="A178" s="37"/>
      <c r="B178" s="38"/>
      <c r="C178" s="39"/>
      <c r="D178" s="232" t="s">
        <v>148</v>
      </c>
      <c r="E178" s="39"/>
      <c r="F178" s="239" t="s">
        <v>210</v>
      </c>
      <c r="G178" s="39"/>
      <c r="H178" s="39"/>
      <c r="I178" s="234"/>
      <c r="J178" s="39"/>
      <c r="K178" s="39"/>
      <c r="L178" s="43"/>
      <c r="M178" s="235"/>
      <c r="N178" s="236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148</v>
      </c>
      <c r="AU178" s="16" t="s">
        <v>91</v>
      </c>
    </row>
    <row r="179" s="13" customFormat="1">
      <c r="A179" s="13"/>
      <c r="B179" s="240"/>
      <c r="C179" s="241"/>
      <c r="D179" s="232" t="s">
        <v>150</v>
      </c>
      <c r="E179" s="242" t="s">
        <v>1</v>
      </c>
      <c r="F179" s="243" t="s">
        <v>211</v>
      </c>
      <c r="G179" s="241"/>
      <c r="H179" s="244">
        <v>22.620000000000001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150</v>
      </c>
      <c r="AU179" s="250" t="s">
        <v>91</v>
      </c>
      <c r="AV179" s="13" t="s">
        <v>91</v>
      </c>
      <c r="AW179" s="13" t="s">
        <v>36</v>
      </c>
      <c r="AX179" s="13" t="s">
        <v>89</v>
      </c>
      <c r="AY179" s="250" t="s">
        <v>136</v>
      </c>
    </row>
    <row r="180" s="2" customFormat="1" ht="16.5" customHeight="1">
      <c r="A180" s="37"/>
      <c r="B180" s="38"/>
      <c r="C180" s="218" t="s">
        <v>212</v>
      </c>
      <c r="D180" s="218" t="s">
        <v>138</v>
      </c>
      <c r="E180" s="219" t="s">
        <v>213</v>
      </c>
      <c r="F180" s="220" t="s">
        <v>214</v>
      </c>
      <c r="G180" s="221" t="s">
        <v>141</v>
      </c>
      <c r="H180" s="222">
        <v>384.68000000000001</v>
      </c>
      <c r="I180" s="223"/>
      <c r="J180" s="224">
        <f>ROUND(I180*H180,2)</f>
        <v>0</v>
      </c>
      <c r="K180" s="225"/>
      <c r="L180" s="43"/>
      <c r="M180" s="226" t="s">
        <v>1</v>
      </c>
      <c r="N180" s="227" t="s">
        <v>46</v>
      </c>
      <c r="O180" s="90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142</v>
      </c>
      <c r="AT180" s="230" t="s">
        <v>138</v>
      </c>
      <c r="AU180" s="230" t="s">
        <v>91</v>
      </c>
      <c r="AY180" s="16" t="s">
        <v>136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89</v>
      </c>
      <c r="BK180" s="231">
        <f>ROUND(I180*H180,2)</f>
        <v>0</v>
      </c>
      <c r="BL180" s="16" t="s">
        <v>142</v>
      </c>
      <c r="BM180" s="230" t="s">
        <v>215</v>
      </c>
    </row>
    <row r="181" s="2" customFormat="1">
      <c r="A181" s="37"/>
      <c r="B181" s="38"/>
      <c r="C181" s="39"/>
      <c r="D181" s="232" t="s">
        <v>144</v>
      </c>
      <c r="E181" s="39"/>
      <c r="F181" s="233" t="s">
        <v>216</v>
      </c>
      <c r="G181" s="39"/>
      <c r="H181" s="39"/>
      <c r="I181" s="234"/>
      <c r="J181" s="39"/>
      <c r="K181" s="39"/>
      <c r="L181" s="43"/>
      <c r="M181" s="235"/>
      <c r="N181" s="236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144</v>
      </c>
      <c r="AU181" s="16" t="s">
        <v>91</v>
      </c>
    </row>
    <row r="182" s="2" customFormat="1">
      <c r="A182" s="37"/>
      <c r="B182" s="38"/>
      <c r="C182" s="39"/>
      <c r="D182" s="237" t="s">
        <v>146</v>
      </c>
      <c r="E182" s="39"/>
      <c r="F182" s="238" t="s">
        <v>217</v>
      </c>
      <c r="G182" s="39"/>
      <c r="H182" s="39"/>
      <c r="I182" s="234"/>
      <c r="J182" s="39"/>
      <c r="K182" s="39"/>
      <c r="L182" s="43"/>
      <c r="M182" s="235"/>
      <c r="N182" s="236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146</v>
      </c>
      <c r="AU182" s="16" t="s">
        <v>91</v>
      </c>
    </row>
    <row r="183" s="13" customFormat="1">
      <c r="A183" s="13"/>
      <c r="B183" s="240"/>
      <c r="C183" s="241"/>
      <c r="D183" s="232" t="s">
        <v>150</v>
      </c>
      <c r="E183" s="242" t="s">
        <v>1</v>
      </c>
      <c r="F183" s="243" t="s">
        <v>218</v>
      </c>
      <c r="G183" s="241"/>
      <c r="H183" s="244">
        <v>384.68000000000001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150</v>
      </c>
      <c r="AU183" s="250" t="s">
        <v>91</v>
      </c>
      <c r="AV183" s="13" t="s">
        <v>91</v>
      </c>
      <c r="AW183" s="13" t="s">
        <v>36</v>
      </c>
      <c r="AX183" s="13" t="s">
        <v>89</v>
      </c>
      <c r="AY183" s="250" t="s">
        <v>136</v>
      </c>
    </row>
    <row r="184" s="2" customFormat="1" ht="21.75" customHeight="1">
      <c r="A184" s="37"/>
      <c r="B184" s="38"/>
      <c r="C184" s="218" t="s">
        <v>219</v>
      </c>
      <c r="D184" s="218" t="s">
        <v>138</v>
      </c>
      <c r="E184" s="219" t="s">
        <v>220</v>
      </c>
      <c r="F184" s="220" t="s">
        <v>221</v>
      </c>
      <c r="G184" s="221" t="s">
        <v>141</v>
      </c>
      <c r="H184" s="222">
        <v>153.48400000000001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46</v>
      </c>
      <c r="O184" s="90"/>
      <c r="P184" s="228">
        <f>O184*H184</f>
        <v>0</v>
      </c>
      <c r="Q184" s="228">
        <v>0.21251999999999999</v>
      </c>
      <c r="R184" s="228">
        <f>Q184*H184</f>
        <v>32.618419680000002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142</v>
      </c>
      <c r="AT184" s="230" t="s">
        <v>138</v>
      </c>
      <c r="AU184" s="230" t="s">
        <v>91</v>
      </c>
      <c r="AY184" s="16" t="s">
        <v>136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89</v>
      </c>
      <c r="BK184" s="231">
        <f>ROUND(I184*H184,2)</f>
        <v>0</v>
      </c>
      <c r="BL184" s="16" t="s">
        <v>142</v>
      </c>
      <c r="BM184" s="230" t="s">
        <v>222</v>
      </c>
    </row>
    <row r="185" s="2" customFormat="1">
      <c r="A185" s="37"/>
      <c r="B185" s="38"/>
      <c r="C185" s="39"/>
      <c r="D185" s="232" t="s">
        <v>144</v>
      </c>
      <c r="E185" s="39"/>
      <c r="F185" s="233" t="s">
        <v>223</v>
      </c>
      <c r="G185" s="39"/>
      <c r="H185" s="39"/>
      <c r="I185" s="234"/>
      <c r="J185" s="39"/>
      <c r="K185" s="39"/>
      <c r="L185" s="43"/>
      <c r="M185" s="235"/>
      <c r="N185" s="236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144</v>
      </c>
      <c r="AU185" s="16" t="s">
        <v>91</v>
      </c>
    </row>
    <row r="186" s="2" customFormat="1">
      <c r="A186" s="37"/>
      <c r="B186" s="38"/>
      <c r="C186" s="39"/>
      <c r="D186" s="237" t="s">
        <v>146</v>
      </c>
      <c r="E186" s="39"/>
      <c r="F186" s="238" t="s">
        <v>224</v>
      </c>
      <c r="G186" s="39"/>
      <c r="H186" s="39"/>
      <c r="I186" s="234"/>
      <c r="J186" s="39"/>
      <c r="K186" s="39"/>
      <c r="L186" s="43"/>
      <c r="M186" s="235"/>
      <c r="N186" s="236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146</v>
      </c>
      <c r="AU186" s="16" t="s">
        <v>91</v>
      </c>
    </row>
    <row r="187" s="2" customFormat="1">
      <c r="A187" s="37"/>
      <c r="B187" s="38"/>
      <c r="C187" s="39"/>
      <c r="D187" s="232" t="s">
        <v>148</v>
      </c>
      <c r="E187" s="39"/>
      <c r="F187" s="239" t="s">
        <v>225</v>
      </c>
      <c r="G187" s="39"/>
      <c r="H187" s="39"/>
      <c r="I187" s="234"/>
      <c r="J187" s="39"/>
      <c r="K187" s="39"/>
      <c r="L187" s="43"/>
      <c r="M187" s="235"/>
      <c r="N187" s="236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148</v>
      </c>
      <c r="AU187" s="16" t="s">
        <v>91</v>
      </c>
    </row>
    <row r="188" s="13" customFormat="1">
      <c r="A188" s="13"/>
      <c r="B188" s="240"/>
      <c r="C188" s="241"/>
      <c r="D188" s="232" t="s">
        <v>150</v>
      </c>
      <c r="E188" s="242" t="s">
        <v>1</v>
      </c>
      <c r="F188" s="243" t="s">
        <v>226</v>
      </c>
      <c r="G188" s="241"/>
      <c r="H188" s="244">
        <v>153.48400000000001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0" t="s">
        <v>150</v>
      </c>
      <c r="AU188" s="250" t="s">
        <v>91</v>
      </c>
      <c r="AV188" s="13" t="s">
        <v>91</v>
      </c>
      <c r="AW188" s="13" t="s">
        <v>36</v>
      </c>
      <c r="AX188" s="13" t="s">
        <v>89</v>
      </c>
      <c r="AY188" s="250" t="s">
        <v>136</v>
      </c>
    </row>
    <row r="189" s="12" customFormat="1" ht="22.8" customHeight="1">
      <c r="A189" s="12"/>
      <c r="B189" s="202"/>
      <c r="C189" s="203"/>
      <c r="D189" s="204" t="s">
        <v>80</v>
      </c>
      <c r="E189" s="216" t="s">
        <v>91</v>
      </c>
      <c r="F189" s="216" t="s">
        <v>227</v>
      </c>
      <c r="G189" s="203"/>
      <c r="H189" s="203"/>
      <c r="I189" s="206"/>
      <c r="J189" s="217">
        <f>BK189</f>
        <v>0</v>
      </c>
      <c r="K189" s="203"/>
      <c r="L189" s="208"/>
      <c r="M189" s="209"/>
      <c r="N189" s="210"/>
      <c r="O189" s="210"/>
      <c r="P189" s="211">
        <f>SUM(P190:P256)</f>
        <v>0</v>
      </c>
      <c r="Q189" s="210"/>
      <c r="R189" s="211">
        <f>SUM(R190:R256)</f>
        <v>47.428320560000003</v>
      </c>
      <c r="S189" s="210"/>
      <c r="T189" s="212">
        <f>SUM(T190:T256)</f>
        <v>40.5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3" t="s">
        <v>89</v>
      </c>
      <c r="AT189" s="214" t="s">
        <v>80</v>
      </c>
      <c r="AU189" s="214" t="s">
        <v>89</v>
      </c>
      <c r="AY189" s="213" t="s">
        <v>136</v>
      </c>
      <c r="BK189" s="215">
        <f>SUM(BK190:BK256)</f>
        <v>0</v>
      </c>
    </row>
    <row r="190" s="2" customFormat="1" ht="16.5" customHeight="1">
      <c r="A190" s="37"/>
      <c r="B190" s="38"/>
      <c r="C190" s="218" t="s">
        <v>228</v>
      </c>
      <c r="D190" s="218" t="s">
        <v>138</v>
      </c>
      <c r="E190" s="219" t="s">
        <v>229</v>
      </c>
      <c r="F190" s="220" t="s">
        <v>230</v>
      </c>
      <c r="G190" s="221" t="s">
        <v>141</v>
      </c>
      <c r="H190" s="222">
        <v>29.32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46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142</v>
      </c>
      <c r="AT190" s="230" t="s">
        <v>138</v>
      </c>
      <c r="AU190" s="230" t="s">
        <v>91</v>
      </c>
      <c r="AY190" s="16" t="s">
        <v>136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89</v>
      </c>
      <c r="BK190" s="231">
        <f>ROUND(I190*H190,2)</f>
        <v>0</v>
      </c>
      <c r="BL190" s="16" t="s">
        <v>142</v>
      </c>
      <c r="BM190" s="230" t="s">
        <v>231</v>
      </c>
    </row>
    <row r="191" s="2" customFormat="1">
      <c r="A191" s="37"/>
      <c r="B191" s="38"/>
      <c r="C191" s="39"/>
      <c r="D191" s="232" t="s">
        <v>144</v>
      </c>
      <c r="E191" s="39"/>
      <c r="F191" s="233" t="s">
        <v>232</v>
      </c>
      <c r="G191" s="39"/>
      <c r="H191" s="39"/>
      <c r="I191" s="234"/>
      <c r="J191" s="39"/>
      <c r="K191" s="39"/>
      <c r="L191" s="43"/>
      <c r="M191" s="235"/>
      <c r="N191" s="236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144</v>
      </c>
      <c r="AU191" s="16" t="s">
        <v>91</v>
      </c>
    </row>
    <row r="192" s="2" customFormat="1">
      <c r="A192" s="37"/>
      <c r="B192" s="38"/>
      <c r="C192" s="39"/>
      <c r="D192" s="237" t="s">
        <v>146</v>
      </c>
      <c r="E192" s="39"/>
      <c r="F192" s="238" t="s">
        <v>233</v>
      </c>
      <c r="G192" s="39"/>
      <c r="H192" s="39"/>
      <c r="I192" s="234"/>
      <c r="J192" s="39"/>
      <c r="K192" s="39"/>
      <c r="L192" s="43"/>
      <c r="M192" s="235"/>
      <c r="N192" s="236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146</v>
      </c>
      <c r="AU192" s="16" t="s">
        <v>91</v>
      </c>
    </row>
    <row r="193" s="2" customFormat="1">
      <c r="A193" s="37"/>
      <c r="B193" s="38"/>
      <c r="C193" s="39"/>
      <c r="D193" s="232" t="s">
        <v>148</v>
      </c>
      <c r="E193" s="39"/>
      <c r="F193" s="239" t="s">
        <v>234</v>
      </c>
      <c r="G193" s="39"/>
      <c r="H193" s="39"/>
      <c r="I193" s="234"/>
      <c r="J193" s="39"/>
      <c r="K193" s="39"/>
      <c r="L193" s="43"/>
      <c r="M193" s="235"/>
      <c r="N193" s="236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148</v>
      </c>
      <c r="AU193" s="16" t="s">
        <v>91</v>
      </c>
    </row>
    <row r="194" s="13" customFormat="1">
      <c r="A194" s="13"/>
      <c r="B194" s="240"/>
      <c r="C194" s="241"/>
      <c r="D194" s="232" t="s">
        <v>150</v>
      </c>
      <c r="E194" s="242" t="s">
        <v>1</v>
      </c>
      <c r="F194" s="243" t="s">
        <v>235</v>
      </c>
      <c r="G194" s="241"/>
      <c r="H194" s="244">
        <v>29.32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150</v>
      </c>
      <c r="AU194" s="250" t="s">
        <v>91</v>
      </c>
      <c r="AV194" s="13" t="s">
        <v>91</v>
      </c>
      <c r="AW194" s="13" t="s">
        <v>36</v>
      </c>
      <c r="AX194" s="13" t="s">
        <v>89</v>
      </c>
      <c r="AY194" s="250" t="s">
        <v>136</v>
      </c>
    </row>
    <row r="195" s="2" customFormat="1" ht="33" customHeight="1">
      <c r="A195" s="37"/>
      <c r="B195" s="38"/>
      <c r="C195" s="218" t="s">
        <v>236</v>
      </c>
      <c r="D195" s="218" t="s">
        <v>138</v>
      </c>
      <c r="E195" s="219" t="s">
        <v>237</v>
      </c>
      <c r="F195" s="220" t="s">
        <v>238</v>
      </c>
      <c r="G195" s="221" t="s">
        <v>160</v>
      </c>
      <c r="H195" s="222">
        <v>30.800000000000001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46</v>
      </c>
      <c r="O195" s="90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142</v>
      </c>
      <c r="AT195" s="230" t="s">
        <v>138</v>
      </c>
      <c r="AU195" s="230" t="s">
        <v>91</v>
      </c>
      <c r="AY195" s="16" t="s">
        <v>136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89</v>
      </c>
      <c r="BK195" s="231">
        <f>ROUND(I195*H195,2)</f>
        <v>0</v>
      </c>
      <c r="BL195" s="16" t="s">
        <v>142</v>
      </c>
      <c r="BM195" s="230" t="s">
        <v>239</v>
      </c>
    </row>
    <row r="196" s="2" customFormat="1">
      <c r="A196" s="37"/>
      <c r="B196" s="38"/>
      <c r="C196" s="39"/>
      <c r="D196" s="232" t="s">
        <v>144</v>
      </c>
      <c r="E196" s="39"/>
      <c r="F196" s="233" t="s">
        <v>240</v>
      </c>
      <c r="G196" s="39"/>
      <c r="H196" s="39"/>
      <c r="I196" s="234"/>
      <c r="J196" s="39"/>
      <c r="K196" s="39"/>
      <c r="L196" s="43"/>
      <c r="M196" s="235"/>
      <c r="N196" s="236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144</v>
      </c>
      <c r="AU196" s="16" t="s">
        <v>91</v>
      </c>
    </row>
    <row r="197" s="2" customFormat="1">
      <c r="A197" s="37"/>
      <c r="B197" s="38"/>
      <c r="C197" s="39"/>
      <c r="D197" s="237" t="s">
        <v>146</v>
      </c>
      <c r="E197" s="39"/>
      <c r="F197" s="238" t="s">
        <v>241</v>
      </c>
      <c r="G197" s="39"/>
      <c r="H197" s="39"/>
      <c r="I197" s="234"/>
      <c r="J197" s="39"/>
      <c r="K197" s="39"/>
      <c r="L197" s="43"/>
      <c r="M197" s="235"/>
      <c r="N197" s="236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146</v>
      </c>
      <c r="AU197" s="16" t="s">
        <v>91</v>
      </c>
    </row>
    <row r="198" s="2" customFormat="1">
      <c r="A198" s="37"/>
      <c r="B198" s="38"/>
      <c r="C198" s="39"/>
      <c r="D198" s="232" t="s">
        <v>148</v>
      </c>
      <c r="E198" s="39"/>
      <c r="F198" s="239" t="s">
        <v>149</v>
      </c>
      <c r="G198" s="39"/>
      <c r="H198" s="39"/>
      <c r="I198" s="234"/>
      <c r="J198" s="39"/>
      <c r="K198" s="39"/>
      <c r="L198" s="43"/>
      <c r="M198" s="235"/>
      <c r="N198" s="236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148</v>
      </c>
      <c r="AU198" s="16" t="s">
        <v>91</v>
      </c>
    </row>
    <row r="199" s="13" customFormat="1">
      <c r="A199" s="13"/>
      <c r="B199" s="240"/>
      <c r="C199" s="241"/>
      <c r="D199" s="232" t="s">
        <v>150</v>
      </c>
      <c r="E199" s="242" t="s">
        <v>1</v>
      </c>
      <c r="F199" s="243" t="s">
        <v>242</v>
      </c>
      <c r="G199" s="241"/>
      <c r="H199" s="244">
        <v>30.800000000000001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0" t="s">
        <v>150</v>
      </c>
      <c r="AU199" s="250" t="s">
        <v>91</v>
      </c>
      <c r="AV199" s="13" t="s">
        <v>91</v>
      </c>
      <c r="AW199" s="13" t="s">
        <v>36</v>
      </c>
      <c r="AX199" s="13" t="s">
        <v>89</v>
      </c>
      <c r="AY199" s="250" t="s">
        <v>136</v>
      </c>
    </row>
    <row r="200" s="2" customFormat="1" ht="24.15" customHeight="1">
      <c r="A200" s="37"/>
      <c r="B200" s="38"/>
      <c r="C200" s="218" t="s">
        <v>8</v>
      </c>
      <c r="D200" s="218" t="s">
        <v>138</v>
      </c>
      <c r="E200" s="219" t="s">
        <v>243</v>
      </c>
      <c r="F200" s="220" t="s">
        <v>244</v>
      </c>
      <c r="G200" s="221" t="s">
        <v>245</v>
      </c>
      <c r="H200" s="222">
        <v>2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46</v>
      </c>
      <c r="O200" s="90"/>
      <c r="P200" s="228">
        <f>O200*H200</f>
        <v>0</v>
      </c>
      <c r="Q200" s="228">
        <v>0.021350000000000001</v>
      </c>
      <c r="R200" s="228">
        <f>Q200*H200</f>
        <v>0.042700000000000002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142</v>
      </c>
      <c r="AT200" s="230" t="s">
        <v>138</v>
      </c>
      <c r="AU200" s="230" t="s">
        <v>91</v>
      </c>
      <c r="AY200" s="16" t="s">
        <v>136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89</v>
      </c>
      <c r="BK200" s="231">
        <f>ROUND(I200*H200,2)</f>
        <v>0</v>
      </c>
      <c r="BL200" s="16" t="s">
        <v>142</v>
      </c>
      <c r="BM200" s="230" t="s">
        <v>246</v>
      </c>
    </row>
    <row r="201" s="2" customFormat="1">
      <c r="A201" s="37"/>
      <c r="B201" s="38"/>
      <c r="C201" s="39"/>
      <c r="D201" s="232" t="s">
        <v>144</v>
      </c>
      <c r="E201" s="39"/>
      <c r="F201" s="233" t="s">
        <v>247</v>
      </c>
      <c r="G201" s="39"/>
      <c r="H201" s="39"/>
      <c r="I201" s="234"/>
      <c r="J201" s="39"/>
      <c r="K201" s="39"/>
      <c r="L201" s="43"/>
      <c r="M201" s="235"/>
      <c r="N201" s="236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144</v>
      </c>
      <c r="AU201" s="16" t="s">
        <v>91</v>
      </c>
    </row>
    <row r="202" s="2" customFormat="1">
      <c r="A202" s="37"/>
      <c r="B202" s="38"/>
      <c r="C202" s="39"/>
      <c r="D202" s="237" t="s">
        <v>146</v>
      </c>
      <c r="E202" s="39"/>
      <c r="F202" s="238" t="s">
        <v>248</v>
      </c>
      <c r="G202" s="39"/>
      <c r="H202" s="39"/>
      <c r="I202" s="234"/>
      <c r="J202" s="39"/>
      <c r="K202" s="39"/>
      <c r="L202" s="43"/>
      <c r="M202" s="235"/>
      <c r="N202" s="236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146</v>
      </c>
      <c r="AU202" s="16" t="s">
        <v>91</v>
      </c>
    </row>
    <row r="203" s="2" customFormat="1">
      <c r="A203" s="37"/>
      <c r="B203" s="38"/>
      <c r="C203" s="39"/>
      <c r="D203" s="232" t="s">
        <v>148</v>
      </c>
      <c r="E203" s="39"/>
      <c r="F203" s="239" t="s">
        <v>249</v>
      </c>
      <c r="G203" s="39"/>
      <c r="H203" s="39"/>
      <c r="I203" s="234"/>
      <c r="J203" s="39"/>
      <c r="K203" s="39"/>
      <c r="L203" s="43"/>
      <c r="M203" s="235"/>
      <c r="N203" s="236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148</v>
      </c>
      <c r="AU203" s="16" t="s">
        <v>91</v>
      </c>
    </row>
    <row r="204" s="13" customFormat="1">
      <c r="A204" s="13"/>
      <c r="B204" s="240"/>
      <c r="C204" s="241"/>
      <c r="D204" s="232" t="s">
        <v>150</v>
      </c>
      <c r="E204" s="242" t="s">
        <v>1</v>
      </c>
      <c r="F204" s="243" t="s">
        <v>91</v>
      </c>
      <c r="G204" s="241"/>
      <c r="H204" s="244">
        <v>2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0" t="s">
        <v>150</v>
      </c>
      <c r="AU204" s="250" t="s">
        <v>91</v>
      </c>
      <c r="AV204" s="13" t="s">
        <v>91</v>
      </c>
      <c r="AW204" s="13" t="s">
        <v>36</v>
      </c>
      <c r="AX204" s="13" t="s">
        <v>89</v>
      </c>
      <c r="AY204" s="250" t="s">
        <v>136</v>
      </c>
    </row>
    <row r="205" s="2" customFormat="1" ht="24.15" customHeight="1">
      <c r="A205" s="37"/>
      <c r="B205" s="38"/>
      <c r="C205" s="218" t="s">
        <v>250</v>
      </c>
      <c r="D205" s="218" t="s">
        <v>138</v>
      </c>
      <c r="E205" s="219" t="s">
        <v>251</v>
      </c>
      <c r="F205" s="220" t="s">
        <v>252</v>
      </c>
      <c r="G205" s="221" t="s">
        <v>160</v>
      </c>
      <c r="H205" s="222">
        <v>16.199999999999999</v>
      </c>
      <c r="I205" s="223"/>
      <c r="J205" s="224">
        <f>ROUND(I205*H205,2)</f>
        <v>0</v>
      </c>
      <c r="K205" s="225"/>
      <c r="L205" s="43"/>
      <c r="M205" s="226" t="s">
        <v>1</v>
      </c>
      <c r="N205" s="227" t="s">
        <v>46</v>
      </c>
      <c r="O205" s="90"/>
      <c r="P205" s="228">
        <f>O205*H205</f>
        <v>0</v>
      </c>
      <c r="Q205" s="228">
        <v>0</v>
      </c>
      <c r="R205" s="228">
        <f>Q205*H205</f>
        <v>0</v>
      </c>
      <c r="S205" s="228">
        <v>2.5</v>
      </c>
      <c r="T205" s="229">
        <f>S205*H205</f>
        <v>40.5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142</v>
      </c>
      <c r="AT205" s="230" t="s">
        <v>138</v>
      </c>
      <c r="AU205" s="230" t="s">
        <v>91</v>
      </c>
      <c r="AY205" s="16" t="s">
        <v>136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89</v>
      </c>
      <c r="BK205" s="231">
        <f>ROUND(I205*H205,2)</f>
        <v>0</v>
      </c>
      <c r="BL205" s="16" t="s">
        <v>142</v>
      </c>
      <c r="BM205" s="230" t="s">
        <v>253</v>
      </c>
    </row>
    <row r="206" s="2" customFormat="1">
      <c r="A206" s="37"/>
      <c r="B206" s="38"/>
      <c r="C206" s="39"/>
      <c r="D206" s="232" t="s">
        <v>144</v>
      </c>
      <c r="E206" s="39"/>
      <c r="F206" s="233" t="s">
        <v>254</v>
      </c>
      <c r="G206" s="39"/>
      <c r="H206" s="39"/>
      <c r="I206" s="234"/>
      <c r="J206" s="39"/>
      <c r="K206" s="39"/>
      <c r="L206" s="43"/>
      <c r="M206" s="235"/>
      <c r="N206" s="236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144</v>
      </c>
      <c r="AU206" s="16" t="s">
        <v>91</v>
      </c>
    </row>
    <row r="207" s="2" customFormat="1">
      <c r="A207" s="37"/>
      <c r="B207" s="38"/>
      <c r="C207" s="39"/>
      <c r="D207" s="237" t="s">
        <v>146</v>
      </c>
      <c r="E207" s="39"/>
      <c r="F207" s="238" t="s">
        <v>255</v>
      </c>
      <c r="G207" s="39"/>
      <c r="H207" s="39"/>
      <c r="I207" s="234"/>
      <c r="J207" s="39"/>
      <c r="K207" s="39"/>
      <c r="L207" s="43"/>
      <c r="M207" s="235"/>
      <c r="N207" s="236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146</v>
      </c>
      <c r="AU207" s="16" t="s">
        <v>91</v>
      </c>
    </row>
    <row r="208" s="2" customFormat="1">
      <c r="A208" s="37"/>
      <c r="B208" s="38"/>
      <c r="C208" s="39"/>
      <c r="D208" s="232" t="s">
        <v>148</v>
      </c>
      <c r="E208" s="39"/>
      <c r="F208" s="239" t="s">
        <v>149</v>
      </c>
      <c r="G208" s="39"/>
      <c r="H208" s="39"/>
      <c r="I208" s="234"/>
      <c r="J208" s="39"/>
      <c r="K208" s="39"/>
      <c r="L208" s="43"/>
      <c r="M208" s="235"/>
      <c r="N208" s="236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148</v>
      </c>
      <c r="AU208" s="16" t="s">
        <v>91</v>
      </c>
    </row>
    <row r="209" s="13" customFormat="1">
      <c r="A209" s="13"/>
      <c r="B209" s="240"/>
      <c r="C209" s="241"/>
      <c r="D209" s="232" t="s">
        <v>150</v>
      </c>
      <c r="E209" s="242" t="s">
        <v>1</v>
      </c>
      <c r="F209" s="243" t="s">
        <v>256</v>
      </c>
      <c r="G209" s="241"/>
      <c r="H209" s="244">
        <v>16.199999999999999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0" t="s">
        <v>150</v>
      </c>
      <c r="AU209" s="250" t="s">
        <v>91</v>
      </c>
      <c r="AV209" s="13" t="s">
        <v>91</v>
      </c>
      <c r="AW209" s="13" t="s">
        <v>36</v>
      </c>
      <c r="AX209" s="13" t="s">
        <v>89</v>
      </c>
      <c r="AY209" s="250" t="s">
        <v>136</v>
      </c>
    </row>
    <row r="210" s="2" customFormat="1" ht="37.8" customHeight="1">
      <c r="A210" s="37"/>
      <c r="B210" s="38"/>
      <c r="C210" s="218" t="s">
        <v>257</v>
      </c>
      <c r="D210" s="218" t="s">
        <v>138</v>
      </c>
      <c r="E210" s="219" t="s">
        <v>258</v>
      </c>
      <c r="F210" s="220" t="s">
        <v>259</v>
      </c>
      <c r="G210" s="221" t="s">
        <v>245</v>
      </c>
      <c r="H210" s="222">
        <v>316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46</v>
      </c>
      <c r="O210" s="90"/>
      <c r="P210" s="228">
        <f>O210*H210</f>
        <v>0</v>
      </c>
      <c r="Q210" s="228">
        <v>2.0000000000000002E-05</v>
      </c>
      <c r="R210" s="228">
        <f>Q210*H210</f>
        <v>0.0063200000000000001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142</v>
      </c>
      <c r="AT210" s="230" t="s">
        <v>138</v>
      </c>
      <c r="AU210" s="230" t="s">
        <v>91</v>
      </c>
      <c r="AY210" s="16" t="s">
        <v>136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89</v>
      </c>
      <c r="BK210" s="231">
        <f>ROUND(I210*H210,2)</f>
        <v>0</v>
      </c>
      <c r="BL210" s="16" t="s">
        <v>142</v>
      </c>
      <c r="BM210" s="230" t="s">
        <v>260</v>
      </c>
    </row>
    <row r="211" s="2" customFormat="1">
      <c r="A211" s="37"/>
      <c r="B211" s="38"/>
      <c r="C211" s="39"/>
      <c r="D211" s="232" t="s">
        <v>144</v>
      </c>
      <c r="E211" s="39"/>
      <c r="F211" s="233" t="s">
        <v>259</v>
      </c>
      <c r="G211" s="39"/>
      <c r="H211" s="39"/>
      <c r="I211" s="234"/>
      <c r="J211" s="39"/>
      <c r="K211" s="39"/>
      <c r="L211" s="43"/>
      <c r="M211" s="235"/>
      <c r="N211" s="236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144</v>
      </c>
      <c r="AU211" s="16" t="s">
        <v>91</v>
      </c>
    </row>
    <row r="212" s="2" customFormat="1">
      <c r="A212" s="37"/>
      <c r="B212" s="38"/>
      <c r="C212" s="39"/>
      <c r="D212" s="232" t="s">
        <v>148</v>
      </c>
      <c r="E212" s="39"/>
      <c r="F212" s="239" t="s">
        <v>149</v>
      </c>
      <c r="G212" s="39"/>
      <c r="H212" s="39"/>
      <c r="I212" s="234"/>
      <c r="J212" s="39"/>
      <c r="K212" s="39"/>
      <c r="L212" s="43"/>
      <c r="M212" s="235"/>
      <c r="N212" s="236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148</v>
      </c>
      <c r="AU212" s="16" t="s">
        <v>91</v>
      </c>
    </row>
    <row r="213" s="13" customFormat="1">
      <c r="A213" s="13"/>
      <c r="B213" s="240"/>
      <c r="C213" s="241"/>
      <c r="D213" s="232" t="s">
        <v>150</v>
      </c>
      <c r="E213" s="242" t="s">
        <v>1</v>
      </c>
      <c r="F213" s="243" t="s">
        <v>261</v>
      </c>
      <c r="G213" s="241"/>
      <c r="H213" s="244">
        <v>316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0" t="s">
        <v>150</v>
      </c>
      <c r="AU213" s="250" t="s">
        <v>91</v>
      </c>
      <c r="AV213" s="13" t="s">
        <v>91</v>
      </c>
      <c r="AW213" s="13" t="s">
        <v>36</v>
      </c>
      <c r="AX213" s="13" t="s">
        <v>89</v>
      </c>
      <c r="AY213" s="250" t="s">
        <v>136</v>
      </c>
    </row>
    <row r="214" s="2" customFormat="1" ht="21.75" customHeight="1">
      <c r="A214" s="37"/>
      <c r="B214" s="38"/>
      <c r="C214" s="218" t="s">
        <v>262</v>
      </c>
      <c r="D214" s="218" t="s">
        <v>138</v>
      </c>
      <c r="E214" s="219" t="s">
        <v>263</v>
      </c>
      <c r="F214" s="220" t="s">
        <v>264</v>
      </c>
      <c r="G214" s="221" t="s">
        <v>265</v>
      </c>
      <c r="H214" s="222">
        <v>0.087999999999999995</v>
      </c>
      <c r="I214" s="223"/>
      <c r="J214" s="224">
        <f>ROUND(I214*H214,2)</f>
        <v>0</v>
      </c>
      <c r="K214" s="225"/>
      <c r="L214" s="43"/>
      <c r="M214" s="226" t="s">
        <v>1</v>
      </c>
      <c r="N214" s="227" t="s">
        <v>46</v>
      </c>
      <c r="O214" s="90"/>
      <c r="P214" s="228">
        <f>O214*H214</f>
        <v>0</v>
      </c>
      <c r="Q214" s="228">
        <v>1.0606199999999999</v>
      </c>
      <c r="R214" s="228">
        <f>Q214*H214</f>
        <v>0.093334559999999983</v>
      </c>
      <c r="S214" s="228">
        <v>0</v>
      </c>
      <c r="T214" s="22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142</v>
      </c>
      <c r="AT214" s="230" t="s">
        <v>138</v>
      </c>
      <c r="AU214" s="230" t="s">
        <v>91</v>
      </c>
      <c r="AY214" s="16" t="s">
        <v>136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89</v>
      </c>
      <c r="BK214" s="231">
        <f>ROUND(I214*H214,2)</f>
        <v>0</v>
      </c>
      <c r="BL214" s="16" t="s">
        <v>142</v>
      </c>
      <c r="BM214" s="230" t="s">
        <v>266</v>
      </c>
    </row>
    <row r="215" s="2" customFormat="1">
      <c r="A215" s="37"/>
      <c r="B215" s="38"/>
      <c r="C215" s="39"/>
      <c r="D215" s="232" t="s">
        <v>144</v>
      </c>
      <c r="E215" s="39"/>
      <c r="F215" s="233" t="s">
        <v>267</v>
      </c>
      <c r="G215" s="39"/>
      <c r="H215" s="39"/>
      <c r="I215" s="234"/>
      <c r="J215" s="39"/>
      <c r="K215" s="39"/>
      <c r="L215" s="43"/>
      <c r="M215" s="235"/>
      <c r="N215" s="236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144</v>
      </c>
      <c r="AU215" s="16" t="s">
        <v>91</v>
      </c>
    </row>
    <row r="216" s="2" customFormat="1">
      <c r="A216" s="37"/>
      <c r="B216" s="38"/>
      <c r="C216" s="39"/>
      <c r="D216" s="237" t="s">
        <v>146</v>
      </c>
      <c r="E216" s="39"/>
      <c r="F216" s="238" t="s">
        <v>268</v>
      </c>
      <c r="G216" s="39"/>
      <c r="H216" s="39"/>
      <c r="I216" s="234"/>
      <c r="J216" s="39"/>
      <c r="K216" s="39"/>
      <c r="L216" s="43"/>
      <c r="M216" s="235"/>
      <c r="N216" s="236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146</v>
      </c>
      <c r="AU216" s="16" t="s">
        <v>91</v>
      </c>
    </row>
    <row r="217" s="2" customFormat="1">
      <c r="A217" s="37"/>
      <c r="B217" s="38"/>
      <c r="C217" s="39"/>
      <c r="D217" s="232" t="s">
        <v>148</v>
      </c>
      <c r="E217" s="39"/>
      <c r="F217" s="239" t="s">
        <v>269</v>
      </c>
      <c r="G217" s="39"/>
      <c r="H217" s="39"/>
      <c r="I217" s="234"/>
      <c r="J217" s="39"/>
      <c r="K217" s="39"/>
      <c r="L217" s="43"/>
      <c r="M217" s="235"/>
      <c r="N217" s="236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148</v>
      </c>
      <c r="AU217" s="16" t="s">
        <v>91</v>
      </c>
    </row>
    <row r="218" s="13" customFormat="1">
      <c r="A218" s="13"/>
      <c r="B218" s="240"/>
      <c r="C218" s="241"/>
      <c r="D218" s="232" t="s">
        <v>150</v>
      </c>
      <c r="E218" s="242" t="s">
        <v>1</v>
      </c>
      <c r="F218" s="243" t="s">
        <v>270</v>
      </c>
      <c r="G218" s="241"/>
      <c r="H218" s="244">
        <v>0.087999999999999995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0" t="s">
        <v>150</v>
      </c>
      <c r="AU218" s="250" t="s">
        <v>91</v>
      </c>
      <c r="AV218" s="13" t="s">
        <v>91</v>
      </c>
      <c r="AW218" s="13" t="s">
        <v>36</v>
      </c>
      <c r="AX218" s="13" t="s">
        <v>89</v>
      </c>
      <c r="AY218" s="250" t="s">
        <v>136</v>
      </c>
    </row>
    <row r="219" s="2" customFormat="1" ht="66.75" customHeight="1">
      <c r="A219" s="37"/>
      <c r="B219" s="38"/>
      <c r="C219" s="218" t="s">
        <v>271</v>
      </c>
      <c r="D219" s="218" t="s">
        <v>138</v>
      </c>
      <c r="E219" s="219" t="s">
        <v>272</v>
      </c>
      <c r="F219" s="220" t="s">
        <v>273</v>
      </c>
      <c r="G219" s="221" t="s">
        <v>160</v>
      </c>
      <c r="H219" s="222">
        <v>16.199999999999999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46</v>
      </c>
      <c r="O219" s="90"/>
      <c r="P219" s="228">
        <f>O219*H219</f>
        <v>0</v>
      </c>
      <c r="Q219" s="228">
        <v>2.8967999999999998</v>
      </c>
      <c r="R219" s="228">
        <f>Q219*H219</f>
        <v>46.928159999999998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142</v>
      </c>
      <c r="AT219" s="230" t="s">
        <v>138</v>
      </c>
      <c r="AU219" s="230" t="s">
        <v>91</v>
      </c>
      <c r="AY219" s="16" t="s">
        <v>136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89</v>
      </c>
      <c r="BK219" s="231">
        <f>ROUND(I219*H219,2)</f>
        <v>0</v>
      </c>
      <c r="BL219" s="16" t="s">
        <v>142</v>
      </c>
      <c r="BM219" s="230" t="s">
        <v>274</v>
      </c>
    </row>
    <row r="220" s="2" customFormat="1">
      <c r="A220" s="37"/>
      <c r="B220" s="38"/>
      <c r="C220" s="39"/>
      <c r="D220" s="232" t="s">
        <v>144</v>
      </c>
      <c r="E220" s="39"/>
      <c r="F220" s="233" t="s">
        <v>275</v>
      </c>
      <c r="G220" s="39"/>
      <c r="H220" s="39"/>
      <c r="I220" s="234"/>
      <c r="J220" s="39"/>
      <c r="K220" s="39"/>
      <c r="L220" s="43"/>
      <c r="M220" s="235"/>
      <c r="N220" s="236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144</v>
      </c>
      <c r="AU220" s="16" t="s">
        <v>91</v>
      </c>
    </row>
    <row r="221" s="2" customFormat="1">
      <c r="A221" s="37"/>
      <c r="B221" s="38"/>
      <c r="C221" s="39"/>
      <c r="D221" s="232" t="s">
        <v>148</v>
      </c>
      <c r="E221" s="39"/>
      <c r="F221" s="239" t="s">
        <v>149</v>
      </c>
      <c r="G221" s="39"/>
      <c r="H221" s="39"/>
      <c r="I221" s="234"/>
      <c r="J221" s="39"/>
      <c r="K221" s="39"/>
      <c r="L221" s="43"/>
      <c r="M221" s="235"/>
      <c r="N221" s="236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148</v>
      </c>
      <c r="AU221" s="16" t="s">
        <v>91</v>
      </c>
    </row>
    <row r="222" s="13" customFormat="1">
      <c r="A222" s="13"/>
      <c r="B222" s="240"/>
      <c r="C222" s="241"/>
      <c r="D222" s="232" t="s">
        <v>150</v>
      </c>
      <c r="E222" s="242" t="s">
        <v>1</v>
      </c>
      <c r="F222" s="243" t="s">
        <v>276</v>
      </c>
      <c r="G222" s="241"/>
      <c r="H222" s="244">
        <v>16.199999999999999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0" t="s">
        <v>150</v>
      </c>
      <c r="AU222" s="250" t="s">
        <v>91</v>
      </c>
      <c r="AV222" s="13" t="s">
        <v>91</v>
      </c>
      <c r="AW222" s="13" t="s">
        <v>36</v>
      </c>
      <c r="AX222" s="13" t="s">
        <v>89</v>
      </c>
      <c r="AY222" s="250" t="s">
        <v>136</v>
      </c>
    </row>
    <row r="223" s="2" customFormat="1" ht="16.5" customHeight="1">
      <c r="A223" s="37"/>
      <c r="B223" s="38"/>
      <c r="C223" s="218" t="s">
        <v>277</v>
      </c>
      <c r="D223" s="218" t="s">
        <v>138</v>
      </c>
      <c r="E223" s="219" t="s">
        <v>278</v>
      </c>
      <c r="F223" s="220" t="s">
        <v>279</v>
      </c>
      <c r="G223" s="221" t="s">
        <v>160</v>
      </c>
      <c r="H223" s="222">
        <v>0.40000000000000002</v>
      </c>
      <c r="I223" s="223"/>
      <c r="J223" s="224">
        <f>ROUND(I223*H223,2)</f>
        <v>0</v>
      </c>
      <c r="K223" s="225"/>
      <c r="L223" s="43"/>
      <c r="M223" s="226" t="s">
        <v>1</v>
      </c>
      <c r="N223" s="227" t="s">
        <v>46</v>
      </c>
      <c r="O223" s="90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142</v>
      </c>
      <c r="AT223" s="230" t="s">
        <v>138</v>
      </c>
      <c r="AU223" s="230" t="s">
        <v>91</v>
      </c>
      <c r="AY223" s="16" t="s">
        <v>136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89</v>
      </c>
      <c r="BK223" s="231">
        <f>ROUND(I223*H223,2)</f>
        <v>0</v>
      </c>
      <c r="BL223" s="16" t="s">
        <v>142</v>
      </c>
      <c r="BM223" s="230" t="s">
        <v>280</v>
      </c>
    </row>
    <row r="224" s="2" customFormat="1">
      <c r="A224" s="37"/>
      <c r="B224" s="38"/>
      <c r="C224" s="39"/>
      <c r="D224" s="232" t="s">
        <v>144</v>
      </c>
      <c r="E224" s="39"/>
      <c r="F224" s="233" t="s">
        <v>281</v>
      </c>
      <c r="G224" s="39"/>
      <c r="H224" s="39"/>
      <c r="I224" s="234"/>
      <c r="J224" s="39"/>
      <c r="K224" s="39"/>
      <c r="L224" s="43"/>
      <c r="M224" s="235"/>
      <c r="N224" s="236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144</v>
      </c>
      <c r="AU224" s="16" t="s">
        <v>91</v>
      </c>
    </row>
    <row r="225" s="2" customFormat="1">
      <c r="A225" s="37"/>
      <c r="B225" s="38"/>
      <c r="C225" s="39"/>
      <c r="D225" s="237" t="s">
        <v>146</v>
      </c>
      <c r="E225" s="39"/>
      <c r="F225" s="238" t="s">
        <v>282</v>
      </c>
      <c r="G225" s="39"/>
      <c r="H225" s="39"/>
      <c r="I225" s="234"/>
      <c r="J225" s="39"/>
      <c r="K225" s="39"/>
      <c r="L225" s="43"/>
      <c r="M225" s="235"/>
      <c r="N225" s="236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146</v>
      </c>
      <c r="AU225" s="16" t="s">
        <v>91</v>
      </c>
    </row>
    <row r="226" s="13" customFormat="1">
      <c r="A226" s="13"/>
      <c r="B226" s="240"/>
      <c r="C226" s="241"/>
      <c r="D226" s="232" t="s">
        <v>150</v>
      </c>
      <c r="E226" s="242" t="s">
        <v>1</v>
      </c>
      <c r="F226" s="243" t="s">
        <v>283</v>
      </c>
      <c r="G226" s="241"/>
      <c r="H226" s="244">
        <v>0.40000000000000002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0" t="s">
        <v>150</v>
      </c>
      <c r="AU226" s="250" t="s">
        <v>91</v>
      </c>
      <c r="AV226" s="13" t="s">
        <v>91</v>
      </c>
      <c r="AW226" s="13" t="s">
        <v>36</v>
      </c>
      <c r="AX226" s="13" t="s">
        <v>89</v>
      </c>
      <c r="AY226" s="250" t="s">
        <v>136</v>
      </c>
    </row>
    <row r="227" s="2" customFormat="1" ht="16.5" customHeight="1">
      <c r="A227" s="37"/>
      <c r="B227" s="38"/>
      <c r="C227" s="218" t="s">
        <v>7</v>
      </c>
      <c r="D227" s="218" t="s">
        <v>138</v>
      </c>
      <c r="E227" s="219" t="s">
        <v>284</v>
      </c>
      <c r="F227" s="220" t="s">
        <v>285</v>
      </c>
      <c r="G227" s="221" t="s">
        <v>286</v>
      </c>
      <c r="H227" s="222">
        <v>1</v>
      </c>
      <c r="I227" s="223"/>
      <c r="J227" s="224">
        <f>ROUND(I227*H227,2)</f>
        <v>0</v>
      </c>
      <c r="K227" s="225"/>
      <c r="L227" s="43"/>
      <c r="M227" s="226" t="s">
        <v>1</v>
      </c>
      <c r="N227" s="227" t="s">
        <v>46</v>
      </c>
      <c r="O227" s="90"/>
      <c r="P227" s="228">
        <f>O227*H227</f>
        <v>0</v>
      </c>
      <c r="Q227" s="228">
        <v>1.0000000000000001E-05</v>
      </c>
      <c r="R227" s="228">
        <f>Q227*H227</f>
        <v>1.0000000000000001E-05</v>
      </c>
      <c r="S227" s="228">
        <v>0</v>
      </c>
      <c r="T227" s="22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142</v>
      </c>
      <c r="AT227" s="230" t="s">
        <v>138</v>
      </c>
      <c r="AU227" s="230" t="s">
        <v>91</v>
      </c>
      <c r="AY227" s="16" t="s">
        <v>136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89</v>
      </c>
      <c r="BK227" s="231">
        <f>ROUND(I227*H227,2)</f>
        <v>0</v>
      </c>
      <c r="BL227" s="16" t="s">
        <v>142</v>
      </c>
      <c r="BM227" s="230" t="s">
        <v>287</v>
      </c>
    </row>
    <row r="228" s="2" customFormat="1">
      <c r="A228" s="37"/>
      <c r="B228" s="38"/>
      <c r="C228" s="39"/>
      <c r="D228" s="232" t="s">
        <v>144</v>
      </c>
      <c r="E228" s="39"/>
      <c r="F228" s="233" t="s">
        <v>285</v>
      </c>
      <c r="G228" s="39"/>
      <c r="H228" s="39"/>
      <c r="I228" s="234"/>
      <c r="J228" s="39"/>
      <c r="K228" s="39"/>
      <c r="L228" s="43"/>
      <c r="M228" s="235"/>
      <c r="N228" s="236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144</v>
      </c>
      <c r="AU228" s="16" t="s">
        <v>91</v>
      </c>
    </row>
    <row r="229" s="2" customFormat="1">
      <c r="A229" s="37"/>
      <c r="B229" s="38"/>
      <c r="C229" s="39"/>
      <c r="D229" s="232" t="s">
        <v>148</v>
      </c>
      <c r="E229" s="39"/>
      <c r="F229" s="239" t="s">
        <v>288</v>
      </c>
      <c r="G229" s="39"/>
      <c r="H229" s="39"/>
      <c r="I229" s="234"/>
      <c r="J229" s="39"/>
      <c r="K229" s="39"/>
      <c r="L229" s="43"/>
      <c r="M229" s="235"/>
      <c r="N229" s="236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148</v>
      </c>
      <c r="AU229" s="16" t="s">
        <v>91</v>
      </c>
    </row>
    <row r="230" s="13" customFormat="1">
      <c r="A230" s="13"/>
      <c r="B230" s="240"/>
      <c r="C230" s="241"/>
      <c r="D230" s="232" t="s">
        <v>150</v>
      </c>
      <c r="E230" s="242" t="s">
        <v>1</v>
      </c>
      <c r="F230" s="243" t="s">
        <v>89</v>
      </c>
      <c r="G230" s="241"/>
      <c r="H230" s="244">
        <v>1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0" t="s">
        <v>150</v>
      </c>
      <c r="AU230" s="250" t="s">
        <v>91</v>
      </c>
      <c r="AV230" s="13" t="s">
        <v>91</v>
      </c>
      <c r="AW230" s="13" t="s">
        <v>36</v>
      </c>
      <c r="AX230" s="13" t="s">
        <v>89</v>
      </c>
      <c r="AY230" s="250" t="s">
        <v>136</v>
      </c>
    </row>
    <row r="231" s="2" customFormat="1" ht="24.15" customHeight="1">
      <c r="A231" s="37"/>
      <c r="B231" s="38"/>
      <c r="C231" s="218" t="s">
        <v>289</v>
      </c>
      <c r="D231" s="218" t="s">
        <v>138</v>
      </c>
      <c r="E231" s="219" t="s">
        <v>290</v>
      </c>
      <c r="F231" s="220" t="s">
        <v>291</v>
      </c>
      <c r="G231" s="221" t="s">
        <v>160</v>
      </c>
      <c r="H231" s="222">
        <v>30.800000000000001</v>
      </c>
      <c r="I231" s="223"/>
      <c r="J231" s="224">
        <f>ROUND(I231*H231,2)</f>
        <v>0</v>
      </c>
      <c r="K231" s="225"/>
      <c r="L231" s="43"/>
      <c r="M231" s="226" t="s">
        <v>1</v>
      </c>
      <c r="N231" s="227" t="s">
        <v>46</v>
      </c>
      <c r="O231" s="90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142</v>
      </c>
      <c r="AT231" s="230" t="s">
        <v>138</v>
      </c>
      <c r="AU231" s="230" t="s">
        <v>91</v>
      </c>
      <c r="AY231" s="16" t="s">
        <v>136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89</v>
      </c>
      <c r="BK231" s="231">
        <f>ROUND(I231*H231,2)</f>
        <v>0</v>
      </c>
      <c r="BL231" s="16" t="s">
        <v>142</v>
      </c>
      <c r="BM231" s="230" t="s">
        <v>292</v>
      </c>
    </row>
    <row r="232" s="2" customFormat="1">
      <c r="A232" s="37"/>
      <c r="B232" s="38"/>
      <c r="C232" s="39"/>
      <c r="D232" s="232" t="s">
        <v>144</v>
      </c>
      <c r="E232" s="39"/>
      <c r="F232" s="233" t="s">
        <v>293</v>
      </c>
      <c r="G232" s="39"/>
      <c r="H232" s="39"/>
      <c r="I232" s="234"/>
      <c r="J232" s="39"/>
      <c r="K232" s="39"/>
      <c r="L232" s="43"/>
      <c r="M232" s="235"/>
      <c r="N232" s="236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144</v>
      </c>
      <c r="AU232" s="16" t="s">
        <v>91</v>
      </c>
    </row>
    <row r="233" s="2" customFormat="1">
      <c r="A233" s="37"/>
      <c r="B233" s="38"/>
      <c r="C233" s="39"/>
      <c r="D233" s="237" t="s">
        <v>146</v>
      </c>
      <c r="E233" s="39"/>
      <c r="F233" s="238" t="s">
        <v>294</v>
      </c>
      <c r="G233" s="39"/>
      <c r="H233" s="39"/>
      <c r="I233" s="234"/>
      <c r="J233" s="39"/>
      <c r="K233" s="39"/>
      <c r="L233" s="43"/>
      <c r="M233" s="235"/>
      <c r="N233" s="236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146</v>
      </c>
      <c r="AU233" s="16" t="s">
        <v>91</v>
      </c>
    </row>
    <row r="234" s="2" customFormat="1">
      <c r="A234" s="37"/>
      <c r="B234" s="38"/>
      <c r="C234" s="39"/>
      <c r="D234" s="232" t="s">
        <v>148</v>
      </c>
      <c r="E234" s="39"/>
      <c r="F234" s="239" t="s">
        <v>149</v>
      </c>
      <c r="G234" s="39"/>
      <c r="H234" s="39"/>
      <c r="I234" s="234"/>
      <c r="J234" s="39"/>
      <c r="K234" s="39"/>
      <c r="L234" s="43"/>
      <c r="M234" s="235"/>
      <c r="N234" s="236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148</v>
      </c>
      <c r="AU234" s="16" t="s">
        <v>91</v>
      </c>
    </row>
    <row r="235" s="13" customFormat="1">
      <c r="A235" s="13"/>
      <c r="B235" s="240"/>
      <c r="C235" s="241"/>
      <c r="D235" s="232" t="s">
        <v>150</v>
      </c>
      <c r="E235" s="242" t="s">
        <v>1</v>
      </c>
      <c r="F235" s="243" t="s">
        <v>295</v>
      </c>
      <c r="G235" s="241"/>
      <c r="H235" s="244">
        <v>30.800000000000001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0" t="s">
        <v>150</v>
      </c>
      <c r="AU235" s="250" t="s">
        <v>91</v>
      </c>
      <c r="AV235" s="13" t="s">
        <v>91</v>
      </c>
      <c r="AW235" s="13" t="s">
        <v>36</v>
      </c>
      <c r="AX235" s="13" t="s">
        <v>89</v>
      </c>
      <c r="AY235" s="250" t="s">
        <v>136</v>
      </c>
    </row>
    <row r="236" s="2" customFormat="1" ht="33" customHeight="1">
      <c r="A236" s="37"/>
      <c r="B236" s="38"/>
      <c r="C236" s="218" t="s">
        <v>296</v>
      </c>
      <c r="D236" s="218" t="s">
        <v>138</v>
      </c>
      <c r="E236" s="219" t="s">
        <v>297</v>
      </c>
      <c r="F236" s="220" t="s">
        <v>298</v>
      </c>
      <c r="G236" s="221" t="s">
        <v>141</v>
      </c>
      <c r="H236" s="222">
        <v>29.32</v>
      </c>
      <c r="I236" s="223"/>
      <c r="J236" s="224">
        <f>ROUND(I236*H236,2)</f>
        <v>0</v>
      </c>
      <c r="K236" s="225"/>
      <c r="L236" s="43"/>
      <c r="M236" s="226" t="s">
        <v>1</v>
      </c>
      <c r="N236" s="227" t="s">
        <v>46</v>
      </c>
      <c r="O236" s="90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142</v>
      </c>
      <c r="AT236" s="230" t="s">
        <v>138</v>
      </c>
      <c r="AU236" s="230" t="s">
        <v>91</v>
      </c>
      <c r="AY236" s="16" t="s">
        <v>136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89</v>
      </c>
      <c r="BK236" s="231">
        <f>ROUND(I236*H236,2)</f>
        <v>0</v>
      </c>
      <c r="BL236" s="16" t="s">
        <v>142</v>
      </c>
      <c r="BM236" s="230" t="s">
        <v>299</v>
      </c>
    </row>
    <row r="237" s="2" customFormat="1">
      <c r="A237" s="37"/>
      <c r="B237" s="38"/>
      <c r="C237" s="39"/>
      <c r="D237" s="232" t="s">
        <v>144</v>
      </c>
      <c r="E237" s="39"/>
      <c r="F237" s="233" t="s">
        <v>300</v>
      </c>
      <c r="G237" s="39"/>
      <c r="H237" s="39"/>
      <c r="I237" s="234"/>
      <c r="J237" s="39"/>
      <c r="K237" s="39"/>
      <c r="L237" s="43"/>
      <c r="M237" s="235"/>
      <c r="N237" s="236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144</v>
      </c>
      <c r="AU237" s="16" t="s">
        <v>91</v>
      </c>
    </row>
    <row r="238" s="2" customFormat="1">
      <c r="A238" s="37"/>
      <c r="B238" s="38"/>
      <c r="C238" s="39"/>
      <c r="D238" s="237" t="s">
        <v>146</v>
      </c>
      <c r="E238" s="39"/>
      <c r="F238" s="238" t="s">
        <v>301</v>
      </c>
      <c r="G238" s="39"/>
      <c r="H238" s="39"/>
      <c r="I238" s="234"/>
      <c r="J238" s="39"/>
      <c r="K238" s="39"/>
      <c r="L238" s="43"/>
      <c r="M238" s="235"/>
      <c r="N238" s="236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146</v>
      </c>
      <c r="AU238" s="16" t="s">
        <v>91</v>
      </c>
    </row>
    <row r="239" s="2" customFormat="1">
      <c r="A239" s="37"/>
      <c r="B239" s="38"/>
      <c r="C239" s="39"/>
      <c r="D239" s="232" t="s">
        <v>148</v>
      </c>
      <c r="E239" s="39"/>
      <c r="F239" s="239" t="s">
        <v>149</v>
      </c>
      <c r="G239" s="39"/>
      <c r="H239" s="39"/>
      <c r="I239" s="234"/>
      <c r="J239" s="39"/>
      <c r="K239" s="39"/>
      <c r="L239" s="43"/>
      <c r="M239" s="235"/>
      <c r="N239" s="236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148</v>
      </c>
      <c r="AU239" s="16" t="s">
        <v>91</v>
      </c>
    </row>
    <row r="240" s="13" customFormat="1">
      <c r="A240" s="13"/>
      <c r="B240" s="240"/>
      <c r="C240" s="241"/>
      <c r="D240" s="232" t="s">
        <v>150</v>
      </c>
      <c r="E240" s="242" t="s">
        <v>1</v>
      </c>
      <c r="F240" s="243" t="s">
        <v>235</v>
      </c>
      <c r="G240" s="241"/>
      <c r="H240" s="244">
        <v>29.32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0" t="s">
        <v>150</v>
      </c>
      <c r="AU240" s="250" t="s">
        <v>91</v>
      </c>
      <c r="AV240" s="13" t="s">
        <v>91</v>
      </c>
      <c r="AW240" s="13" t="s">
        <v>36</v>
      </c>
      <c r="AX240" s="13" t="s">
        <v>89</v>
      </c>
      <c r="AY240" s="250" t="s">
        <v>136</v>
      </c>
    </row>
    <row r="241" s="2" customFormat="1" ht="24.15" customHeight="1">
      <c r="A241" s="37"/>
      <c r="B241" s="38"/>
      <c r="C241" s="218" t="s">
        <v>302</v>
      </c>
      <c r="D241" s="218" t="s">
        <v>138</v>
      </c>
      <c r="E241" s="219" t="s">
        <v>303</v>
      </c>
      <c r="F241" s="220" t="s">
        <v>304</v>
      </c>
      <c r="G241" s="221" t="s">
        <v>141</v>
      </c>
      <c r="H241" s="222">
        <v>29.32</v>
      </c>
      <c r="I241" s="223"/>
      <c r="J241" s="224">
        <f>ROUND(I241*H241,2)</f>
        <v>0</v>
      </c>
      <c r="K241" s="225"/>
      <c r="L241" s="43"/>
      <c r="M241" s="226" t="s">
        <v>1</v>
      </c>
      <c r="N241" s="227" t="s">
        <v>46</v>
      </c>
      <c r="O241" s="90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142</v>
      </c>
      <c r="AT241" s="230" t="s">
        <v>138</v>
      </c>
      <c r="AU241" s="230" t="s">
        <v>91</v>
      </c>
      <c r="AY241" s="16" t="s">
        <v>136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89</v>
      </c>
      <c r="BK241" s="231">
        <f>ROUND(I241*H241,2)</f>
        <v>0</v>
      </c>
      <c r="BL241" s="16" t="s">
        <v>142</v>
      </c>
      <c r="BM241" s="230" t="s">
        <v>305</v>
      </c>
    </row>
    <row r="242" s="2" customFormat="1">
      <c r="A242" s="37"/>
      <c r="B242" s="38"/>
      <c r="C242" s="39"/>
      <c r="D242" s="232" t="s">
        <v>144</v>
      </c>
      <c r="E242" s="39"/>
      <c r="F242" s="233" t="s">
        <v>306</v>
      </c>
      <c r="G242" s="39"/>
      <c r="H242" s="39"/>
      <c r="I242" s="234"/>
      <c r="J242" s="39"/>
      <c r="K242" s="39"/>
      <c r="L242" s="43"/>
      <c r="M242" s="235"/>
      <c r="N242" s="236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144</v>
      </c>
      <c r="AU242" s="16" t="s">
        <v>91</v>
      </c>
    </row>
    <row r="243" s="2" customFormat="1">
      <c r="A243" s="37"/>
      <c r="B243" s="38"/>
      <c r="C243" s="39"/>
      <c r="D243" s="237" t="s">
        <v>146</v>
      </c>
      <c r="E243" s="39"/>
      <c r="F243" s="238" t="s">
        <v>307</v>
      </c>
      <c r="G243" s="39"/>
      <c r="H243" s="39"/>
      <c r="I243" s="234"/>
      <c r="J243" s="39"/>
      <c r="K243" s="39"/>
      <c r="L243" s="43"/>
      <c r="M243" s="235"/>
      <c r="N243" s="236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146</v>
      </c>
      <c r="AU243" s="16" t="s">
        <v>91</v>
      </c>
    </row>
    <row r="244" s="2" customFormat="1">
      <c r="A244" s="37"/>
      <c r="B244" s="38"/>
      <c r="C244" s="39"/>
      <c r="D244" s="232" t="s">
        <v>148</v>
      </c>
      <c r="E244" s="39"/>
      <c r="F244" s="239" t="s">
        <v>149</v>
      </c>
      <c r="G244" s="39"/>
      <c r="H244" s="39"/>
      <c r="I244" s="234"/>
      <c r="J244" s="39"/>
      <c r="K244" s="39"/>
      <c r="L244" s="43"/>
      <c r="M244" s="235"/>
      <c r="N244" s="236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148</v>
      </c>
      <c r="AU244" s="16" t="s">
        <v>91</v>
      </c>
    </row>
    <row r="245" s="13" customFormat="1">
      <c r="A245" s="13"/>
      <c r="B245" s="240"/>
      <c r="C245" s="241"/>
      <c r="D245" s="232" t="s">
        <v>150</v>
      </c>
      <c r="E245" s="242" t="s">
        <v>1</v>
      </c>
      <c r="F245" s="243" t="s">
        <v>235</v>
      </c>
      <c r="G245" s="241"/>
      <c r="H245" s="244">
        <v>29.32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0" t="s">
        <v>150</v>
      </c>
      <c r="AU245" s="250" t="s">
        <v>91</v>
      </c>
      <c r="AV245" s="13" t="s">
        <v>91</v>
      </c>
      <c r="AW245" s="13" t="s">
        <v>36</v>
      </c>
      <c r="AX245" s="13" t="s">
        <v>89</v>
      </c>
      <c r="AY245" s="250" t="s">
        <v>136</v>
      </c>
    </row>
    <row r="246" s="2" customFormat="1" ht="16.5" customHeight="1">
      <c r="A246" s="37"/>
      <c r="B246" s="38"/>
      <c r="C246" s="262" t="s">
        <v>308</v>
      </c>
      <c r="D246" s="262" t="s">
        <v>309</v>
      </c>
      <c r="E246" s="263" t="s">
        <v>310</v>
      </c>
      <c r="F246" s="264" t="s">
        <v>311</v>
      </c>
      <c r="G246" s="265" t="s">
        <v>312</v>
      </c>
      <c r="H246" s="266">
        <v>0.58599999999999997</v>
      </c>
      <c r="I246" s="267"/>
      <c r="J246" s="268">
        <f>ROUND(I246*H246,2)</f>
        <v>0</v>
      </c>
      <c r="K246" s="269"/>
      <c r="L246" s="270"/>
      <c r="M246" s="271" t="s">
        <v>1</v>
      </c>
      <c r="N246" s="272" t="s">
        <v>46</v>
      </c>
      <c r="O246" s="90"/>
      <c r="P246" s="228">
        <f>O246*H246</f>
        <v>0</v>
      </c>
      <c r="Q246" s="228">
        <v>0.001</v>
      </c>
      <c r="R246" s="228">
        <f>Q246*H246</f>
        <v>0.00058599999999999993</v>
      </c>
      <c r="S246" s="228">
        <v>0</v>
      </c>
      <c r="T246" s="22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0" t="s">
        <v>191</v>
      </c>
      <c r="AT246" s="230" t="s">
        <v>309</v>
      </c>
      <c r="AU246" s="230" t="s">
        <v>91</v>
      </c>
      <c r="AY246" s="16" t="s">
        <v>136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89</v>
      </c>
      <c r="BK246" s="231">
        <f>ROUND(I246*H246,2)</f>
        <v>0</v>
      </c>
      <c r="BL246" s="16" t="s">
        <v>142</v>
      </c>
      <c r="BM246" s="230" t="s">
        <v>313</v>
      </c>
    </row>
    <row r="247" s="2" customFormat="1">
      <c r="A247" s="37"/>
      <c r="B247" s="38"/>
      <c r="C247" s="39"/>
      <c r="D247" s="232" t="s">
        <v>144</v>
      </c>
      <c r="E247" s="39"/>
      <c r="F247" s="233" t="s">
        <v>311</v>
      </c>
      <c r="G247" s="39"/>
      <c r="H247" s="39"/>
      <c r="I247" s="234"/>
      <c r="J247" s="39"/>
      <c r="K247" s="39"/>
      <c r="L247" s="43"/>
      <c r="M247" s="235"/>
      <c r="N247" s="236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144</v>
      </c>
      <c r="AU247" s="16" t="s">
        <v>91</v>
      </c>
    </row>
    <row r="248" s="13" customFormat="1">
      <c r="A248" s="13"/>
      <c r="B248" s="240"/>
      <c r="C248" s="241"/>
      <c r="D248" s="232" t="s">
        <v>150</v>
      </c>
      <c r="E248" s="242" t="s">
        <v>1</v>
      </c>
      <c r="F248" s="243" t="s">
        <v>314</v>
      </c>
      <c r="G248" s="241"/>
      <c r="H248" s="244">
        <v>0.58599999999999997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0" t="s">
        <v>150</v>
      </c>
      <c r="AU248" s="250" t="s">
        <v>91</v>
      </c>
      <c r="AV248" s="13" t="s">
        <v>91</v>
      </c>
      <c r="AW248" s="13" t="s">
        <v>36</v>
      </c>
      <c r="AX248" s="13" t="s">
        <v>89</v>
      </c>
      <c r="AY248" s="250" t="s">
        <v>136</v>
      </c>
    </row>
    <row r="249" s="2" customFormat="1" ht="33" customHeight="1">
      <c r="A249" s="37"/>
      <c r="B249" s="38"/>
      <c r="C249" s="218" t="s">
        <v>315</v>
      </c>
      <c r="D249" s="218" t="s">
        <v>138</v>
      </c>
      <c r="E249" s="219" t="s">
        <v>316</v>
      </c>
      <c r="F249" s="220" t="s">
        <v>317</v>
      </c>
      <c r="G249" s="221" t="s">
        <v>141</v>
      </c>
      <c r="H249" s="222">
        <v>29.32</v>
      </c>
      <c r="I249" s="223"/>
      <c r="J249" s="224">
        <f>ROUND(I249*H249,2)</f>
        <v>0</v>
      </c>
      <c r="K249" s="225"/>
      <c r="L249" s="43"/>
      <c r="M249" s="226" t="s">
        <v>1</v>
      </c>
      <c r="N249" s="227" t="s">
        <v>46</v>
      </c>
      <c r="O249" s="90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142</v>
      </c>
      <c r="AT249" s="230" t="s">
        <v>138</v>
      </c>
      <c r="AU249" s="230" t="s">
        <v>91</v>
      </c>
      <c r="AY249" s="16" t="s">
        <v>136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89</v>
      </c>
      <c r="BK249" s="231">
        <f>ROUND(I249*H249,2)</f>
        <v>0</v>
      </c>
      <c r="BL249" s="16" t="s">
        <v>142</v>
      </c>
      <c r="BM249" s="230" t="s">
        <v>318</v>
      </c>
    </row>
    <row r="250" s="2" customFormat="1">
      <c r="A250" s="37"/>
      <c r="B250" s="38"/>
      <c r="C250" s="39"/>
      <c r="D250" s="232" t="s">
        <v>144</v>
      </c>
      <c r="E250" s="39"/>
      <c r="F250" s="233" t="s">
        <v>319</v>
      </c>
      <c r="G250" s="39"/>
      <c r="H250" s="39"/>
      <c r="I250" s="234"/>
      <c r="J250" s="39"/>
      <c r="K250" s="39"/>
      <c r="L250" s="43"/>
      <c r="M250" s="235"/>
      <c r="N250" s="236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144</v>
      </c>
      <c r="AU250" s="16" t="s">
        <v>91</v>
      </c>
    </row>
    <row r="251" s="2" customFormat="1">
      <c r="A251" s="37"/>
      <c r="B251" s="38"/>
      <c r="C251" s="39"/>
      <c r="D251" s="237" t="s">
        <v>146</v>
      </c>
      <c r="E251" s="39"/>
      <c r="F251" s="238" t="s">
        <v>320</v>
      </c>
      <c r="G251" s="39"/>
      <c r="H251" s="39"/>
      <c r="I251" s="234"/>
      <c r="J251" s="39"/>
      <c r="K251" s="39"/>
      <c r="L251" s="43"/>
      <c r="M251" s="235"/>
      <c r="N251" s="236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146</v>
      </c>
      <c r="AU251" s="16" t="s">
        <v>91</v>
      </c>
    </row>
    <row r="252" s="2" customFormat="1">
      <c r="A252" s="37"/>
      <c r="B252" s="38"/>
      <c r="C252" s="39"/>
      <c r="D252" s="232" t="s">
        <v>148</v>
      </c>
      <c r="E252" s="39"/>
      <c r="F252" s="239" t="s">
        <v>149</v>
      </c>
      <c r="G252" s="39"/>
      <c r="H252" s="39"/>
      <c r="I252" s="234"/>
      <c r="J252" s="39"/>
      <c r="K252" s="39"/>
      <c r="L252" s="43"/>
      <c r="M252" s="235"/>
      <c r="N252" s="236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148</v>
      </c>
      <c r="AU252" s="16" t="s">
        <v>91</v>
      </c>
    </row>
    <row r="253" s="13" customFormat="1">
      <c r="A253" s="13"/>
      <c r="B253" s="240"/>
      <c r="C253" s="241"/>
      <c r="D253" s="232" t="s">
        <v>150</v>
      </c>
      <c r="E253" s="242" t="s">
        <v>1</v>
      </c>
      <c r="F253" s="243" t="s">
        <v>235</v>
      </c>
      <c r="G253" s="241"/>
      <c r="H253" s="244">
        <v>29.32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0" t="s">
        <v>150</v>
      </c>
      <c r="AU253" s="250" t="s">
        <v>91</v>
      </c>
      <c r="AV253" s="13" t="s">
        <v>91</v>
      </c>
      <c r="AW253" s="13" t="s">
        <v>36</v>
      </c>
      <c r="AX253" s="13" t="s">
        <v>89</v>
      </c>
      <c r="AY253" s="250" t="s">
        <v>136</v>
      </c>
    </row>
    <row r="254" s="2" customFormat="1" ht="16.5" customHeight="1">
      <c r="A254" s="37"/>
      <c r="B254" s="38"/>
      <c r="C254" s="262" t="s">
        <v>321</v>
      </c>
      <c r="D254" s="262" t="s">
        <v>309</v>
      </c>
      <c r="E254" s="263" t="s">
        <v>322</v>
      </c>
      <c r="F254" s="264" t="s">
        <v>323</v>
      </c>
      <c r="G254" s="265" t="s">
        <v>160</v>
      </c>
      <c r="H254" s="266">
        <v>1.7010000000000001</v>
      </c>
      <c r="I254" s="267"/>
      <c r="J254" s="268">
        <f>ROUND(I254*H254,2)</f>
        <v>0</v>
      </c>
      <c r="K254" s="269"/>
      <c r="L254" s="270"/>
      <c r="M254" s="271" t="s">
        <v>1</v>
      </c>
      <c r="N254" s="272" t="s">
        <v>46</v>
      </c>
      <c r="O254" s="90"/>
      <c r="P254" s="228">
        <f>O254*H254</f>
        <v>0</v>
      </c>
      <c r="Q254" s="228">
        <v>0.20999999999999999</v>
      </c>
      <c r="R254" s="228">
        <f>Q254*H254</f>
        <v>0.35721000000000003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191</v>
      </c>
      <c r="AT254" s="230" t="s">
        <v>309</v>
      </c>
      <c r="AU254" s="230" t="s">
        <v>91</v>
      </c>
      <c r="AY254" s="16" t="s">
        <v>136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89</v>
      </c>
      <c r="BK254" s="231">
        <f>ROUND(I254*H254,2)</f>
        <v>0</v>
      </c>
      <c r="BL254" s="16" t="s">
        <v>142</v>
      </c>
      <c r="BM254" s="230" t="s">
        <v>324</v>
      </c>
    </row>
    <row r="255" s="2" customFormat="1">
      <c r="A255" s="37"/>
      <c r="B255" s="38"/>
      <c r="C255" s="39"/>
      <c r="D255" s="232" t="s">
        <v>144</v>
      </c>
      <c r="E255" s="39"/>
      <c r="F255" s="233" t="s">
        <v>323</v>
      </c>
      <c r="G255" s="39"/>
      <c r="H255" s="39"/>
      <c r="I255" s="234"/>
      <c r="J255" s="39"/>
      <c r="K255" s="39"/>
      <c r="L255" s="43"/>
      <c r="M255" s="235"/>
      <c r="N255" s="236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144</v>
      </c>
      <c r="AU255" s="16" t="s">
        <v>91</v>
      </c>
    </row>
    <row r="256" s="13" customFormat="1">
      <c r="A256" s="13"/>
      <c r="B256" s="240"/>
      <c r="C256" s="241"/>
      <c r="D256" s="232" t="s">
        <v>150</v>
      </c>
      <c r="E256" s="242" t="s">
        <v>1</v>
      </c>
      <c r="F256" s="243" t="s">
        <v>325</v>
      </c>
      <c r="G256" s="241"/>
      <c r="H256" s="244">
        <v>1.7010000000000001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0" t="s">
        <v>150</v>
      </c>
      <c r="AU256" s="250" t="s">
        <v>91</v>
      </c>
      <c r="AV256" s="13" t="s">
        <v>91</v>
      </c>
      <c r="AW256" s="13" t="s">
        <v>36</v>
      </c>
      <c r="AX256" s="13" t="s">
        <v>89</v>
      </c>
      <c r="AY256" s="250" t="s">
        <v>136</v>
      </c>
    </row>
    <row r="257" s="12" customFormat="1" ht="22.8" customHeight="1">
      <c r="A257" s="12"/>
      <c r="B257" s="202"/>
      <c r="C257" s="203"/>
      <c r="D257" s="204" t="s">
        <v>80</v>
      </c>
      <c r="E257" s="216" t="s">
        <v>157</v>
      </c>
      <c r="F257" s="216" t="s">
        <v>326</v>
      </c>
      <c r="G257" s="203"/>
      <c r="H257" s="203"/>
      <c r="I257" s="206"/>
      <c r="J257" s="217">
        <f>BK257</f>
        <v>0</v>
      </c>
      <c r="K257" s="203"/>
      <c r="L257" s="208"/>
      <c r="M257" s="209"/>
      <c r="N257" s="210"/>
      <c r="O257" s="210"/>
      <c r="P257" s="211">
        <f>SUM(P258:P305)</f>
        <v>0</v>
      </c>
      <c r="Q257" s="210"/>
      <c r="R257" s="211">
        <f>SUM(R258:R305)</f>
        <v>1399.0348726000002</v>
      </c>
      <c r="S257" s="210"/>
      <c r="T257" s="212">
        <f>SUM(T258:T305)</f>
        <v>1962.0920000000001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3" t="s">
        <v>89</v>
      </c>
      <c r="AT257" s="214" t="s">
        <v>80</v>
      </c>
      <c r="AU257" s="214" t="s">
        <v>89</v>
      </c>
      <c r="AY257" s="213" t="s">
        <v>136</v>
      </c>
      <c r="BK257" s="215">
        <f>SUM(BK258:BK305)</f>
        <v>0</v>
      </c>
    </row>
    <row r="258" s="2" customFormat="1" ht="24.15" customHeight="1">
      <c r="A258" s="37"/>
      <c r="B258" s="38"/>
      <c r="C258" s="218" t="s">
        <v>327</v>
      </c>
      <c r="D258" s="218" t="s">
        <v>138</v>
      </c>
      <c r="E258" s="219" t="s">
        <v>139</v>
      </c>
      <c r="F258" s="220" t="s">
        <v>140</v>
      </c>
      <c r="G258" s="221" t="s">
        <v>141</v>
      </c>
      <c r="H258" s="222">
        <v>787.15999999999997</v>
      </c>
      <c r="I258" s="223"/>
      <c r="J258" s="224">
        <f>ROUND(I258*H258,2)</f>
        <v>0</v>
      </c>
      <c r="K258" s="225"/>
      <c r="L258" s="43"/>
      <c r="M258" s="226" t="s">
        <v>1</v>
      </c>
      <c r="N258" s="227" t="s">
        <v>46</v>
      </c>
      <c r="O258" s="90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0" t="s">
        <v>142</v>
      </c>
      <c r="AT258" s="230" t="s">
        <v>138</v>
      </c>
      <c r="AU258" s="230" t="s">
        <v>91</v>
      </c>
      <c r="AY258" s="16" t="s">
        <v>136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6" t="s">
        <v>89</v>
      </c>
      <c r="BK258" s="231">
        <f>ROUND(I258*H258,2)</f>
        <v>0</v>
      </c>
      <c r="BL258" s="16" t="s">
        <v>142</v>
      </c>
      <c r="BM258" s="230" t="s">
        <v>328</v>
      </c>
    </row>
    <row r="259" s="2" customFormat="1">
      <c r="A259" s="37"/>
      <c r="B259" s="38"/>
      <c r="C259" s="39"/>
      <c r="D259" s="232" t="s">
        <v>144</v>
      </c>
      <c r="E259" s="39"/>
      <c r="F259" s="233" t="s">
        <v>145</v>
      </c>
      <c r="G259" s="39"/>
      <c r="H259" s="39"/>
      <c r="I259" s="234"/>
      <c r="J259" s="39"/>
      <c r="K259" s="39"/>
      <c r="L259" s="43"/>
      <c r="M259" s="235"/>
      <c r="N259" s="236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144</v>
      </c>
      <c r="AU259" s="16" t="s">
        <v>91</v>
      </c>
    </row>
    <row r="260" s="2" customFormat="1">
      <c r="A260" s="37"/>
      <c r="B260" s="38"/>
      <c r="C260" s="39"/>
      <c r="D260" s="237" t="s">
        <v>146</v>
      </c>
      <c r="E260" s="39"/>
      <c r="F260" s="238" t="s">
        <v>147</v>
      </c>
      <c r="G260" s="39"/>
      <c r="H260" s="39"/>
      <c r="I260" s="234"/>
      <c r="J260" s="39"/>
      <c r="K260" s="39"/>
      <c r="L260" s="43"/>
      <c r="M260" s="235"/>
      <c r="N260" s="236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146</v>
      </c>
      <c r="AU260" s="16" t="s">
        <v>91</v>
      </c>
    </row>
    <row r="261" s="2" customFormat="1">
      <c r="A261" s="37"/>
      <c r="B261" s="38"/>
      <c r="C261" s="39"/>
      <c r="D261" s="232" t="s">
        <v>148</v>
      </c>
      <c r="E261" s="39"/>
      <c r="F261" s="239" t="s">
        <v>149</v>
      </c>
      <c r="G261" s="39"/>
      <c r="H261" s="39"/>
      <c r="I261" s="234"/>
      <c r="J261" s="39"/>
      <c r="K261" s="39"/>
      <c r="L261" s="43"/>
      <c r="M261" s="235"/>
      <c r="N261" s="236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148</v>
      </c>
      <c r="AU261" s="16" t="s">
        <v>91</v>
      </c>
    </row>
    <row r="262" s="13" customFormat="1">
      <c r="A262" s="13"/>
      <c r="B262" s="240"/>
      <c r="C262" s="241"/>
      <c r="D262" s="232" t="s">
        <v>150</v>
      </c>
      <c r="E262" s="242" t="s">
        <v>1</v>
      </c>
      <c r="F262" s="243" t="s">
        <v>329</v>
      </c>
      <c r="G262" s="241"/>
      <c r="H262" s="244">
        <v>787.15999999999997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0" t="s">
        <v>150</v>
      </c>
      <c r="AU262" s="250" t="s">
        <v>91</v>
      </c>
      <c r="AV262" s="13" t="s">
        <v>91</v>
      </c>
      <c r="AW262" s="13" t="s">
        <v>36</v>
      </c>
      <c r="AX262" s="13" t="s">
        <v>89</v>
      </c>
      <c r="AY262" s="250" t="s">
        <v>136</v>
      </c>
    </row>
    <row r="263" s="2" customFormat="1" ht="21.75" customHeight="1">
      <c r="A263" s="37"/>
      <c r="B263" s="38"/>
      <c r="C263" s="218" t="s">
        <v>330</v>
      </c>
      <c r="D263" s="218" t="s">
        <v>138</v>
      </c>
      <c r="E263" s="219" t="s">
        <v>152</v>
      </c>
      <c r="F263" s="220" t="s">
        <v>153</v>
      </c>
      <c r="G263" s="221" t="s">
        <v>141</v>
      </c>
      <c r="H263" s="222">
        <v>787.15999999999997</v>
      </c>
      <c r="I263" s="223"/>
      <c r="J263" s="224">
        <f>ROUND(I263*H263,2)</f>
        <v>0</v>
      </c>
      <c r="K263" s="225"/>
      <c r="L263" s="43"/>
      <c r="M263" s="226" t="s">
        <v>1</v>
      </c>
      <c r="N263" s="227" t="s">
        <v>46</v>
      </c>
      <c r="O263" s="90"/>
      <c r="P263" s="228">
        <f>O263*H263</f>
        <v>0</v>
      </c>
      <c r="Q263" s="228">
        <v>0.043959999999999999</v>
      </c>
      <c r="R263" s="228">
        <f>Q263*H263</f>
        <v>34.603553599999998</v>
      </c>
      <c r="S263" s="228">
        <v>0</v>
      </c>
      <c r="T263" s="22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0" t="s">
        <v>142</v>
      </c>
      <c r="AT263" s="230" t="s">
        <v>138</v>
      </c>
      <c r="AU263" s="230" t="s">
        <v>91</v>
      </c>
      <c r="AY263" s="16" t="s">
        <v>136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89</v>
      </c>
      <c r="BK263" s="231">
        <f>ROUND(I263*H263,2)</f>
        <v>0</v>
      </c>
      <c r="BL263" s="16" t="s">
        <v>142</v>
      </c>
      <c r="BM263" s="230" t="s">
        <v>331</v>
      </c>
    </row>
    <row r="264" s="2" customFormat="1">
      <c r="A264" s="37"/>
      <c r="B264" s="38"/>
      <c r="C264" s="39"/>
      <c r="D264" s="232" t="s">
        <v>144</v>
      </c>
      <c r="E264" s="39"/>
      <c r="F264" s="233" t="s">
        <v>155</v>
      </c>
      <c r="G264" s="39"/>
      <c r="H264" s="39"/>
      <c r="I264" s="234"/>
      <c r="J264" s="39"/>
      <c r="K264" s="39"/>
      <c r="L264" s="43"/>
      <c r="M264" s="235"/>
      <c r="N264" s="236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144</v>
      </c>
      <c r="AU264" s="16" t="s">
        <v>91</v>
      </c>
    </row>
    <row r="265" s="2" customFormat="1">
      <c r="A265" s="37"/>
      <c r="B265" s="38"/>
      <c r="C265" s="39"/>
      <c r="D265" s="237" t="s">
        <v>146</v>
      </c>
      <c r="E265" s="39"/>
      <c r="F265" s="238" t="s">
        <v>156</v>
      </c>
      <c r="G265" s="39"/>
      <c r="H265" s="39"/>
      <c r="I265" s="234"/>
      <c r="J265" s="39"/>
      <c r="K265" s="39"/>
      <c r="L265" s="43"/>
      <c r="M265" s="235"/>
      <c r="N265" s="236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146</v>
      </c>
      <c r="AU265" s="16" t="s">
        <v>91</v>
      </c>
    </row>
    <row r="266" s="2" customFormat="1">
      <c r="A266" s="37"/>
      <c r="B266" s="38"/>
      <c r="C266" s="39"/>
      <c r="D266" s="232" t="s">
        <v>148</v>
      </c>
      <c r="E266" s="39"/>
      <c r="F266" s="239" t="s">
        <v>149</v>
      </c>
      <c r="G266" s="39"/>
      <c r="H266" s="39"/>
      <c r="I266" s="234"/>
      <c r="J266" s="39"/>
      <c r="K266" s="39"/>
      <c r="L266" s="43"/>
      <c r="M266" s="235"/>
      <c r="N266" s="236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148</v>
      </c>
      <c r="AU266" s="16" t="s">
        <v>91</v>
      </c>
    </row>
    <row r="267" s="13" customFormat="1">
      <c r="A267" s="13"/>
      <c r="B267" s="240"/>
      <c r="C267" s="241"/>
      <c r="D267" s="232" t="s">
        <v>150</v>
      </c>
      <c r="E267" s="242" t="s">
        <v>1</v>
      </c>
      <c r="F267" s="243" t="s">
        <v>329</v>
      </c>
      <c r="G267" s="241"/>
      <c r="H267" s="244">
        <v>787.15999999999997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0" t="s">
        <v>150</v>
      </c>
      <c r="AU267" s="250" t="s">
        <v>91</v>
      </c>
      <c r="AV267" s="13" t="s">
        <v>91</v>
      </c>
      <c r="AW267" s="13" t="s">
        <v>36</v>
      </c>
      <c r="AX267" s="13" t="s">
        <v>89</v>
      </c>
      <c r="AY267" s="250" t="s">
        <v>136</v>
      </c>
    </row>
    <row r="268" s="2" customFormat="1" ht="24.15" customHeight="1">
      <c r="A268" s="37"/>
      <c r="B268" s="38"/>
      <c r="C268" s="218" t="s">
        <v>332</v>
      </c>
      <c r="D268" s="218" t="s">
        <v>138</v>
      </c>
      <c r="E268" s="219" t="s">
        <v>158</v>
      </c>
      <c r="F268" s="220" t="s">
        <v>159</v>
      </c>
      <c r="G268" s="221" t="s">
        <v>160</v>
      </c>
      <c r="H268" s="222">
        <v>1032.6800000000001</v>
      </c>
      <c r="I268" s="223"/>
      <c r="J268" s="224">
        <f>ROUND(I268*H268,2)</f>
        <v>0</v>
      </c>
      <c r="K268" s="225"/>
      <c r="L268" s="43"/>
      <c r="M268" s="226" t="s">
        <v>1</v>
      </c>
      <c r="N268" s="227" t="s">
        <v>46</v>
      </c>
      <c r="O268" s="90"/>
      <c r="P268" s="228">
        <f>O268*H268</f>
        <v>0</v>
      </c>
      <c r="Q268" s="228">
        <v>0</v>
      </c>
      <c r="R268" s="228">
        <f>Q268*H268</f>
        <v>0</v>
      </c>
      <c r="S268" s="228">
        <v>1.8999999999999999</v>
      </c>
      <c r="T268" s="229">
        <f>S268*H268</f>
        <v>1962.0920000000001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0" t="s">
        <v>142</v>
      </c>
      <c r="AT268" s="230" t="s">
        <v>138</v>
      </c>
      <c r="AU268" s="230" t="s">
        <v>91</v>
      </c>
      <c r="AY268" s="16" t="s">
        <v>136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6" t="s">
        <v>89</v>
      </c>
      <c r="BK268" s="231">
        <f>ROUND(I268*H268,2)</f>
        <v>0</v>
      </c>
      <c r="BL268" s="16" t="s">
        <v>142</v>
      </c>
      <c r="BM268" s="230" t="s">
        <v>333</v>
      </c>
    </row>
    <row r="269" s="2" customFormat="1">
      <c r="A269" s="37"/>
      <c r="B269" s="38"/>
      <c r="C269" s="39"/>
      <c r="D269" s="232" t="s">
        <v>144</v>
      </c>
      <c r="E269" s="39"/>
      <c r="F269" s="233" t="s">
        <v>162</v>
      </c>
      <c r="G269" s="39"/>
      <c r="H269" s="39"/>
      <c r="I269" s="234"/>
      <c r="J269" s="39"/>
      <c r="K269" s="39"/>
      <c r="L269" s="43"/>
      <c r="M269" s="235"/>
      <c r="N269" s="236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144</v>
      </c>
      <c r="AU269" s="16" t="s">
        <v>91</v>
      </c>
    </row>
    <row r="270" s="2" customFormat="1">
      <c r="A270" s="37"/>
      <c r="B270" s="38"/>
      <c r="C270" s="39"/>
      <c r="D270" s="237" t="s">
        <v>146</v>
      </c>
      <c r="E270" s="39"/>
      <c r="F270" s="238" t="s">
        <v>163</v>
      </c>
      <c r="G270" s="39"/>
      <c r="H270" s="39"/>
      <c r="I270" s="234"/>
      <c r="J270" s="39"/>
      <c r="K270" s="39"/>
      <c r="L270" s="43"/>
      <c r="M270" s="235"/>
      <c r="N270" s="236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146</v>
      </c>
      <c r="AU270" s="16" t="s">
        <v>91</v>
      </c>
    </row>
    <row r="271" s="2" customFormat="1">
      <c r="A271" s="37"/>
      <c r="B271" s="38"/>
      <c r="C271" s="39"/>
      <c r="D271" s="232" t="s">
        <v>148</v>
      </c>
      <c r="E271" s="39"/>
      <c r="F271" s="239" t="s">
        <v>149</v>
      </c>
      <c r="G271" s="39"/>
      <c r="H271" s="39"/>
      <c r="I271" s="234"/>
      <c r="J271" s="39"/>
      <c r="K271" s="39"/>
      <c r="L271" s="43"/>
      <c r="M271" s="235"/>
      <c r="N271" s="236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148</v>
      </c>
      <c r="AU271" s="16" t="s">
        <v>91</v>
      </c>
    </row>
    <row r="272" s="13" customFormat="1">
      <c r="A272" s="13"/>
      <c r="B272" s="240"/>
      <c r="C272" s="241"/>
      <c r="D272" s="232" t="s">
        <v>150</v>
      </c>
      <c r="E272" s="242" t="s">
        <v>1</v>
      </c>
      <c r="F272" s="243" t="s">
        <v>334</v>
      </c>
      <c r="G272" s="241"/>
      <c r="H272" s="244">
        <v>1032.6800000000001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0" t="s">
        <v>150</v>
      </c>
      <c r="AU272" s="250" t="s">
        <v>91</v>
      </c>
      <c r="AV272" s="13" t="s">
        <v>91</v>
      </c>
      <c r="AW272" s="13" t="s">
        <v>36</v>
      </c>
      <c r="AX272" s="13" t="s">
        <v>89</v>
      </c>
      <c r="AY272" s="250" t="s">
        <v>136</v>
      </c>
    </row>
    <row r="273" s="2" customFormat="1" ht="24.15" customHeight="1">
      <c r="A273" s="37"/>
      <c r="B273" s="38"/>
      <c r="C273" s="218" t="s">
        <v>335</v>
      </c>
      <c r="D273" s="218" t="s">
        <v>138</v>
      </c>
      <c r="E273" s="219" t="s">
        <v>165</v>
      </c>
      <c r="F273" s="220" t="s">
        <v>166</v>
      </c>
      <c r="G273" s="221" t="s">
        <v>160</v>
      </c>
      <c r="H273" s="222">
        <v>1032.6800000000001</v>
      </c>
      <c r="I273" s="223"/>
      <c r="J273" s="224">
        <f>ROUND(I273*H273,2)</f>
        <v>0</v>
      </c>
      <c r="K273" s="225"/>
      <c r="L273" s="43"/>
      <c r="M273" s="226" t="s">
        <v>1</v>
      </c>
      <c r="N273" s="227" t="s">
        <v>46</v>
      </c>
      <c r="O273" s="90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0" t="s">
        <v>142</v>
      </c>
      <c r="AT273" s="230" t="s">
        <v>138</v>
      </c>
      <c r="AU273" s="230" t="s">
        <v>91</v>
      </c>
      <c r="AY273" s="16" t="s">
        <v>136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6" t="s">
        <v>89</v>
      </c>
      <c r="BK273" s="231">
        <f>ROUND(I273*H273,2)</f>
        <v>0</v>
      </c>
      <c r="BL273" s="16" t="s">
        <v>142</v>
      </c>
      <c r="BM273" s="230" t="s">
        <v>336</v>
      </c>
    </row>
    <row r="274" s="2" customFormat="1">
      <c r="A274" s="37"/>
      <c r="B274" s="38"/>
      <c r="C274" s="39"/>
      <c r="D274" s="232" t="s">
        <v>144</v>
      </c>
      <c r="E274" s="39"/>
      <c r="F274" s="233" t="s">
        <v>168</v>
      </c>
      <c r="G274" s="39"/>
      <c r="H274" s="39"/>
      <c r="I274" s="234"/>
      <c r="J274" s="39"/>
      <c r="K274" s="39"/>
      <c r="L274" s="43"/>
      <c r="M274" s="235"/>
      <c r="N274" s="236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144</v>
      </c>
      <c r="AU274" s="16" t="s">
        <v>91</v>
      </c>
    </row>
    <row r="275" s="2" customFormat="1">
      <c r="A275" s="37"/>
      <c r="B275" s="38"/>
      <c r="C275" s="39"/>
      <c r="D275" s="237" t="s">
        <v>146</v>
      </c>
      <c r="E275" s="39"/>
      <c r="F275" s="238" t="s">
        <v>169</v>
      </c>
      <c r="G275" s="39"/>
      <c r="H275" s="39"/>
      <c r="I275" s="234"/>
      <c r="J275" s="39"/>
      <c r="K275" s="39"/>
      <c r="L275" s="43"/>
      <c r="M275" s="235"/>
      <c r="N275" s="236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146</v>
      </c>
      <c r="AU275" s="16" t="s">
        <v>91</v>
      </c>
    </row>
    <row r="276" s="2" customFormat="1">
      <c r="A276" s="37"/>
      <c r="B276" s="38"/>
      <c r="C276" s="39"/>
      <c r="D276" s="232" t="s">
        <v>148</v>
      </c>
      <c r="E276" s="39"/>
      <c r="F276" s="239" t="s">
        <v>149</v>
      </c>
      <c r="G276" s="39"/>
      <c r="H276" s="39"/>
      <c r="I276" s="234"/>
      <c r="J276" s="39"/>
      <c r="K276" s="39"/>
      <c r="L276" s="43"/>
      <c r="M276" s="235"/>
      <c r="N276" s="236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148</v>
      </c>
      <c r="AU276" s="16" t="s">
        <v>91</v>
      </c>
    </row>
    <row r="277" s="13" customFormat="1">
      <c r="A277" s="13"/>
      <c r="B277" s="240"/>
      <c r="C277" s="241"/>
      <c r="D277" s="232" t="s">
        <v>150</v>
      </c>
      <c r="E277" s="242" t="s">
        <v>1</v>
      </c>
      <c r="F277" s="243" t="s">
        <v>334</v>
      </c>
      <c r="G277" s="241"/>
      <c r="H277" s="244">
        <v>1032.6800000000001</v>
      </c>
      <c r="I277" s="245"/>
      <c r="J277" s="241"/>
      <c r="K277" s="241"/>
      <c r="L277" s="246"/>
      <c r="M277" s="247"/>
      <c r="N277" s="248"/>
      <c r="O277" s="248"/>
      <c r="P277" s="248"/>
      <c r="Q277" s="248"/>
      <c r="R277" s="248"/>
      <c r="S277" s="248"/>
      <c r="T277" s="24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0" t="s">
        <v>150</v>
      </c>
      <c r="AU277" s="250" t="s">
        <v>91</v>
      </c>
      <c r="AV277" s="13" t="s">
        <v>91</v>
      </c>
      <c r="AW277" s="13" t="s">
        <v>36</v>
      </c>
      <c r="AX277" s="13" t="s">
        <v>89</v>
      </c>
      <c r="AY277" s="250" t="s">
        <v>136</v>
      </c>
    </row>
    <row r="278" s="2" customFormat="1" ht="33" customHeight="1">
      <c r="A278" s="37"/>
      <c r="B278" s="38"/>
      <c r="C278" s="218" t="s">
        <v>337</v>
      </c>
      <c r="D278" s="218" t="s">
        <v>138</v>
      </c>
      <c r="E278" s="219" t="s">
        <v>171</v>
      </c>
      <c r="F278" s="220" t="s">
        <v>172</v>
      </c>
      <c r="G278" s="221" t="s">
        <v>141</v>
      </c>
      <c r="H278" s="222">
        <v>1202.53</v>
      </c>
      <c r="I278" s="223"/>
      <c r="J278" s="224">
        <f>ROUND(I278*H278,2)</f>
        <v>0</v>
      </c>
      <c r="K278" s="225"/>
      <c r="L278" s="43"/>
      <c r="M278" s="226" t="s">
        <v>1</v>
      </c>
      <c r="N278" s="227" t="s">
        <v>46</v>
      </c>
      <c r="O278" s="90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0" t="s">
        <v>142</v>
      </c>
      <c r="AT278" s="230" t="s">
        <v>138</v>
      </c>
      <c r="AU278" s="230" t="s">
        <v>91</v>
      </c>
      <c r="AY278" s="16" t="s">
        <v>136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6" t="s">
        <v>89</v>
      </c>
      <c r="BK278" s="231">
        <f>ROUND(I278*H278,2)</f>
        <v>0</v>
      </c>
      <c r="BL278" s="16" t="s">
        <v>142</v>
      </c>
      <c r="BM278" s="230" t="s">
        <v>338</v>
      </c>
    </row>
    <row r="279" s="2" customFormat="1">
      <c r="A279" s="37"/>
      <c r="B279" s="38"/>
      <c r="C279" s="39"/>
      <c r="D279" s="232" t="s">
        <v>144</v>
      </c>
      <c r="E279" s="39"/>
      <c r="F279" s="233" t="s">
        <v>174</v>
      </c>
      <c r="G279" s="39"/>
      <c r="H279" s="39"/>
      <c r="I279" s="234"/>
      <c r="J279" s="39"/>
      <c r="K279" s="39"/>
      <c r="L279" s="43"/>
      <c r="M279" s="235"/>
      <c r="N279" s="236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144</v>
      </c>
      <c r="AU279" s="16" t="s">
        <v>91</v>
      </c>
    </row>
    <row r="280" s="2" customFormat="1">
      <c r="A280" s="37"/>
      <c r="B280" s="38"/>
      <c r="C280" s="39"/>
      <c r="D280" s="237" t="s">
        <v>146</v>
      </c>
      <c r="E280" s="39"/>
      <c r="F280" s="238" t="s">
        <v>175</v>
      </c>
      <c r="G280" s="39"/>
      <c r="H280" s="39"/>
      <c r="I280" s="234"/>
      <c r="J280" s="39"/>
      <c r="K280" s="39"/>
      <c r="L280" s="43"/>
      <c r="M280" s="235"/>
      <c r="N280" s="236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146</v>
      </c>
      <c r="AU280" s="16" t="s">
        <v>91</v>
      </c>
    </row>
    <row r="281" s="2" customFormat="1">
      <c r="A281" s="37"/>
      <c r="B281" s="38"/>
      <c r="C281" s="39"/>
      <c r="D281" s="232" t="s">
        <v>148</v>
      </c>
      <c r="E281" s="39"/>
      <c r="F281" s="239" t="s">
        <v>149</v>
      </c>
      <c r="G281" s="39"/>
      <c r="H281" s="39"/>
      <c r="I281" s="234"/>
      <c r="J281" s="39"/>
      <c r="K281" s="39"/>
      <c r="L281" s="43"/>
      <c r="M281" s="235"/>
      <c r="N281" s="236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148</v>
      </c>
      <c r="AU281" s="16" t="s">
        <v>91</v>
      </c>
    </row>
    <row r="282" s="13" customFormat="1">
      <c r="A282" s="13"/>
      <c r="B282" s="240"/>
      <c r="C282" s="241"/>
      <c r="D282" s="232" t="s">
        <v>150</v>
      </c>
      <c r="E282" s="242" t="s">
        <v>1</v>
      </c>
      <c r="F282" s="243" t="s">
        <v>339</v>
      </c>
      <c r="G282" s="241"/>
      <c r="H282" s="244">
        <v>1202.53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0" t="s">
        <v>150</v>
      </c>
      <c r="AU282" s="250" t="s">
        <v>91</v>
      </c>
      <c r="AV282" s="13" t="s">
        <v>91</v>
      </c>
      <c r="AW282" s="13" t="s">
        <v>36</v>
      </c>
      <c r="AX282" s="13" t="s">
        <v>89</v>
      </c>
      <c r="AY282" s="250" t="s">
        <v>136</v>
      </c>
    </row>
    <row r="283" s="2" customFormat="1" ht="55.5" customHeight="1">
      <c r="A283" s="37"/>
      <c r="B283" s="38"/>
      <c r="C283" s="218" t="s">
        <v>340</v>
      </c>
      <c r="D283" s="218" t="s">
        <v>138</v>
      </c>
      <c r="E283" s="219" t="s">
        <v>180</v>
      </c>
      <c r="F283" s="220" t="s">
        <v>181</v>
      </c>
      <c r="G283" s="221" t="s">
        <v>141</v>
      </c>
      <c r="H283" s="222">
        <v>1032.6800000000001</v>
      </c>
      <c r="I283" s="223"/>
      <c r="J283" s="224">
        <f>ROUND(I283*H283,2)</f>
        <v>0</v>
      </c>
      <c r="K283" s="225"/>
      <c r="L283" s="43"/>
      <c r="M283" s="226" t="s">
        <v>1</v>
      </c>
      <c r="N283" s="227" t="s">
        <v>46</v>
      </c>
      <c r="O283" s="90"/>
      <c r="P283" s="228">
        <f>O283*H283</f>
        <v>0</v>
      </c>
      <c r="Q283" s="228">
        <v>1.1027</v>
      </c>
      <c r="R283" s="228">
        <f>Q283*H283</f>
        <v>1138.7362360000002</v>
      </c>
      <c r="S283" s="228">
        <v>0</v>
      </c>
      <c r="T283" s="229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0" t="s">
        <v>142</v>
      </c>
      <c r="AT283" s="230" t="s">
        <v>138</v>
      </c>
      <c r="AU283" s="230" t="s">
        <v>91</v>
      </c>
      <c r="AY283" s="16" t="s">
        <v>136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6" t="s">
        <v>89</v>
      </c>
      <c r="BK283" s="231">
        <f>ROUND(I283*H283,2)</f>
        <v>0</v>
      </c>
      <c r="BL283" s="16" t="s">
        <v>142</v>
      </c>
      <c r="BM283" s="230" t="s">
        <v>341</v>
      </c>
    </row>
    <row r="284" s="2" customFormat="1">
      <c r="A284" s="37"/>
      <c r="B284" s="38"/>
      <c r="C284" s="39"/>
      <c r="D284" s="232" t="s">
        <v>144</v>
      </c>
      <c r="E284" s="39"/>
      <c r="F284" s="233" t="s">
        <v>181</v>
      </c>
      <c r="G284" s="39"/>
      <c r="H284" s="39"/>
      <c r="I284" s="234"/>
      <c r="J284" s="39"/>
      <c r="K284" s="39"/>
      <c r="L284" s="43"/>
      <c r="M284" s="235"/>
      <c r="N284" s="236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144</v>
      </c>
      <c r="AU284" s="16" t="s">
        <v>91</v>
      </c>
    </row>
    <row r="285" s="2" customFormat="1">
      <c r="A285" s="37"/>
      <c r="B285" s="38"/>
      <c r="C285" s="39"/>
      <c r="D285" s="232" t="s">
        <v>148</v>
      </c>
      <c r="E285" s="39"/>
      <c r="F285" s="239" t="s">
        <v>149</v>
      </c>
      <c r="G285" s="39"/>
      <c r="H285" s="39"/>
      <c r="I285" s="234"/>
      <c r="J285" s="39"/>
      <c r="K285" s="39"/>
      <c r="L285" s="43"/>
      <c r="M285" s="235"/>
      <c r="N285" s="236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148</v>
      </c>
      <c r="AU285" s="16" t="s">
        <v>91</v>
      </c>
    </row>
    <row r="286" s="13" customFormat="1">
      <c r="A286" s="13"/>
      <c r="B286" s="240"/>
      <c r="C286" s="241"/>
      <c r="D286" s="232" t="s">
        <v>150</v>
      </c>
      <c r="E286" s="242" t="s">
        <v>1</v>
      </c>
      <c r="F286" s="243" t="s">
        <v>334</v>
      </c>
      <c r="G286" s="241"/>
      <c r="H286" s="244">
        <v>1032.6800000000001</v>
      </c>
      <c r="I286" s="245"/>
      <c r="J286" s="241"/>
      <c r="K286" s="241"/>
      <c r="L286" s="246"/>
      <c r="M286" s="247"/>
      <c r="N286" s="248"/>
      <c r="O286" s="248"/>
      <c r="P286" s="248"/>
      <c r="Q286" s="248"/>
      <c r="R286" s="248"/>
      <c r="S286" s="248"/>
      <c r="T286" s="24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0" t="s">
        <v>150</v>
      </c>
      <c r="AU286" s="250" t="s">
        <v>91</v>
      </c>
      <c r="AV286" s="13" t="s">
        <v>91</v>
      </c>
      <c r="AW286" s="13" t="s">
        <v>36</v>
      </c>
      <c r="AX286" s="13" t="s">
        <v>89</v>
      </c>
      <c r="AY286" s="250" t="s">
        <v>136</v>
      </c>
    </row>
    <row r="287" s="2" customFormat="1" ht="33" customHeight="1">
      <c r="A287" s="37"/>
      <c r="B287" s="38"/>
      <c r="C287" s="218" t="s">
        <v>342</v>
      </c>
      <c r="D287" s="218" t="s">
        <v>138</v>
      </c>
      <c r="E287" s="219" t="s">
        <v>185</v>
      </c>
      <c r="F287" s="220" t="s">
        <v>186</v>
      </c>
      <c r="G287" s="221" t="s">
        <v>141</v>
      </c>
      <c r="H287" s="222">
        <v>169.84999999999999</v>
      </c>
      <c r="I287" s="223"/>
      <c r="J287" s="224">
        <f>ROUND(I287*H287,2)</f>
        <v>0</v>
      </c>
      <c r="K287" s="225"/>
      <c r="L287" s="43"/>
      <c r="M287" s="226" t="s">
        <v>1</v>
      </c>
      <c r="N287" s="227" t="s">
        <v>46</v>
      </c>
      <c r="O287" s="90"/>
      <c r="P287" s="228">
        <f>O287*H287</f>
        <v>0</v>
      </c>
      <c r="Q287" s="228">
        <v>1.1027</v>
      </c>
      <c r="R287" s="228">
        <f>Q287*H287</f>
        <v>187.29359499999998</v>
      </c>
      <c r="S287" s="228">
        <v>0</v>
      </c>
      <c r="T287" s="229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0" t="s">
        <v>142</v>
      </c>
      <c r="AT287" s="230" t="s">
        <v>138</v>
      </c>
      <c r="AU287" s="230" t="s">
        <v>91</v>
      </c>
      <c r="AY287" s="16" t="s">
        <v>136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6" t="s">
        <v>89</v>
      </c>
      <c r="BK287" s="231">
        <f>ROUND(I287*H287,2)</f>
        <v>0</v>
      </c>
      <c r="BL287" s="16" t="s">
        <v>142</v>
      </c>
      <c r="BM287" s="230" t="s">
        <v>343</v>
      </c>
    </row>
    <row r="288" s="2" customFormat="1">
      <c r="A288" s="37"/>
      <c r="B288" s="38"/>
      <c r="C288" s="39"/>
      <c r="D288" s="232" t="s">
        <v>144</v>
      </c>
      <c r="E288" s="39"/>
      <c r="F288" s="233" t="s">
        <v>188</v>
      </c>
      <c r="G288" s="39"/>
      <c r="H288" s="39"/>
      <c r="I288" s="234"/>
      <c r="J288" s="39"/>
      <c r="K288" s="39"/>
      <c r="L288" s="43"/>
      <c r="M288" s="235"/>
      <c r="N288" s="236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144</v>
      </c>
      <c r="AU288" s="16" t="s">
        <v>91</v>
      </c>
    </row>
    <row r="289" s="2" customFormat="1">
      <c r="A289" s="37"/>
      <c r="B289" s="38"/>
      <c r="C289" s="39"/>
      <c r="D289" s="237" t="s">
        <v>146</v>
      </c>
      <c r="E289" s="39"/>
      <c r="F289" s="238" t="s">
        <v>189</v>
      </c>
      <c r="G289" s="39"/>
      <c r="H289" s="39"/>
      <c r="I289" s="234"/>
      <c r="J289" s="39"/>
      <c r="K289" s="39"/>
      <c r="L289" s="43"/>
      <c r="M289" s="235"/>
      <c r="N289" s="236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146</v>
      </c>
      <c r="AU289" s="16" t="s">
        <v>91</v>
      </c>
    </row>
    <row r="290" s="2" customFormat="1">
      <c r="A290" s="37"/>
      <c r="B290" s="38"/>
      <c r="C290" s="39"/>
      <c r="D290" s="232" t="s">
        <v>148</v>
      </c>
      <c r="E290" s="39"/>
      <c r="F290" s="239" t="s">
        <v>149</v>
      </c>
      <c r="G290" s="39"/>
      <c r="H290" s="39"/>
      <c r="I290" s="234"/>
      <c r="J290" s="39"/>
      <c r="K290" s="39"/>
      <c r="L290" s="43"/>
      <c r="M290" s="235"/>
      <c r="N290" s="236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148</v>
      </c>
      <c r="AU290" s="16" t="s">
        <v>91</v>
      </c>
    </row>
    <row r="291" s="13" customFormat="1">
      <c r="A291" s="13"/>
      <c r="B291" s="240"/>
      <c r="C291" s="241"/>
      <c r="D291" s="232" t="s">
        <v>150</v>
      </c>
      <c r="E291" s="242" t="s">
        <v>1</v>
      </c>
      <c r="F291" s="243" t="s">
        <v>344</v>
      </c>
      <c r="G291" s="241"/>
      <c r="H291" s="244">
        <v>169.84999999999999</v>
      </c>
      <c r="I291" s="245"/>
      <c r="J291" s="241"/>
      <c r="K291" s="241"/>
      <c r="L291" s="246"/>
      <c r="M291" s="247"/>
      <c r="N291" s="248"/>
      <c r="O291" s="248"/>
      <c r="P291" s="248"/>
      <c r="Q291" s="248"/>
      <c r="R291" s="248"/>
      <c r="S291" s="248"/>
      <c r="T291" s="24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0" t="s">
        <v>150</v>
      </c>
      <c r="AU291" s="250" t="s">
        <v>91</v>
      </c>
      <c r="AV291" s="13" t="s">
        <v>91</v>
      </c>
      <c r="AW291" s="13" t="s">
        <v>36</v>
      </c>
      <c r="AX291" s="13" t="s">
        <v>89</v>
      </c>
      <c r="AY291" s="250" t="s">
        <v>136</v>
      </c>
    </row>
    <row r="292" s="2" customFormat="1" ht="24.15" customHeight="1">
      <c r="A292" s="37"/>
      <c r="B292" s="38"/>
      <c r="C292" s="218" t="s">
        <v>345</v>
      </c>
      <c r="D292" s="218" t="s">
        <v>138</v>
      </c>
      <c r="E292" s="219" t="s">
        <v>205</v>
      </c>
      <c r="F292" s="220" t="s">
        <v>206</v>
      </c>
      <c r="G292" s="221" t="s">
        <v>160</v>
      </c>
      <c r="H292" s="222">
        <v>13.91</v>
      </c>
      <c r="I292" s="223"/>
      <c r="J292" s="224">
        <f>ROUND(I292*H292,2)</f>
        <v>0</v>
      </c>
      <c r="K292" s="225"/>
      <c r="L292" s="43"/>
      <c r="M292" s="226" t="s">
        <v>1</v>
      </c>
      <c r="N292" s="227" t="s">
        <v>46</v>
      </c>
      <c r="O292" s="90"/>
      <c r="P292" s="228">
        <f>O292*H292</f>
        <v>0</v>
      </c>
      <c r="Q292" s="228">
        <v>1.9967999999999999</v>
      </c>
      <c r="R292" s="228">
        <f>Q292*H292</f>
        <v>27.775487999999999</v>
      </c>
      <c r="S292" s="228">
        <v>0</v>
      </c>
      <c r="T292" s="229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0" t="s">
        <v>142</v>
      </c>
      <c r="AT292" s="230" t="s">
        <v>138</v>
      </c>
      <c r="AU292" s="230" t="s">
        <v>91</v>
      </c>
      <c r="AY292" s="16" t="s">
        <v>136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6" t="s">
        <v>89</v>
      </c>
      <c r="BK292" s="231">
        <f>ROUND(I292*H292,2)</f>
        <v>0</v>
      </c>
      <c r="BL292" s="16" t="s">
        <v>142</v>
      </c>
      <c r="BM292" s="230" t="s">
        <v>346</v>
      </c>
    </row>
    <row r="293" s="2" customFormat="1">
      <c r="A293" s="37"/>
      <c r="B293" s="38"/>
      <c r="C293" s="39"/>
      <c r="D293" s="232" t="s">
        <v>144</v>
      </c>
      <c r="E293" s="39"/>
      <c r="F293" s="233" t="s">
        <v>208</v>
      </c>
      <c r="G293" s="39"/>
      <c r="H293" s="39"/>
      <c r="I293" s="234"/>
      <c r="J293" s="39"/>
      <c r="K293" s="39"/>
      <c r="L293" s="43"/>
      <c r="M293" s="235"/>
      <c r="N293" s="236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144</v>
      </c>
      <c r="AU293" s="16" t="s">
        <v>91</v>
      </c>
    </row>
    <row r="294" s="2" customFormat="1">
      <c r="A294" s="37"/>
      <c r="B294" s="38"/>
      <c r="C294" s="39"/>
      <c r="D294" s="237" t="s">
        <v>146</v>
      </c>
      <c r="E294" s="39"/>
      <c r="F294" s="238" t="s">
        <v>209</v>
      </c>
      <c r="G294" s="39"/>
      <c r="H294" s="39"/>
      <c r="I294" s="234"/>
      <c r="J294" s="39"/>
      <c r="K294" s="39"/>
      <c r="L294" s="43"/>
      <c r="M294" s="235"/>
      <c r="N294" s="236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146</v>
      </c>
      <c r="AU294" s="16" t="s">
        <v>91</v>
      </c>
    </row>
    <row r="295" s="2" customFormat="1">
      <c r="A295" s="37"/>
      <c r="B295" s="38"/>
      <c r="C295" s="39"/>
      <c r="D295" s="232" t="s">
        <v>148</v>
      </c>
      <c r="E295" s="39"/>
      <c r="F295" s="239" t="s">
        <v>210</v>
      </c>
      <c r="G295" s="39"/>
      <c r="H295" s="39"/>
      <c r="I295" s="234"/>
      <c r="J295" s="39"/>
      <c r="K295" s="39"/>
      <c r="L295" s="43"/>
      <c r="M295" s="235"/>
      <c r="N295" s="236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148</v>
      </c>
      <c r="AU295" s="16" t="s">
        <v>91</v>
      </c>
    </row>
    <row r="296" s="13" customFormat="1">
      <c r="A296" s="13"/>
      <c r="B296" s="240"/>
      <c r="C296" s="241"/>
      <c r="D296" s="232" t="s">
        <v>150</v>
      </c>
      <c r="E296" s="242" t="s">
        <v>1</v>
      </c>
      <c r="F296" s="243" t="s">
        <v>347</v>
      </c>
      <c r="G296" s="241"/>
      <c r="H296" s="244">
        <v>13.91</v>
      </c>
      <c r="I296" s="245"/>
      <c r="J296" s="241"/>
      <c r="K296" s="241"/>
      <c r="L296" s="246"/>
      <c r="M296" s="247"/>
      <c r="N296" s="248"/>
      <c r="O296" s="248"/>
      <c r="P296" s="248"/>
      <c r="Q296" s="248"/>
      <c r="R296" s="248"/>
      <c r="S296" s="248"/>
      <c r="T296" s="24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0" t="s">
        <v>150</v>
      </c>
      <c r="AU296" s="250" t="s">
        <v>91</v>
      </c>
      <c r="AV296" s="13" t="s">
        <v>91</v>
      </c>
      <c r="AW296" s="13" t="s">
        <v>36</v>
      </c>
      <c r="AX296" s="13" t="s">
        <v>89</v>
      </c>
      <c r="AY296" s="250" t="s">
        <v>136</v>
      </c>
    </row>
    <row r="297" s="2" customFormat="1" ht="16.5" customHeight="1">
      <c r="A297" s="37"/>
      <c r="B297" s="38"/>
      <c r="C297" s="218" t="s">
        <v>348</v>
      </c>
      <c r="D297" s="218" t="s">
        <v>138</v>
      </c>
      <c r="E297" s="219" t="s">
        <v>213</v>
      </c>
      <c r="F297" s="220" t="s">
        <v>214</v>
      </c>
      <c r="G297" s="221" t="s">
        <v>141</v>
      </c>
      <c r="H297" s="222">
        <v>34.780000000000001</v>
      </c>
      <c r="I297" s="223"/>
      <c r="J297" s="224">
        <f>ROUND(I297*H297,2)</f>
        <v>0</v>
      </c>
      <c r="K297" s="225"/>
      <c r="L297" s="43"/>
      <c r="M297" s="226" t="s">
        <v>1</v>
      </c>
      <c r="N297" s="227" t="s">
        <v>46</v>
      </c>
      <c r="O297" s="90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0" t="s">
        <v>142</v>
      </c>
      <c r="AT297" s="230" t="s">
        <v>138</v>
      </c>
      <c r="AU297" s="230" t="s">
        <v>91</v>
      </c>
      <c r="AY297" s="16" t="s">
        <v>136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6" t="s">
        <v>89</v>
      </c>
      <c r="BK297" s="231">
        <f>ROUND(I297*H297,2)</f>
        <v>0</v>
      </c>
      <c r="BL297" s="16" t="s">
        <v>142</v>
      </c>
      <c r="BM297" s="230" t="s">
        <v>349</v>
      </c>
    </row>
    <row r="298" s="2" customFormat="1">
      <c r="A298" s="37"/>
      <c r="B298" s="38"/>
      <c r="C298" s="39"/>
      <c r="D298" s="232" t="s">
        <v>144</v>
      </c>
      <c r="E298" s="39"/>
      <c r="F298" s="233" t="s">
        <v>216</v>
      </c>
      <c r="G298" s="39"/>
      <c r="H298" s="39"/>
      <c r="I298" s="234"/>
      <c r="J298" s="39"/>
      <c r="K298" s="39"/>
      <c r="L298" s="43"/>
      <c r="M298" s="235"/>
      <c r="N298" s="236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144</v>
      </c>
      <c r="AU298" s="16" t="s">
        <v>91</v>
      </c>
    </row>
    <row r="299" s="2" customFormat="1">
      <c r="A299" s="37"/>
      <c r="B299" s="38"/>
      <c r="C299" s="39"/>
      <c r="D299" s="237" t="s">
        <v>146</v>
      </c>
      <c r="E299" s="39"/>
      <c r="F299" s="238" t="s">
        <v>217</v>
      </c>
      <c r="G299" s="39"/>
      <c r="H299" s="39"/>
      <c r="I299" s="234"/>
      <c r="J299" s="39"/>
      <c r="K299" s="39"/>
      <c r="L299" s="43"/>
      <c r="M299" s="235"/>
      <c r="N299" s="236"/>
      <c r="O299" s="90"/>
      <c r="P299" s="90"/>
      <c r="Q299" s="90"/>
      <c r="R299" s="90"/>
      <c r="S299" s="90"/>
      <c r="T299" s="91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146</v>
      </c>
      <c r="AU299" s="16" t="s">
        <v>91</v>
      </c>
    </row>
    <row r="300" s="13" customFormat="1">
      <c r="A300" s="13"/>
      <c r="B300" s="240"/>
      <c r="C300" s="241"/>
      <c r="D300" s="232" t="s">
        <v>150</v>
      </c>
      <c r="E300" s="242" t="s">
        <v>1</v>
      </c>
      <c r="F300" s="243" t="s">
        <v>350</v>
      </c>
      <c r="G300" s="241"/>
      <c r="H300" s="244">
        <v>34.780000000000001</v>
      </c>
      <c r="I300" s="245"/>
      <c r="J300" s="241"/>
      <c r="K300" s="241"/>
      <c r="L300" s="246"/>
      <c r="M300" s="247"/>
      <c r="N300" s="248"/>
      <c r="O300" s="248"/>
      <c r="P300" s="248"/>
      <c r="Q300" s="248"/>
      <c r="R300" s="248"/>
      <c r="S300" s="248"/>
      <c r="T300" s="24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0" t="s">
        <v>150</v>
      </c>
      <c r="AU300" s="250" t="s">
        <v>91</v>
      </c>
      <c r="AV300" s="13" t="s">
        <v>91</v>
      </c>
      <c r="AW300" s="13" t="s">
        <v>36</v>
      </c>
      <c r="AX300" s="13" t="s">
        <v>89</v>
      </c>
      <c r="AY300" s="250" t="s">
        <v>136</v>
      </c>
    </row>
    <row r="301" s="2" customFormat="1" ht="21.75" customHeight="1">
      <c r="A301" s="37"/>
      <c r="B301" s="38"/>
      <c r="C301" s="218" t="s">
        <v>351</v>
      </c>
      <c r="D301" s="218" t="s">
        <v>138</v>
      </c>
      <c r="E301" s="219" t="s">
        <v>220</v>
      </c>
      <c r="F301" s="220" t="s">
        <v>221</v>
      </c>
      <c r="G301" s="221" t="s">
        <v>141</v>
      </c>
      <c r="H301" s="222">
        <v>50</v>
      </c>
      <c r="I301" s="223"/>
      <c r="J301" s="224">
        <f>ROUND(I301*H301,2)</f>
        <v>0</v>
      </c>
      <c r="K301" s="225"/>
      <c r="L301" s="43"/>
      <c r="M301" s="226" t="s">
        <v>1</v>
      </c>
      <c r="N301" s="227" t="s">
        <v>46</v>
      </c>
      <c r="O301" s="90"/>
      <c r="P301" s="228">
        <f>O301*H301</f>
        <v>0</v>
      </c>
      <c r="Q301" s="228">
        <v>0.21251999999999999</v>
      </c>
      <c r="R301" s="228">
        <f>Q301*H301</f>
        <v>10.625999999999999</v>
      </c>
      <c r="S301" s="228">
        <v>0</v>
      </c>
      <c r="T301" s="229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0" t="s">
        <v>142</v>
      </c>
      <c r="AT301" s="230" t="s">
        <v>138</v>
      </c>
      <c r="AU301" s="230" t="s">
        <v>91</v>
      </c>
      <c r="AY301" s="16" t="s">
        <v>136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6" t="s">
        <v>89</v>
      </c>
      <c r="BK301" s="231">
        <f>ROUND(I301*H301,2)</f>
        <v>0</v>
      </c>
      <c r="BL301" s="16" t="s">
        <v>142</v>
      </c>
      <c r="BM301" s="230" t="s">
        <v>352</v>
      </c>
    </row>
    <row r="302" s="2" customFormat="1">
      <c r="A302" s="37"/>
      <c r="B302" s="38"/>
      <c r="C302" s="39"/>
      <c r="D302" s="232" t="s">
        <v>144</v>
      </c>
      <c r="E302" s="39"/>
      <c r="F302" s="233" t="s">
        <v>223</v>
      </c>
      <c r="G302" s="39"/>
      <c r="H302" s="39"/>
      <c r="I302" s="234"/>
      <c r="J302" s="39"/>
      <c r="K302" s="39"/>
      <c r="L302" s="43"/>
      <c r="M302" s="235"/>
      <c r="N302" s="236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144</v>
      </c>
      <c r="AU302" s="16" t="s">
        <v>91</v>
      </c>
    </row>
    <row r="303" s="2" customFormat="1">
      <c r="A303" s="37"/>
      <c r="B303" s="38"/>
      <c r="C303" s="39"/>
      <c r="D303" s="237" t="s">
        <v>146</v>
      </c>
      <c r="E303" s="39"/>
      <c r="F303" s="238" t="s">
        <v>224</v>
      </c>
      <c r="G303" s="39"/>
      <c r="H303" s="39"/>
      <c r="I303" s="234"/>
      <c r="J303" s="39"/>
      <c r="K303" s="39"/>
      <c r="L303" s="43"/>
      <c r="M303" s="235"/>
      <c r="N303" s="236"/>
      <c r="O303" s="90"/>
      <c r="P303" s="90"/>
      <c r="Q303" s="90"/>
      <c r="R303" s="90"/>
      <c r="S303" s="90"/>
      <c r="T303" s="91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146</v>
      </c>
      <c r="AU303" s="16" t="s">
        <v>91</v>
      </c>
    </row>
    <row r="304" s="2" customFormat="1">
      <c r="A304" s="37"/>
      <c r="B304" s="38"/>
      <c r="C304" s="39"/>
      <c r="D304" s="232" t="s">
        <v>148</v>
      </c>
      <c r="E304" s="39"/>
      <c r="F304" s="239" t="s">
        <v>225</v>
      </c>
      <c r="G304" s="39"/>
      <c r="H304" s="39"/>
      <c r="I304" s="234"/>
      <c r="J304" s="39"/>
      <c r="K304" s="39"/>
      <c r="L304" s="43"/>
      <c r="M304" s="235"/>
      <c r="N304" s="236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148</v>
      </c>
      <c r="AU304" s="16" t="s">
        <v>91</v>
      </c>
    </row>
    <row r="305" s="13" customFormat="1">
      <c r="A305" s="13"/>
      <c r="B305" s="240"/>
      <c r="C305" s="241"/>
      <c r="D305" s="232" t="s">
        <v>150</v>
      </c>
      <c r="E305" s="242" t="s">
        <v>1</v>
      </c>
      <c r="F305" s="243" t="s">
        <v>353</v>
      </c>
      <c r="G305" s="241"/>
      <c r="H305" s="244">
        <v>50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0" t="s">
        <v>150</v>
      </c>
      <c r="AU305" s="250" t="s">
        <v>91</v>
      </c>
      <c r="AV305" s="13" t="s">
        <v>91</v>
      </c>
      <c r="AW305" s="13" t="s">
        <v>36</v>
      </c>
      <c r="AX305" s="13" t="s">
        <v>89</v>
      </c>
      <c r="AY305" s="250" t="s">
        <v>136</v>
      </c>
    </row>
    <row r="306" s="12" customFormat="1" ht="22.8" customHeight="1">
      <c r="A306" s="12"/>
      <c r="B306" s="202"/>
      <c r="C306" s="203"/>
      <c r="D306" s="204" t="s">
        <v>80</v>
      </c>
      <c r="E306" s="216" t="s">
        <v>142</v>
      </c>
      <c r="F306" s="216" t="s">
        <v>354</v>
      </c>
      <c r="G306" s="203"/>
      <c r="H306" s="203"/>
      <c r="I306" s="206"/>
      <c r="J306" s="217">
        <f>BK306</f>
        <v>0</v>
      </c>
      <c r="K306" s="203"/>
      <c r="L306" s="208"/>
      <c r="M306" s="209"/>
      <c r="N306" s="210"/>
      <c r="O306" s="210"/>
      <c r="P306" s="211">
        <f>SUM(P307:P334)</f>
        <v>0</v>
      </c>
      <c r="Q306" s="210"/>
      <c r="R306" s="211">
        <f>SUM(R307:R334)</f>
        <v>79.139483999999996</v>
      </c>
      <c r="S306" s="210"/>
      <c r="T306" s="212">
        <f>SUM(T307:T334)</f>
        <v>13.862399999999999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3" t="s">
        <v>89</v>
      </c>
      <c r="AT306" s="214" t="s">
        <v>80</v>
      </c>
      <c r="AU306" s="214" t="s">
        <v>89</v>
      </c>
      <c r="AY306" s="213" t="s">
        <v>136</v>
      </c>
      <c r="BK306" s="215">
        <f>SUM(BK307:BK334)</f>
        <v>0</v>
      </c>
    </row>
    <row r="307" s="2" customFormat="1" ht="24.15" customHeight="1">
      <c r="A307" s="37"/>
      <c r="B307" s="38"/>
      <c r="C307" s="218" t="s">
        <v>355</v>
      </c>
      <c r="D307" s="218" t="s">
        <v>138</v>
      </c>
      <c r="E307" s="219" t="s">
        <v>356</v>
      </c>
      <c r="F307" s="220" t="s">
        <v>159</v>
      </c>
      <c r="G307" s="221" t="s">
        <v>160</v>
      </c>
      <c r="H307" s="222">
        <v>7.2960000000000003</v>
      </c>
      <c r="I307" s="223"/>
      <c r="J307" s="224">
        <f>ROUND(I307*H307,2)</f>
        <v>0</v>
      </c>
      <c r="K307" s="225"/>
      <c r="L307" s="43"/>
      <c r="M307" s="226" t="s">
        <v>1</v>
      </c>
      <c r="N307" s="227" t="s">
        <v>46</v>
      </c>
      <c r="O307" s="90"/>
      <c r="P307" s="228">
        <f>O307*H307</f>
        <v>0</v>
      </c>
      <c r="Q307" s="228">
        <v>0</v>
      </c>
      <c r="R307" s="228">
        <f>Q307*H307</f>
        <v>0</v>
      </c>
      <c r="S307" s="228">
        <v>1.8999999999999999</v>
      </c>
      <c r="T307" s="229">
        <f>S307*H307</f>
        <v>13.862399999999999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0" t="s">
        <v>142</v>
      </c>
      <c r="AT307" s="230" t="s">
        <v>138</v>
      </c>
      <c r="AU307" s="230" t="s">
        <v>91</v>
      </c>
      <c r="AY307" s="16" t="s">
        <v>136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6" t="s">
        <v>89</v>
      </c>
      <c r="BK307" s="231">
        <f>ROUND(I307*H307,2)</f>
        <v>0</v>
      </c>
      <c r="BL307" s="16" t="s">
        <v>142</v>
      </c>
      <c r="BM307" s="230" t="s">
        <v>357</v>
      </c>
    </row>
    <row r="308" s="2" customFormat="1">
      <c r="A308" s="37"/>
      <c r="B308" s="38"/>
      <c r="C308" s="39"/>
      <c r="D308" s="232" t="s">
        <v>144</v>
      </c>
      <c r="E308" s="39"/>
      <c r="F308" s="233" t="s">
        <v>162</v>
      </c>
      <c r="G308" s="39"/>
      <c r="H308" s="39"/>
      <c r="I308" s="234"/>
      <c r="J308" s="39"/>
      <c r="K308" s="39"/>
      <c r="L308" s="43"/>
      <c r="M308" s="235"/>
      <c r="N308" s="236"/>
      <c r="O308" s="90"/>
      <c r="P308" s="90"/>
      <c r="Q308" s="90"/>
      <c r="R308" s="90"/>
      <c r="S308" s="90"/>
      <c r="T308" s="91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144</v>
      </c>
      <c r="AU308" s="16" t="s">
        <v>91</v>
      </c>
    </row>
    <row r="309" s="2" customFormat="1">
      <c r="A309" s="37"/>
      <c r="B309" s="38"/>
      <c r="C309" s="39"/>
      <c r="D309" s="237" t="s">
        <v>146</v>
      </c>
      <c r="E309" s="39"/>
      <c r="F309" s="238" t="s">
        <v>358</v>
      </c>
      <c r="G309" s="39"/>
      <c r="H309" s="39"/>
      <c r="I309" s="234"/>
      <c r="J309" s="39"/>
      <c r="K309" s="39"/>
      <c r="L309" s="43"/>
      <c r="M309" s="235"/>
      <c r="N309" s="236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146</v>
      </c>
      <c r="AU309" s="16" t="s">
        <v>91</v>
      </c>
    </row>
    <row r="310" s="2" customFormat="1">
      <c r="A310" s="37"/>
      <c r="B310" s="38"/>
      <c r="C310" s="39"/>
      <c r="D310" s="232" t="s">
        <v>148</v>
      </c>
      <c r="E310" s="39"/>
      <c r="F310" s="239" t="s">
        <v>359</v>
      </c>
      <c r="G310" s="39"/>
      <c r="H310" s="39"/>
      <c r="I310" s="234"/>
      <c r="J310" s="39"/>
      <c r="K310" s="39"/>
      <c r="L310" s="43"/>
      <c r="M310" s="235"/>
      <c r="N310" s="236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148</v>
      </c>
      <c r="AU310" s="16" t="s">
        <v>91</v>
      </c>
    </row>
    <row r="311" s="13" customFormat="1">
      <c r="A311" s="13"/>
      <c r="B311" s="240"/>
      <c r="C311" s="241"/>
      <c r="D311" s="232" t="s">
        <v>150</v>
      </c>
      <c r="E311" s="242" t="s">
        <v>1</v>
      </c>
      <c r="F311" s="243" t="s">
        <v>360</v>
      </c>
      <c r="G311" s="241"/>
      <c r="H311" s="244">
        <v>7.2960000000000003</v>
      </c>
      <c r="I311" s="245"/>
      <c r="J311" s="241"/>
      <c r="K311" s="241"/>
      <c r="L311" s="246"/>
      <c r="M311" s="247"/>
      <c r="N311" s="248"/>
      <c r="O311" s="248"/>
      <c r="P311" s="248"/>
      <c r="Q311" s="248"/>
      <c r="R311" s="248"/>
      <c r="S311" s="248"/>
      <c r="T311" s="24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0" t="s">
        <v>150</v>
      </c>
      <c r="AU311" s="250" t="s">
        <v>91</v>
      </c>
      <c r="AV311" s="13" t="s">
        <v>91</v>
      </c>
      <c r="AW311" s="13" t="s">
        <v>36</v>
      </c>
      <c r="AX311" s="13" t="s">
        <v>89</v>
      </c>
      <c r="AY311" s="250" t="s">
        <v>136</v>
      </c>
    </row>
    <row r="312" s="2" customFormat="1" ht="24.15" customHeight="1">
      <c r="A312" s="37"/>
      <c r="B312" s="38"/>
      <c r="C312" s="218" t="s">
        <v>361</v>
      </c>
      <c r="D312" s="218" t="s">
        <v>138</v>
      </c>
      <c r="E312" s="219" t="s">
        <v>165</v>
      </c>
      <c r="F312" s="220" t="s">
        <v>166</v>
      </c>
      <c r="G312" s="221" t="s">
        <v>160</v>
      </c>
      <c r="H312" s="222">
        <v>7.2960000000000003</v>
      </c>
      <c r="I312" s="223"/>
      <c r="J312" s="224">
        <f>ROUND(I312*H312,2)</f>
        <v>0</v>
      </c>
      <c r="K312" s="225"/>
      <c r="L312" s="43"/>
      <c r="M312" s="226" t="s">
        <v>1</v>
      </c>
      <c r="N312" s="227" t="s">
        <v>46</v>
      </c>
      <c r="O312" s="90"/>
      <c r="P312" s="228">
        <f>O312*H312</f>
        <v>0</v>
      </c>
      <c r="Q312" s="228">
        <v>0</v>
      </c>
      <c r="R312" s="228">
        <f>Q312*H312</f>
        <v>0</v>
      </c>
      <c r="S312" s="228">
        <v>0</v>
      </c>
      <c r="T312" s="229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30" t="s">
        <v>142</v>
      </c>
      <c r="AT312" s="230" t="s">
        <v>138</v>
      </c>
      <c r="AU312" s="230" t="s">
        <v>91</v>
      </c>
      <c r="AY312" s="16" t="s">
        <v>136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6" t="s">
        <v>89</v>
      </c>
      <c r="BK312" s="231">
        <f>ROUND(I312*H312,2)</f>
        <v>0</v>
      </c>
      <c r="BL312" s="16" t="s">
        <v>142</v>
      </c>
      <c r="BM312" s="230" t="s">
        <v>362</v>
      </c>
    </row>
    <row r="313" s="2" customFormat="1">
      <c r="A313" s="37"/>
      <c r="B313" s="38"/>
      <c r="C313" s="39"/>
      <c r="D313" s="232" t="s">
        <v>144</v>
      </c>
      <c r="E313" s="39"/>
      <c r="F313" s="233" t="s">
        <v>168</v>
      </c>
      <c r="G313" s="39"/>
      <c r="H313" s="39"/>
      <c r="I313" s="234"/>
      <c r="J313" s="39"/>
      <c r="K313" s="39"/>
      <c r="L313" s="43"/>
      <c r="M313" s="235"/>
      <c r="N313" s="236"/>
      <c r="O313" s="90"/>
      <c r="P313" s="90"/>
      <c r="Q313" s="90"/>
      <c r="R313" s="90"/>
      <c r="S313" s="90"/>
      <c r="T313" s="91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144</v>
      </c>
      <c r="AU313" s="16" t="s">
        <v>91</v>
      </c>
    </row>
    <row r="314" s="2" customFormat="1">
      <c r="A314" s="37"/>
      <c r="B314" s="38"/>
      <c r="C314" s="39"/>
      <c r="D314" s="237" t="s">
        <v>146</v>
      </c>
      <c r="E314" s="39"/>
      <c r="F314" s="238" t="s">
        <v>169</v>
      </c>
      <c r="G314" s="39"/>
      <c r="H314" s="39"/>
      <c r="I314" s="234"/>
      <c r="J314" s="39"/>
      <c r="K314" s="39"/>
      <c r="L314" s="43"/>
      <c r="M314" s="235"/>
      <c r="N314" s="236"/>
      <c r="O314" s="90"/>
      <c r="P314" s="90"/>
      <c r="Q314" s="90"/>
      <c r="R314" s="90"/>
      <c r="S314" s="90"/>
      <c r="T314" s="91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146</v>
      </c>
      <c r="AU314" s="16" t="s">
        <v>91</v>
      </c>
    </row>
    <row r="315" s="2" customFormat="1">
      <c r="A315" s="37"/>
      <c r="B315" s="38"/>
      <c r="C315" s="39"/>
      <c r="D315" s="232" t="s">
        <v>148</v>
      </c>
      <c r="E315" s="39"/>
      <c r="F315" s="239" t="s">
        <v>149</v>
      </c>
      <c r="G315" s="39"/>
      <c r="H315" s="39"/>
      <c r="I315" s="234"/>
      <c r="J315" s="39"/>
      <c r="K315" s="39"/>
      <c r="L315" s="43"/>
      <c r="M315" s="235"/>
      <c r="N315" s="236"/>
      <c r="O315" s="90"/>
      <c r="P315" s="90"/>
      <c r="Q315" s="90"/>
      <c r="R315" s="90"/>
      <c r="S315" s="90"/>
      <c r="T315" s="91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148</v>
      </c>
      <c r="AU315" s="16" t="s">
        <v>91</v>
      </c>
    </row>
    <row r="316" s="13" customFormat="1">
      <c r="A316" s="13"/>
      <c r="B316" s="240"/>
      <c r="C316" s="241"/>
      <c r="D316" s="232" t="s">
        <v>150</v>
      </c>
      <c r="E316" s="242" t="s">
        <v>1</v>
      </c>
      <c r="F316" s="243" t="s">
        <v>360</v>
      </c>
      <c r="G316" s="241"/>
      <c r="H316" s="244">
        <v>7.2960000000000003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0" t="s">
        <v>150</v>
      </c>
      <c r="AU316" s="250" t="s">
        <v>91</v>
      </c>
      <c r="AV316" s="13" t="s">
        <v>91</v>
      </c>
      <c r="AW316" s="13" t="s">
        <v>36</v>
      </c>
      <c r="AX316" s="13" t="s">
        <v>89</v>
      </c>
      <c r="AY316" s="250" t="s">
        <v>136</v>
      </c>
    </row>
    <row r="317" s="2" customFormat="1" ht="24.15" customHeight="1">
      <c r="A317" s="37"/>
      <c r="B317" s="38"/>
      <c r="C317" s="218" t="s">
        <v>363</v>
      </c>
      <c r="D317" s="218" t="s">
        <v>138</v>
      </c>
      <c r="E317" s="219" t="s">
        <v>364</v>
      </c>
      <c r="F317" s="220" t="s">
        <v>365</v>
      </c>
      <c r="G317" s="221" t="s">
        <v>141</v>
      </c>
      <c r="H317" s="222">
        <v>45.600000000000001</v>
      </c>
      <c r="I317" s="223"/>
      <c r="J317" s="224">
        <f>ROUND(I317*H317,2)</f>
        <v>0</v>
      </c>
      <c r="K317" s="225"/>
      <c r="L317" s="43"/>
      <c r="M317" s="226" t="s">
        <v>1</v>
      </c>
      <c r="N317" s="227" t="s">
        <v>46</v>
      </c>
      <c r="O317" s="90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30" t="s">
        <v>142</v>
      </c>
      <c r="AT317" s="230" t="s">
        <v>138</v>
      </c>
      <c r="AU317" s="230" t="s">
        <v>91</v>
      </c>
      <c r="AY317" s="16" t="s">
        <v>136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6" t="s">
        <v>89</v>
      </c>
      <c r="BK317" s="231">
        <f>ROUND(I317*H317,2)</f>
        <v>0</v>
      </c>
      <c r="BL317" s="16" t="s">
        <v>142</v>
      </c>
      <c r="BM317" s="230" t="s">
        <v>366</v>
      </c>
    </row>
    <row r="318" s="2" customFormat="1">
      <c r="A318" s="37"/>
      <c r="B318" s="38"/>
      <c r="C318" s="39"/>
      <c r="D318" s="232" t="s">
        <v>144</v>
      </c>
      <c r="E318" s="39"/>
      <c r="F318" s="233" t="s">
        <v>367</v>
      </c>
      <c r="G318" s="39"/>
      <c r="H318" s="39"/>
      <c r="I318" s="234"/>
      <c r="J318" s="39"/>
      <c r="K318" s="39"/>
      <c r="L318" s="43"/>
      <c r="M318" s="235"/>
      <c r="N318" s="236"/>
      <c r="O318" s="90"/>
      <c r="P318" s="90"/>
      <c r="Q318" s="90"/>
      <c r="R318" s="90"/>
      <c r="S318" s="90"/>
      <c r="T318" s="91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144</v>
      </c>
      <c r="AU318" s="16" t="s">
        <v>91</v>
      </c>
    </row>
    <row r="319" s="2" customFormat="1">
      <c r="A319" s="37"/>
      <c r="B319" s="38"/>
      <c r="C319" s="39"/>
      <c r="D319" s="237" t="s">
        <v>146</v>
      </c>
      <c r="E319" s="39"/>
      <c r="F319" s="238" t="s">
        <v>368</v>
      </c>
      <c r="G319" s="39"/>
      <c r="H319" s="39"/>
      <c r="I319" s="234"/>
      <c r="J319" s="39"/>
      <c r="K319" s="39"/>
      <c r="L319" s="43"/>
      <c r="M319" s="235"/>
      <c r="N319" s="236"/>
      <c r="O319" s="90"/>
      <c r="P319" s="90"/>
      <c r="Q319" s="90"/>
      <c r="R319" s="90"/>
      <c r="S319" s="90"/>
      <c r="T319" s="91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146</v>
      </c>
      <c r="AU319" s="16" t="s">
        <v>91</v>
      </c>
    </row>
    <row r="320" s="13" customFormat="1">
      <c r="A320" s="13"/>
      <c r="B320" s="240"/>
      <c r="C320" s="241"/>
      <c r="D320" s="232" t="s">
        <v>150</v>
      </c>
      <c r="E320" s="242" t="s">
        <v>1</v>
      </c>
      <c r="F320" s="243" t="s">
        <v>369</v>
      </c>
      <c r="G320" s="241"/>
      <c r="H320" s="244">
        <v>45.600000000000001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0" t="s">
        <v>150</v>
      </c>
      <c r="AU320" s="250" t="s">
        <v>91</v>
      </c>
      <c r="AV320" s="13" t="s">
        <v>91</v>
      </c>
      <c r="AW320" s="13" t="s">
        <v>36</v>
      </c>
      <c r="AX320" s="13" t="s">
        <v>89</v>
      </c>
      <c r="AY320" s="250" t="s">
        <v>136</v>
      </c>
    </row>
    <row r="321" s="2" customFormat="1" ht="24.15" customHeight="1">
      <c r="A321" s="37"/>
      <c r="B321" s="38"/>
      <c r="C321" s="218" t="s">
        <v>370</v>
      </c>
      <c r="D321" s="218" t="s">
        <v>138</v>
      </c>
      <c r="E321" s="219" t="s">
        <v>371</v>
      </c>
      <c r="F321" s="220" t="s">
        <v>372</v>
      </c>
      <c r="G321" s="221" t="s">
        <v>141</v>
      </c>
      <c r="H321" s="222">
        <v>13.68</v>
      </c>
      <c r="I321" s="223"/>
      <c r="J321" s="224">
        <f>ROUND(I321*H321,2)</f>
        <v>0</v>
      </c>
      <c r="K321" s="225"/>
      <c r="L321" s="43"/>
      <c r="M321" s="226" t="s">
        <v>1</v>
      </c>
      <c r="N321" s="227" t="s">
        <v>46</v>
      </c>
      <c r="O321" s="90"/>
      <c r="P321" s="228">
        <f>O321*H321</f>
        <v>0</v>
      </c>
      <c r="Q321" s="228">
        <v>1.0247999999999999</v>
      </c>
      <c r="R321" s="228">
        <f>Q321*H321</f>
        <v>14.019263999999998</v>
      </c>
      <c r="S321" s="228">
        <v>0</v>
      </c>
      <c r="T321" s="229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30" t="s">
        <v>142</v>
      </c>
      <c r="AT321" s="230" t="s">
        <v>138</v>
      </c>
      <c r="AU321" s="230" t="s">
        <v>91</v>
      </c>
      <c r="AY321" s="16" t="s">
        <v>136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6" t="s">
        <v>89</v>
      </c>
      <c r="BK321" s="231">
        <f>ROUND(I321*H321,2)</f>
        <v>0</v>
      </c>
      <c r="BL321" s="16" t="s">
        <v>142</v>
      </c>
      <c r="BM321" s="230" t="s">
        <v>373</v>
      </c>
    </row>
    <row r="322" s="2" customFormat="1">
      <c r="A322" s="37"/>
      <c r="B322" s="38"/>
      <c r="C322" s="39"/>
      <c r="D322" s="232" t="s">
        <v>144</v>
      </c>
      <c r="E322" s="39"/>
      <c r="F322" s="233" t="s">
        <v>374</v>
      </c>
      <c r="G322" s="39"/>
      <c r="H322" s="39"/>
      <c r="I322" s="234"/>
      <c r="J322" s="39"/>
      <c r="K322" s="39"/>
      <c r="L322" s="43"/>
      <c r="M322" s="235"/>
      <c r="N322" s="236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144</v>
      </c>
      <c r="AU322" s="16" t="s">
        <v>91</v>
      </c>
    </row>
    <row r="323" s="2" customFormat="1">
      <c r="A323" s="37"/>
      <c r="B323" s="38"/>
      <c r="C323" s="39"/>
      <c r="D323" s="237" t="s">
        <v>146</v>
      </c>
      <c r="E323" s="39"/>
      <c r="F323" s="238" t="s">
        <v>375</v>
      </c>
      <c r="G323" s="39"/>
      <c r="H323" s="39"/>
      <c r="I323" s="234"/>
      <c r="J323" s="39"/>
      <c r="K323" s="39"/>
      <c r="L323" s="43"/>
      <c r="M323" s="235"/>
      <c r="N323" s="236"/>
      <c r="O323" s="90"/>
      <c r="P323" s="90"/>
      <c r="Q323" s="90"/>
      <c r="R323" s="90"/>
      <c r="S323" s="90"/>
      <c r="T323" s="91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146</v>
      </c>
      <c r="AU323" s="16" t="s">
        <v>91</v>
      </c>
    </row>
    <row r="324" s="2" customFormat="1">
      <c r="A324" s="37"/>
      <c r="B324" s="38"/>
      <c r="C324" s="39"/>
      <c r="D324" s="232" t="s">
        <v>148</v>
      </c>
      <c r="E324" s="39"/>
      <c r="F324" s="239" t="s">
        <v>149</v>
      </c>
      <c r="G324" s="39"/>
      <c r="H324" s="39"/>
      <c r="I324" s="234"/>
      <c r="J324" s="39"/>
      <c r="K324" s="39"/>
      <c r="L324" s="43"/>
      <c r="M324" s="235"/>
      <c r="N324" s="236"/>
      <c r="O324" s="90"/>
      <c r="P324" s="90"/>
      <c r="Q324" s="90"/>
      <c r="R324" s="90"/>
      <c r="S324" s="90"/>
      <c r="T324" s="91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148</v>
      </c>
      <c r="AU324" s="16" t="s">
        <v>91</v>
      </c>
    </row>
    <row r="325" s="13" customFormat="1">
      <c r="A325" s="13"/>
      <c r="B325" s="240"/>
      <c r="C325" s="241"/>
      <c r="D325" s="232" t="s">
        <v>150</v>
      </c>
      <c r="E325" s="242" t="s">
        <v>1</v>
      </c>
      <c r="F325" s="243" t="s">
        <v>376</v>
      </c>
      <c r="G325" s="241"/>
      <c r="H325" s="244">
        <v>13.68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0" t="s">
        <v>150</v>
      </c>
      <c r="AU325" s="250" t="s">
        <v>91</v>
      </c>
      <c r="AV325" s="13" t="s">
        <v>91</v>
      </c>
      <c r="AW325" s="13" t="s">
        <v>36</v>
      </c>
      <c r="AX325" s="13" t="s">
        <v>89</v>
      </c>
      <c r="AY325" s="250" t="s">
        <v>136</v>
      </c>
    </row>
    <row r="326" s="2" customFormat="1" ht="49.05" customHeight="1">
      <c r="A326" s="37"/>
      <c r="B326" s="38"/>
      <c r="C326" s="218" t="s">
        <v>377</v>
      </c>
      <c r="D326" s="218" t="s">
        <v>138</v>
      </c>
      <c r="E326" s="219" t="s">
        <v>378</v>
      </c>
      <c r="F326" s="220" t="s">
        <v>379</v>
      </c>
      <c r="G326" s="221" t="s">
        <v>141</v>
      </c>
      <c r="H326" s="222">
        <v>54.719999999999999</v>
      </c>
      <c r="I326" s="223"/>
      <c r="J326" s="224">
        <f>ROUND(I326*H326,2)</f>
        <v>0</v>
      </c>
      <c r="K326" s="225"/>
      <c r="L326" s="43"/>
      <c r="M326" s="226" t="s">
        <v>1</v>
      </c>
      <c r="N326" s="227" t="s">
        <v>46</v>
      </c>
      <c r="O326" s="90"/>
      <c r="P326" s="228">
        <f>O326*H326</f>
        <v>0</v>
      </c>
      <c r="Q326" s="228">
        <v>1.0247999999999999</v>
      </c>
      <c r="R326" s="228">
        <f>Q326*H326</f>
        <v>56.077055999999992</v>
      </c>
      <c r="S326" s="228">
        <v>0</v>
      </c>
      <c r="T326" s="229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0" t="s">
        <v>142</v>
      </c>
      <c r="AT326" s="230" t="s">
        <v>138</v>
      </c>
      <c r="AU326" s="230" t="s">
        <v>91</v>
      </c>
      <c r="AY326" s="16" t="s">
        <v>136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6" t="s">
        <v>89</v>
      </c>
      <c r="BK326" s="231">
        <f>ROUND(I326*H326,2)</f>
        <v>0</v>
      </c>
      <c r="BL326" s="16" t="s">
        <v>142</v>
      </c>
      <c r="BM326" s="230" t="s">
        <v>380</v>
      </c>
    </row>
    <row r="327" s="2" customFormat="1">
      <c r="A327" s="37"/>
      <c r="B327" s="38"/>
      <c r="C327" s="39"/>
      <c r="D327" s="232" t="s">
        <v>144</v>
      </c>
      <c r="E327" s="39"/>
      <c r="F327" s="233" t="s">
        <v>379</v>
      </c>
      <c r="G327" s="39"/>
      <c r="H327" s="39"/>
      <c r="I327" s="234"/>
      <c r="J327" s="39"/>
      <c r="K327" s="39"/>
      <c r="L327" s="43"/>
      <c r="M327" s="235"/>
      <c r="N327" s="236"/>
      <c r="O327" s="90"/>
      <c r="P327" s="90"/>
      <c r="Q327" s="90"/>
      <c r="R327" s="90"/>
      <c r="S327" s="90"/>
      <c r="T327" s="91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144</v>
      </c>
      <c r="AU327" s="16" t="s">
        <v>91</v>
      </c>
    </row>
    <row r="328" s="2" customFormat="1">
      <c r="A328" s="37"/>
      <c r="B328" s="38"/>
      <c r="C328" s="39"/>
      <c r="D328" s="232" t="s">
        <v>148</v>
      </c>
      <c r="E328" s="39"/>
      <c r="F328" s="239" t="s">
        <v>149</v>
      </c>
      <c r="G328" s="39"/>
      <c r="H328" s="39"/>
      <c r="I328" s="234"/>
      <c r="J328" s="39"/>
      <c r="K328" s="39"/>
      <c r="L328" s="43"/>
      <c r="M328" s="235"/>
      <c r="N328" s="236"/>
      <c r="O328" s="90"/>
      <c r="P328" s="90"/>
      <c r="Q328" s="90"/>
      <c r="R328" s="90"/>
      <c r="S328" s="90"/>
      <c r="T328" s="91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148</v>
      </c>
      <c r="AU328" s="16" t="s">
        <v>91</v>
      </c>
    </row>
    <row r="329" s="13" customFormat="1">
      <c r="A329" s="13"/>
      <c r="B329" s="240"/>
      <c r="C329" s="241"/>
      <c r="D329" s="232" t="s">
        <v>150</v>
      </c>
      <c r="E329" s="242" t="s">
        <v>1</v>
      </c>
      <c r="F329" s="243" t="s">
        <v>381</v>
      </c>
      <c r="G329" s="241"/>
      <c r="H329" s="244">
        <v>54.719999999999999</v>
      </c>
      <c r="I329" s="245"/>
      <c r="J329" s="241"/>
      <c r="K329" s="241"/>
      <c r="L329" s="246"/>
      <c r="M329" s="247"/>
      <c r="N329" s="248"/>
      <c r="O329" s="248"/>
      <c r="P329" s="248"/>
      <c r="Q329" s="248"/>
      <c r="R329" s="248"/>
      <c r="S329" s="248"/>
      <c r="T329" s="24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0" t="s">
        <v>150</v>
      </c>
      <c r="AU329" s="250" t="s">
        <v>91</v>
      </c>
      <c r="AV329" s="13" t="s">
        <v>91</v>
      </c>
      <c r="AW329" s="13" t="s">
        <v>36</v>
      </c>
      <c r="AX329" s="13" t="s">
        <v>89</v>
      </c>
      <c r="AY329" s="250" t="s">
        <v>136</v>
      </c>
    </row>
    <row r="330" s="2" customFormat="1" ht="24.15" customHeight="1">
      <c r="A330" s="37"/>
      <c r="B330" s="38"/>
      <c r="C330" s="218" t="s">
        <v>382</v>
      </c>
      <c r="D330" s="218" t="s">
        <v>138</v>
      </c>
      <c r="E330" s="219" t="s">
        <v>383</v>
      </c>
      <c r="F330" s="220" t="s">
        <v>384</v>
      </c>
      <c r="G330" s="221" t="s">
        <v>141</v>
      </c>
      <c r="H330" s="222">
        <v>98.799999999999997</v>
      </c>
      <c r="I330" s="223"/>
      <c r="J330" s="224">
        <f>ROUND(I330*H330,2)</f>
        <v>0</v>
      </c>
      <c r="K330" s="225"/>
      <c r="L330" s="43"/>
      <c r="M330" s="226" t="s">
        <v>1</v>
      </c>
      <c r="N330" s="227" t="s">
        <v>46</v>
      </c>
      <c r="O330" s="90"/>
      <c r="P330" s="228">
        <f>O330*H330</f>
        <v>0</v>
      </c>
      <c r="Q330" s="228">
        <v>0.09153</v>
      </c>
      <c r="R330" s="228">
        <f>Q330*H330</f>
        <v>9.0431639999999991</v>
      </c>
      <c r="S330" s="228">
        <v>0</v>
      </c>
      <c r="T330" s="229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30" t="s">
        <v>142</v>
      </c>
      <c r="AT330" s="230" t="s">
        <v>138</v>
      </c>
      <c r="AU330" s="230" t="s">
        <v>91</v>
      </c>
      <c r="AY330" s="16" t="s">
        <v>136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6" t="s">
        <v>89</v>
      </c>
      <c r="BK330" s="231">
        <f>ROUND(I330*H330,2)</f>
        <v>0</v>
      </c>
      <c r="BL330" s="16" t="s">
        <v>142</v>
      </c>
      <c r="BM330" s="230" t="s">
        <v>385</v>
      </c>
    </row>
    <row r="331" s="2" customFormat="1">
      <c r="A331" s="37"/>
      <c r="B331" s="38"/>
      <c r="C331" s="39"/>
      <c r="D331" s="232" t="s">
        <v>144</v>
      </c>
      <c r="E331" s="39"/>
      <c r="F331" s="233" t="s">
        <v>386</v>
      </c>
      <c r="G331" s="39"/>
      <c r="H331" s="39"/>
      <c r="I331" s="234"/>
      <c r="J331" s="39"/>
      <c r="K331" s="39"/>
      <c r="L331" s="43"/>
      <c r="M331" s="235"/>
      <c r="N331" s="236"/>
      <c r="O331" s="90"/>
      <c r="P331" s="90"/>
      <c r="Q331" s="90"/>
      <c r="R331" s="90"/>
      <c r="S331" s="90"/>
      <c r="T331" s="91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144</v>
      </c>
      <c r="AU331" s="16" t="s">
        <v>91</v>
      </c>
    </row>
    <row r="332" s="2" customFormat="1">
      <c r="A332" s="37"/>
      <c r="B332" s="38"/>
      <c r="C332" s="39"/>
      <c r="D332" s="237" t="s">
        <v>146</v>
      </c>
      <c r="E332" s="39"/>
      <c r="F332" s="238" t="s">
        <v>387</v>
      </c>
      <c r="G332" s="39"/>
      <c r="H332" s="39"/>
      <c r="I332" s="234"/>
      <c r="J332" s="39"/>
      <c r="K332" s="39"/>
      <c r="L332" s="43"/>
      <c r="M332" s="235"/>
      <c r="N332" s="236"/>
      <c r="O332" s="90"/>
      <c r="P332" s="90"/>
      <c r="Q332" s="90"/>
      <c r="R332" s="90"/>
      <c r="S332" s="90"/>
      <c r="T332" s="91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146</v>
      </c>
      <c r="AU332" s="16" t="s">
        <v>91</v>
      </c>
    </row>
    <row r="333" s="2" customFormat="1">
      <c r="A333" s="37"/>
      <c r="B333" s="38"/>
      <c r="C333" s="39"/>
      <c r="D333" s="232" t="s">
        <v>148</v>
      </c>
      <c r="E333" s="39"/>
      <c r="F333" s="239" t="s">
        <v>388</v>
      </c>
      <c r="G333" s="39"/>
      <c r="H333" s="39"/>
      <c r="I333" s="234"/>
      <c r="J333" s="39"/>
      <c r="K333" s="39"/>
      <c r="L333" s="43"/>
      <c r="M333" s="235"/>
      <c r="N333" s="236"/>
      <c r="O333" s="90"/>
      <c r="P333" s="90"/>
      <c r="Q333" s="90"/>
      <c r="R333" s="90"/>
      <c r="S333" s="90"/>
      <c r="T333" s="91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148</v>
      </c>
      <c r="AU333" s="16" t="s">
        <v>91</v>
      </c>
    </row>
    <row r="334" s="13" customFormat="1">
      <c r="A334" s="13"/>
      <c r="B334" s="240"/>
      <c r="C334" s="241"/>
      <c r="D334" s="232" t="s">
        <v>150</v>
      </c>
      <c r="E334" s="242" t="s">
        <v>1</v>
      </c>
      <c r="F334" s="243" t="s">
        <v>389</v>
      </c>
      <c r="G334" s="241"/>
      <c r="H334" s="244">
        <v>98.799999999999997</v>
      </c>
      <c r="I334" s="245"/>
      <c r="J334" s="241"/>
      <c r="K334" s="241"/>
      <c r="L334" s="246"/>
      <c r="M334" s="247"/>
      <c r="N334" s="248"/>
      <c r="O334" s="248"/>
      <c r="P334" s="248"/>
      <c r="Q334" s="248"/>
      <c r="R334" s="248"/>
      <c r="S334" s="248"/>
      <c r="T334" s="24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0" t="s">
        <v>150</v>
      </c>
      <c r="AU334" s="250" t="s">
        <v>91</v>
      </c>
      <c r="AV334" s="13" t="s">
        <v>91</v>
      </c>
      <c r="AW334" s="13" t="s">
        <v>36</v>
      </c>
      <c r="AX334" s="13" t="s">
        <v>89</v>
      </c>
      <c r="AY334" s="250" t="s">
        <v>136</v>
      </c>
    </row>
    <row r="335" s="12" customFormat="1" ht="22.8" customHeight="1">
      <c r="A335" s="12"/>
      <c r="B335" s="202"/>
      <c r="C335" s="203"/>
      <c r="D335" s="204" t="s">
        <v>80</v>
      </c>
      <c r="E335" s="216" t="s">
        <v>170</v>
      </c>
      <c r="F335" s="216" t="s">
        <v>390</v>
      </c>
      <c r="G335" s="203"/>
      <c r="H335" s="203"/>
      <c r="I335" s="206"/>
      <c r="J335" s="217">
        <f>BK335</f>
        <v>0</v>
      </c>
      <c r="K335" s="203"/>
      <c r="L335" s="208"/>
      <c r="M335" s="209"/>
      <c r="N335" s="210"/>
      <c r="O335" s="210"/>
      <c r="P335" s="211">
        <f>SUM(P336:P345)</f>
        <v>0</v>
      </c>
      <c r="Q335" s="210"/>
      <c r="R335" s="211">
        <f>SUM(R336:R345)</f>
        <v>0.36044514</v>
      </c>
      <c r="S335" s="210"/>
      <c r="T335" s="212">
        <f>SUM(T336:T345)</f>
        <v>0.30779407999999997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13" t="s">
        <v>89</v>
      </c>
      <c r="AT335" s="214" t="s">
        <v>80</v>
      </c>
      <c r="AU335" s="214" t="s">
        <v>89</v>
      </c>
      <c r="AY335" s="213" t="s">
        <v>136</v>
      </c>
      <c r="BK335" s="215">
        <f>SUM(BK336:BK345)</f>
        <v>0</v>
      </c>
    </row>
    <row r="336" s="2" customFormat="1" ht="24.15" customHeight="1">
      <c r="A336" s="37"/>
      <c r="B336" s="38"/>
      <c r="C336" s="218" t="s">
        <v>391</v>
      </c>
      <c r="D336" s="218" t="s">
        <v>138</v>
      </c>
      <c r="E336" s="219" t="s">
        <v>392</v>
      </c>
      <c r="F336" s="220" t="s">
        <v>393</v>
      </c>
      <c r="G336" s="221" t="s">
        <v>141</v>
      </c>
      <c r="H336" s="222">
        <v>3.9380000000000002</v>
      </c>
      <c r="I336" s="223"/>
      <c r="J336" s="224">
        <f>ROUND(I336*H336,2)</f>
        <v>0</v>
      </c>
      <c r="K336" s="225"/>
      <c r="L336" s="43"/>
      <c r="M336" s="226" t="s">
        <v>1</v>
      </c>
      <c r="N336" s="227" t="s">
        <v>46</v>
      </c>
      <c r="O336" s="90"/>
      <c r="P336" s="228">
        <f>O336*H336</f>
        <v>0</v>
      </c>
      <c r="Q336" s="228">
        <v>0</v>
      </c>
      <c r="R336" s="228">
        <f>Q336*H336</f>
        <v>0</v>
      </c>
      <c r="S336" s="228">
        <v>0.078159999999999993</v>
      </c>
      <c r="T336" s="229">
        <f>S336*H336</f>
        <v>0.30779407999999997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30" t="s">
        <v>142</v>
      </c>
      <c r="AT336" s="230" t="s">
        <v>138</v>
      </c>
      <c r="AU336" s="230" t="s">
        <v>91</v>
      </c>
      <c r="AY336" s="16" t="s">
        <v>136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6" t="s">
        <v>89</v>
      </c>
      <c r="BK336" s="231">
        <f>ROUND(I336*H336,2)</f>
        <v>0</v>
      </c>
      <c r="BL336" s="16" t="s">
        <v>142</v>
      </c>
      <c r="BM336" s="230" t="s">
        <v>394</v>
      </c>
    </row>
    <row r="337" s="2" customFormat="1">
      <c r="A337" s="37"/>
      <c r="B337" s="38"/>
      <c r="C337" s="39"/>
      <c r="D337" s="232" t="s">
        <v>144</v>
      </c>
      <c r="E337" s="39"/>
      <c r="F337" s="233" t="s">
        <v>395</v>
      </c>
      <c r="G337" s="39"/>
      <c r="H337" s="39"/>
      <c r="I337" s="234"/>
      <c r="J337" s="39"/>
      <c r="K337" s="39"/>
      <c r="L337" s="43"/>
      <c r="M337" s="235"/>
      <c r="N337" s="236"/>
      <c r="O337" s="90"/>
      <c r="P337" s="90"/>
      <c r="Q337" s="90"/>
      <c r="R337" s="90"/>
      <c r="S337" s="90"/>
      <c r="T337" s="91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6" t="s">
        <v>144</v>
      </c>
      <c r="AU337" s="16" t="s">
        <v>91</v>
      </c>
    </row>
    <row r="338" s="2" customFormat="1">
      <c r="A338" s="37"/>
      <c r="B338" s="38"/>
      <c r="C338" s="39"/>
      <c r="D338" s="237" t="s">
        <v>146</v>
      </c>
      <c r="E338" s="39"/>
      <c r="F338" s="238" t="s">
        <v>396</v>
      </c>
      <c r="G338" s="39"/>
      <c r="H338" s="39"/>
      <c r="I338" s="234"/>
      <c r="J338" s="39"/>
      <c r="K338" s="39"/>
      <c r="L338" s="43"/>
      <c r="M338" s="235"/>
      <c r="N338" s="236"/>
      <c r="O338" s="90"/>
      <c r="P338" s="90"/>
      <c r="Q338" s="90"/>
      <c r="R338" s="90"/>
      <c r="S338" s="90"/>
      <c r="T338" s="91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146</v>
      </c>
      <c r="AU338" s="16" t="s">
        <v>91</v>
      </c>
    </row>
    <row r="339" s="2" customFormat="1">
      <c r="A339" s="37"/>
      <c r="B339" s="38"/>
      <c r="C339" s="39"/>
      <c r="D339" s="232" t="s">
        <v>148</v>
      </c>
      <c r="E339" s="39"/>
      <c r="F339" s="239" t="s">
        <v>149</v>
      </c>
      <c r="G339" s="39"/>
      <c r="H339" s="39"/>
      <c r="I339" s="234"/>
      <c r="J339" s="39"/>
      <c r="K339" s="39"/>
      <c r="L339" s="43"/>
      <c r="M339" s="235"/>
      <c r="N339" s="236"/>
      <c r="O339" s="90"/>
      <c r="P339" s="90"/>
      <c r="Q339" s="90"/>
      <c r="R339" s="90"/>
      <c r="S339" s="90"/>
      <c r="T339" s="91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148</v>
      </c>
      <c r="AU339" s="16" t="s">
        <v>91</v>
      </c>
    </row>
    <row r="340" s="13" customFormat="1">
      <c r="A340" s="13"/>
      <c r="B340" s="240"/>
      <c r="C340" s="241"/>
      <c r="D340" s="232" t="s">
        <v>150</v>
      </c>
      <c r="E340" s="242" t="s">
        <v>1</v>
      </c>
      <c r="F340" s="243" t="s">
        <v>397</v>
      </c>
      <c r="G340" s="241"/>
      <c r="H340" s="244">
        <v>3.9380000000000002</v>
      </c>
      <c r="I340" s="245"/>
      <c r="J340" s="241"/>
      <c r="K340" s="241"/>
      <c r="L340" s="246"/>
      <c r="M340" s="247"/>
      <c r="N340" s="248"/>
      <c r="O340" s="248"/>
      <c r="P340" s="248"/>
      <c r="Q340" s="248"/>
      <c r="R340" s="248"/>
      <c r="S340" s="248"/>
      <c r="T340" s="24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0" t="s">
        <v>150</v>
      </c>
      <c r="AU340" s="250" t="s">
        <v>91</v>
      </c>
      <c r="AV340" s="13" t="s">
        <v>91</v>
      </c>
      <c r="AW340" s="13" t="s">
        <v>36</v>
      </c>
      <c r="AX340" s="13" t="s">
        <v>89</v>
      </c>
      <c r="AY340" s="250" t="s">
        <v>136</v>
      </c>
    </row>
    <row r="341" s="2" customFormat="1" ht="24.15" customHeight="1">
      <c r="A341" s="37"/>
      <c r="B341" s="38"/>
      <c r="C341" s="218" t="s">
        <v>398</v>
      </c>
      <c r="D341" s="218" t="s">
        <v>138</v>
      </c>
      <c r="E341" s="219" t="s">
        <v>383</v>
      </c>
      <c r="F341" s="220" t="s">
        <v>384</v>
      </c>
      <c r="G341" s="221" t="s">
        <v>141</v>
      </c>
      <c r="H341" s="222">
        <v>3.9380000000000002</v>
      </c>
      <c r="I341" s="223"/>
      <c r="J341" s="224">
        <f>ROUND(I341*H341,2)</f>
        <v>0</v>
      </c>
      <c r="K341" s="225"/>
      <c r="L341" s="43"/>
      <c r="M341" s="226" t="s">
        <v>1</v>
      </c>
      <c r="N341" s="227" t="s">
        <v>46</v>
      </c>
      <c r="O341" s="90"/>
      <c r="P341" s="228">
        <f>O341*H341</f>
        <v>0</v>
      </c>
      <c r="Q341" s="228">
        <v>0.09153</v>
      </c>
      <c r="R341" s="228">
        <f>Q341*H341</f>
        <v>0.36044514</v>
      </c>
      <c r="S341" s="228">
        <v>0</v>
      </c>
      <c r="T341" s="229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30" t="s">
        <v>142</v>
      </c>
      <c r="AT341" s="230" t="s">
        <v>138</v>
      </c>
      <c r="AU341" s="230" t="s">
        <v>91</v>
      </c>
      <c r="AY341" s="16" t="s">
        <v>136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6" t="s">
        <v>89</v>
      </c>
      <c r="BK341" s="231">
        <f>ROUND(I341*H341,2)</f>
        <v>0</v>
      </c>
      <c r="BL341" s="16" t="s">
        <v>142</v>
      </c>
      <c r="BM341" s="230" t="s">
        <v>399</v>
      </c>
    </row>
    <row r="342" s="2" customFormat="1">
      <c r="A342" s="37"/>
      <c r="B342" s="38"/>
      <c r="C342" s="39"/>
      <c r="D342" s="232" t="s">
        <v>144</v>
      </c>
      <c r="E342" s="39"/>
      <c r="F342" s="233" t="s">
        <v>386</v>
      </c>
      <c r="G342" s="39"/>
      <c r="H342" s="39"/>
      <c r="I342" s="234"/>
      <c r="J342" s="39"/>
      <c r="K342" s="39"/>
      <c r="L342" s="43"/>
      <c r="M342" s="235"/>
      <c r="N342" s="236"/>
      <c r="O342" s="90"/>
      <c r="P342" s="90"/>
      <c r="Q342" s="90"/>
      <c r="R342" s="90"/>
      <c r="S342" s="90"/>
      <c r="T342" s="91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6" t="s">
        <v>144</v>
      </c>
      <c r="AU342" s="16" t="s">
        <v>91</v>
      </c>
    </row>
    <row r="343" s="2" customFormat="1">
      <c r="A343" s="37"/>
      <c r="B343" s="38"/>
      <c r="C343" s="39"/>
      <c r="D343" s="237" t="s">
        <v>146</v>
      </c>
      <c r="E343" s="39"/>
      <c r="F343" s="238" t="s">
        <v>387</v>
      </c>
      <c r="G343" s="39"/>
      <c r="H343" s="39"/>
      <c r="I343" s="234"/>
      <c r="J343" s="39"/>
      <c r="K343" s="39"/>
      <c r="L343" s="43"/>
      <c r="M343" s="235"/>
      <c r="N343" s="236"/>
      <c r="O343" s="90"/>
      <c r="P343" s="90"/>
      <c r="Q343" s="90"/>
      <c r="R343" s="90"/>
      <c r="S343" s="90"/>
      <c r="T343" s="91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146</v>
      </c>
      <c r="AU343" s="16" t="s">
        <v>91</v>
      </c>
    </row>
    <row r="344" s="2" customFormat="1">
      <c r="A344" s="37"/>
      <c r="B344" s="38"/>
      <c r="C344" s="39"/>
      <c r="D344" s="232" t="s">
        <v>148</v>
      </c>
      <c r="E344" s="39"/>
      <c r="F344" s="239" t="s">
        <v>400</v>
      </c>
      <c r="G344" s="39"/>
      <c r="H344" s="39"/>
      <c r="I344" s="234"/>
      <c r="J344" s="39"/>
      <c r="K344" s="39"/>
      <c r="L344" s="43"/>
      <c r="M344" s="235"/>
      <c r="N344" s="236"/>
      <c r="O344" s="90"/>
      <c r="P344" s="90"/>
      <c r="Q344" s="90"/>
      <c r="R344" s="90"/>
      <c r="S344" s="90"/>
      <c r="T344" s="91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148</v>
      </c>
      <c r="AU344" s="16" t="s">
        <v>91</v>
      </c>
    </row>
    <row r="345" s="13" customFormat="1">
      <c r="A345" s="13"/>
      <c r="B345" s="240"/>
      <c r="C345" s="241"/>
      <c r="D345" s="232" t="s">
        <v>150</v>
      </c>
      <c r="E345" s="242" t="s">
        <v>1</v>
      </c>
      <c r="F345" s="243" t="s">
        <v>397</v>
      </c>
      <c r="G345" s="241"/>
      <c r="H345" s="244">
        <v>3.9380000000000002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0" t="s">
        <v>150</v>
      </c>
      <c r="AU345" s="250" t="s">
        <v>91</v>
      </c>
      <c r="AV345" s="13" t="s">
        <v>91</v>
      </c>
      <c r="AW345" s="13" t="s">
        <v>36</v>
      </c>
      <c r="AX345" s="13" t="s">
        <v>89</v>
      </c>
      <c r="AY345" s="250" t="s">
        <v>136</v>
      </c>
    </row>
    <row r="346" s="12" customFormat="1" ht="22.8" customHeight="1">
      <c r="A346" s="12"/>
      <c r="B346" s="202"/>
      <c r="C346" s="203"/>
      <c r="D346" s="204" t="s">
        <v>80</v>
      </c>
      <c r="E346" s="216" t="s">
        <v>179</v>
      </c>
      <c r="F346" s="216" t="s">
        <v>401</v>
      </c>
      <c r="G346" s="203"/>
      <c r="H346" s="203"/>
      <c r="I346" s="206"/>
      <c r="J346" s="217">
        <f>BK346</f>
        <v>0</v>
      </c>
      <c r="K346" s="203"/>
      <c r="L346" s="208"/>
      <c r="M346" s="209"/>
      <c r="N346" s="210"/>
      <c r="O346" s="210"/>
      <c r="P346" s="211">
        <f>SUM(P347:P370)</f>
        <v>0</v>
      </c>
      <c r="Q346" s="210"/>
      <c r="R346" s="211">
        <f>SUM(R347:R370)</f>
        <v>0</v>
      </c>
      <c r="S346" s="210"/>
      <c r="T346" s="212">
        <f>SUM(T347:T370)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13" t="s">
        <v>89</v>
      </c>
      <c r="AT346" s="214" t="s">
        <v>80</v>
      </c>
      <c r="AU346" s="214" t="s">
        <v>89</v>
      </c>
      <c r="AY346" s="213" t="s">
        <v>136</v>
      </c>
      <c r="BK346" s="215">
        <f>SUM(BK347:BK370)</f>
        <v>0</v>
      </c>
    </row>
    <row r="347" s="2" customFormat="1" ht="33" customHeight="1">
      <c r="A347" s="37"/>
      <c r="B347" s="38"/>
      <c r="C347" s="218" t="s">
        <v>402</v>
      </c>
      <c r="D347" s="218" t="s">
        <v>138</v>
      </c>
      <c r="E347" s="219" t="s">
        <v>403</v>
      </c>
      <c r="F347" s="220" t="s">
        <v>404</v>
      </c>
      <c r="G347" s="221" t="s">
        <v>265</v>
      </c>
      <c r="H347" s="222">
        <v>94.328999999999994</v>
      </c>
      <c r="I347" s="223"/>
      <c r="J347" s="224">
        <f>ROUND(I347*H347,2)</f>
        <v>0</v>
      </c>
      <c r="K347" s="225"/>
      <c r="L347" s="43"/>
      <c r="M347" s="226" t="s">
        <v>1</v>
      </c>
      <c r="N347" s="227" t="s">
        <v>46</v>
      </c>
      <c r="O347" s="90"/>
      <c r="P347" s="228">
        <f>O347*H347</f>
        <v>0</v>
      </c>
      <c r="Q347" s="228">
        <v>0</v>
      </c>
      <c r="R347" s="228">
        <f>Q347*H347</f>
        <v>0</v>
      </c>
      <c r="S347" s="228">
        <v>0</v>
      </c>
      <c r="T347" s="229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30" t="s">
        <v>142</v>
      </c>
      <c r="AT347" s="230" t="s">
        <v>138</v>
      </c>
      <c r="AU347" s="230" t="s">
        <v>91</v>
      </c>
      <c r="AY347" s="16" t="s">
        <v>136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6" t="s">
        <v>89</v>
      </c>
      <c r="BK347" s="231">
        <f>ROUND(I347*H347,2)</f>
        <v>0</v>
      </c>
      <c r="BL347" s="16" t="s">
        <v>142</v>
      </c>
      <c r="BM347" s="230" t="s">
        <v>405</v>
      </c>
    </row>
    <row r="348" s="2" customFormat="1">
      <c r="A348" s="37"/>
      <c r="B348" s="38"/>
      <c r="C348" s="39"/>
      <c r="D348" s="232" t="s">
        <v>144</v>
      </c>
      <c r="E348" s="39"/>
      <c r="F348" s="233" t="s">
        <v>406</v>
      </c>
      <c r="G348" s="39"/>
      <c r="H348" s="39"/>
      <c r="I348" s="234"/>
      <c r="J348" s="39"/>
      <c r="K348" s="39"/>
      <c r="L348" s="43"/>
      <c r="M348" s="235"/>
      <c r="N348" s="236"/>
      <c r="O348" s="90"/>
      <c r="P348" s="90"/>
      <c r="Q348" s="90"/>
      <c r="R348" s="90"/>
      <c r="S348" s="90"/>
      <c r="T348" s="91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144</v>
      </c>
      <c r="AU348" s="16" t="s">
        <v>91</v>
      </c>
    </row>
    <row r="349" s="2" customFormat="1">
      <c r="A349" s="37"/>
      <c r="B349" s="38"/>
      <c r="C349" s="39"/>
      <c r="D349" s="237" t="s">
        <v>146</v>
      </c>
      <c r="E349" s="39"/>
      <c r="F349" s="238" t="s">
        <v>407</v>
      </c>
      <c r="G349" s="39"/>
      <c r="H349" s="39"/>
      <c r="I349" s="234"/>
      <c r="J349" s="39"/>
      <c r="K349" s="39"/>
      <c r="L349" s="43"/>
      <c r="M349" s="235"/>
      <c r="N349" s="236"/>
      <c r="O349" s="90"/>
      <c r="P349" s="90"/>
      <c r="Q349" s="90"/>
      <c r="R349" s="90"/>
      <c r="S349" s="90"/>
      <c r="T349" s="91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6" t="s">
        <v>146</v>
      </c>
      <c r="AU349" s="16" t="s">
        <v>91</v>
      </c>
    </row>
    <row r="350" s="13" customFormat="1">
      <c r="A350" s="13"/>
      <c r="B350" s="240"/>
      <c r="C350" s="241"/>
      <c r="D350" s="232" t="s">
        <v>150</v>
      </c>
      <c r="E350" s="242" t="s">
        <v>1</v>
      </c>
      <c r="F350" s="243" t="s">
        <v>408</v>
      </c>
      <c r="G350" s="241"/>
      <c r="H350" s="244">
        <v>94.328999999999994</v>
      </c>
      <c r="I350" s="245"/>
      <c r="J350" s="241"/>
      <c r="K350" s="241"/>
      <c r="L350" s="246"/>
      <c r="M350" s="247"/>
      <c r="N350" s="248"/>
      <c r="O350" s="248"/>
      <c r="P350" s="248"/>
      <c r="Q350" s="248"/>
      <c r="R350" s="248"/>
      <c r="S350" s="248"/>
      <c r="T350" s="24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0" t="s">
        <v>150</v>
      </c>
      <c r="AU350" s="250" t="s">
        <v>91</v>
      </c>
      <c r="AV350" s="13" t="s">
        <v>91</v>
      </c>
      <c r="AW350" s="13" t="s">
        <v>36</v>
      </c>
      <c r="AX350" s="13" t="s">
        <v>89</v>
      </c>
      <c r="AY350" s="250" t="s">
        <v>136</v>
      </c>
    </row>
    <row r="351" s="2" customFormat="1" ht="21.75" customHeight="1">
      <c r="A351" s="37"/>
      <c r="B351" s="38"/>
      <c r="C351" s="218" t="s">
        <v>409</v>
      </c>
      <c r="D351" s="218" t="s">
        <v>138</v>
      </c>
      <c r="E351" s="219" t="s">
        <v>410</v>
      </c>
      <c r="F351" s="220" t="s">
        <v>411</v>
      </c>
      <c r="G351" s="221" t="s">
        <v>265</v>
      </c>
      <c r="H351" s="222">
        <v>314.43000000000001</v>
      </c>
      <c r="I351" s="223"/>
      <c r="J351" s="224">
        <f>ROUND(I351*H351,2)</f>
        <v>0</v>
      </c>
      <c r="K351" s="225"/>
      <c r="L351" s="43"/>
      <c r="M351" s="226" t="s">
        <v>1</v>
      </c>
      <c r="N351" s="227" t="s">
        <v>46</v>
      </c>
      <c r="O351" s="90"/>
      <c r="P351" s="228">
        <f>O351*H351</f>
        <v>0</v>
      </c>
      <c r="Q351" s="228">
        <v>0</v>
      </c>
      <c r="R351" s="228">
        <f>Q351*H351</f>
        <v>0</v>
      </c>
      <c r="S351" s="228">
        <v>0</v>
      </c>
      <c r="T351" s="229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30" t="s">
        <v>142</v>
      </c>
      <c r="AT351" s="230" t="s">
        <v>138</v>
      </c>
      <c r="AU351" s="230" t="s">
        <v>91</v>
      </c>
      <c r="AY351" s="16" t="s">
        <v>136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6" t="s">
        <v>89</v>
      </c>
      <c r="BK351" s="231">
        <f>ROUND(I351*H351,2)</f>
        <v>0</v>
      </c>
      <c r="BL351" s="16" t="s">
        <v>142</v>
      </c>
      <c r="BM351" s="230" t="s">
        <v>412</v>
      </c>
    </row>
    <row r="352" s="2" customFormat="1">
      <c r="A352" s="37"/>
      <c r="B352" s="38"/>
      <c r="C352" s="39"/>
      <c r="D352" s="232" t="s">
        <v>144</v>
      </c>
      <c r="E352" s="39"/>
      <c r="F352" s="233" t="s">
        <v>413</v>
      </c>
      <c r="G352" s="39"/>
      <c r="H352" s="39"/>
      <c r="I352" s="234"/>
      <c r="J352" s="39"/>
      <c r="K352" s="39"/>
      <c r="L352" s="43"/>
      <c r="M352" s="235"/>
      <c r="N352" s="236"/>
      <c r="O352" s="90"/>
      <c r="P352" s="90"/>
      <c r="Q352" s="90"/>
      <c r="R352" s="90"/>
      <c r="S352" s="90"/>
      <c r="T352" s="91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144</v>
      </c>
      <c r="AU352" s="16" t="s">
        <v>91</v>
      </c>
    </row>
    <row r="353" s="2" customFormat="1">
      <c r="A353" s="37"/>
      <c r="B353" s="38"/>
      <c r="C353" s="39"/>
      <c r="D353" s="237" t="s">
        <v>146</v>
      </c>
      <c r="E353" s="39"/>
      <c r="F353" s="238" t="s">
        <v>414</v>
      </c>
      <c r="G353" s="39"/>
      <c r="H353" s="39"/>
      <c r="I353" s="234"/>
      <c r="J353" s="39"/>
      <c r="K353" s="39"/>
      <c r="L353" s="43"/>
      <c r="M353" s="235"/>
      <c r="N353" s="236"/>
      <c r="O353" s="90"/>
      <c r="P353" s="90"/>
      <c r="Q353" s="90"/>
      <c r="R353" s="90"/>
      <c r="S353" s="90"/>
      <c r="T353" s="91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146</v>
      </c>
      <c r="AU353" s="16" t="s">
        <v>91</v>
      </c>
    </row>
    <row r="354" s="13" customFormat="1">
      <c r="A354" s="13"/>
      <c r="B354" s="240"/>
      <c r="C354" s="241"/>
      <c r="D354" s="232" t="s">
        <v>150</v>
      </c>
      <c r="E354" s="242" t="s">
        <v>1</v>
      </c>
      <c r="F354" s="243" t="s">
        <v>415</v>
      </c>
      <c r="G354" s="241"/>
      <c r="H354" s="244">
        <v>97.569999999999993</v>
      </c>
      <c r="I354" s="245"/>
      <c r="J354" s="241"/>
      <c r="K354" s="241"/>
      <c r="L354" s="246"/>
      <c r="M354" s="247"/>
      <c r="N354" s="248"/>
      <c r="O354" s="248"/>
      <c r="P354" s="248"/>
      <c r="Q354" s="248"/>
      <c r="R354" s="248"/>
      <c r="S354" s="248"/>
      <c r="T354" s="249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0" t="s">
        <v>150</v>
      </c>
      <c r="AU354" s="250" t="s">
        <v>91</v>
      </c>
      <c r="AV354" s="13" t="s">
        <v>91</v>
      </c>
      <c r="AW354" s="13" t="s">
        <v>36</v>
      </c>
      <c r="AX354" s="13" t="s">
        <v>81</v>
      </c>
      <c r="AY354" s="250" t="s">
        <v>136</v>
      </c>
    </row>
    <row r="355" s="13" customFormat="1">
      <c r="A355" s="13"/>
      <c r="B355" s="240"/>
      <c r="C355" s="241"/>
      <c r="D355" s="232" t="s">
        <v>150</v>
      </c>
      <c r="E355" s="242" t="s">
        <v>1</v>
      </c>
      <c r="F355" s="243" t="s">
        <v>416</v>
      </c>
      <c r="G355" s="241"/>
      <c r="H355" s="244">
        <v>216.86000000000001</v>
      </c>
      <c r="I355" s="245"/>
      <c r="J355" s="241"/>
      <c r="K355" s="241"/>
      <c r="L355" s="246"/>
      <c r="M355" s="247"/>
      <c r="N355" s="248"/>
      <c r="O355" s="248"/>
      <c r="P355" s="248"/>
      <c r="Q355" s="248"/>
      <c r="R355" s="248"/>
      <c r="S355" s="248"/>
      <c r="T355" s="24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0" t="s">
        <v>150</v>
      </c>
      <c r="AU355" s="250" t="s">
        <v>91</v>
      </c>
      <c r="AV355" s="13" t="s">
        <v>91</v>
      </c>
      <c r="AW355" s="13" t="s">
        <v>36</v>
      </c>
      <c r="AX355" s="13" t="s">
        <v>81</v>
      </c>
      <c r="AY355" s="250" t="s">
        <v>136</v>
      </c>
    </row>
    <row r="356" s="14" customFormat="1">
      <c r="A356" s="14"/>
      <c r="B356" s="251"/>
      <c r="C356" s="252"/>
      <c r="D356" s="232" t="s">
        <v>150</v>
      </c>
      <c r="E356" s="253" t="s">
        <v>1</v>
      </c>
      <c r="F356" s="254" t="s">
        <v>178</v>
      </c>
      <c r="G356" s="252"/>
      <c r="H356" s="255">
        <v>314.43000000000001</v>
      </c>
      <c r="I356" s="256"/>
      <c r="J356" s="252"/>
      <c r="K356" s="252"/>
      <c r="L356" s="257"/>
      <c r="M356" s="258"/>
      <c r="N356" s="259"/>
      <c r="O356" s="259"/>
      <c r="P356" s="259"/>
      <c r="Q356" s="259"/>
      <c r="R356" s="259"/>
      <c r="S356" s="259"/>
      <c r="T356" s="26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1" t="s">
        <v>150</v>
      </c>
      <c r="AU356" s="261" t="s">
        <v>91</v>
      </c>
      <c r="AV356" s="14" t="s">
        <v>142</v>
      </c>
      <c r="AW356" s="14" t="s">
        <v>36</v>
      </c>
      <c r="AX356" s="14" t="s">
        <v>89</v>
      </c>
      <c r="AY356" s="261" t="s">
        <v>136</v>
      </c>
    </row>
    <row r="357" s="2" customFormat="1" ht="16.5" customHeight="1">
      <c r="A357" s="37"/>
      <c r="B357" s="38"/>
      <c r="C357" s="218" t="s">
        <v>417</v>
      </c>
      <c r="D357" s="218" t="s">
        <v>138</v>
      </c>
      <c r="E357" s="219" t="s">
        <v>418</v>
      </c>
      <c r="F357" s="220" t="s">
        <v>419</v>
      </c>
      <c r="G357" s="221" t="s">
        <v>265</v>
      </c>
      <c r="H357" s="222">
        <v>566.92999999999995</v>
      </c>
      <c r="I357" s="223"/>
      <c r="J357" s="224">
        <f>ROUND(I357*H357,2)</f>
        <v>0</v>
      </c>
      <c r="K357" s="225"/>
      <c r="L357" s="43"/>
      <c r="M357" s="226" t="s">
        <v>1</v>
      </c>
      <c r="N357" s="227" t="s">
        <v>46</v>
      </c>
      <c r="O357" s="90"/>
      <c r="P357" s="228">
        <f>O357*H357</f>
        <v>0</v>
      </c>
      <c r="Q357" s="228">
        <v>0</v>
      </c>
      <c r="R357" s="228">
        <f>Q357*H357</f>
        <v>0</v>
      </c>
      <c r="S357" s="228">
        <v>0</v>
      </c>
      <c r="T357" s="229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30" t="s">
        <v>142</v>
      </c>
      <c r="AT357" s="230" t="s">
        <v>138</v>
      </c>
      <c r="AU357" s="230" t="s">
        <v>91</v>
      </c>
      <c r="AY357" s="16" t="s">
        <v>136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6" t="s">
        <v>89</v>
      </c>
      <c r="BK357" s="231">
        <f>ROUND(I357*H357,2)</f>
        <v>0</v>
      </c>
      <c r="BL357" s="16" t="s">
        <v>142</v>
      </c>
      <c r="BM357" s="230" t="s">
        <v>420</v>
      </c>
    </row>
    <row r="358" s="2" customFormat="1">
      <c r="A358" s="37"/>
      <c r="B358" s="38"/>
      <c r="C358" s="39"/>
      <c r="D358" s="232" t="s">
        <v>144</v>
      </c>
      <c r="E358" s="39"/>
      <c r="F358" s="233" t="s">
        <v>421</v>
      </c>
      <c r="G358" s="39"/>
      <c r="H358" s="39"/>
      <c r="I358" s="234"/>
      <c r="J358" s="39"/>
      <c r="K358" s="39"/>
      <c r="L358" s="43"/>
      <c r="M358" s="235"/>
      <c r="N358" s="236"/>
      <c r="O358" s="90"/>
      <c r="P358" s="90"/>
      <c r="Q358" s="90"/>
      <c r="R358" s="90"/>
      <c r="S358" s="90"/>
      <c r="T358" s="91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144</v>
      </c>
      <c r="AU358" s="16" t="s">
        <v>91</v>
      </c>
    </row>
    <row r="359" s="2" customFormat="1">
      <c r="A359" s="37"/>
      <c r="B359" s="38"/>
      <c r="C359" s="39"/>
      <c r="D359" s="237" t="s">
        <v>146</v>
      </c>
      <c r="E359" s="39"/>
      <c r="F359" s="238" t="s">
        <v>422</v>
      </c>
      <c r="G359" s="39"/>
      <c r="H359" s="39"/>
      <c r="I359" s="234"/>
      <c r="J359" s="39"/>
      <c r="K359" s="39"/>
      <c r="L359" s="43"/>
      <c r="M359" s="235"/>
      <c r="N359" s="236"/>
      <c r="O359" s="90"/>
      <c r="P359" s="90"/>
      <c r="Q359" s="90"/>
      <c r="R359" s="90"/>
      <c r="S359" s="90"/>
      <c r="T359" s="91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6" t="s">
        <v>146</v>
      </c>
      <c r="AU359" s="16" t="s">
        <v>91</v>
      </c>
    </row>
    <row r="360" s="13" customFormat="1">
      <c r="A360" s="13"/>
      <c r="B360" s="240"/>
      <c r="C360" s="241"/>
      <c r="D360" s="232" t="s">
        <v>150</v>
      </c>
      <c r="E360" s="242" t="s">
        <v>1</v>
      </c>
      <c r="F360" s="243" t="s">
        <v>423</v>
      </c>
      <c r="G360" s="241"/>
      <c r="H360" s="244">
        <v>443.16000000000002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0" t="s">
        <v>150</v>
      </c>
      <c r="AU360" s="250" t="s">
        <v>91</v>
      </c>
      <c r="AV360" s="13" t="s">
        <v>91</v>
      </c>
      <c r="AW360" s="13" t="s">
        <v>36</v>
      </c>
      <c r="AX360" s="13" t="s">
        <v>81</v>
      </c>
      <c r="AY360" s="250" t="s">
        <v>136</v>
      </c>
    </row>
    <row r="361" s="13" customFormat="1">
      <c r="A361" s="13"/>
      <c r="B361" s="240"/>
      <c r="C361" s="241"/>
      <c r="D361" s="232" t="s">
        <v>150</v>
      </c>
      <c r="E361" s="242" t="s">
        <v>1</v>
      </c>
      <c r="F361" s="243" t="s">
        <v>424</v>
      </c>
      <c r="G361" s="241"/>
      <c r="H361" s="244">
        <v>72.942999999999998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0" t="s">
        <v>150</v>
      </c>
      <c r="AU361" s="250" t="s">
        <v>91</v>
      </c>
      <c r="AV361" s="13" t="s">
        <v>91</v>
      </c>
      <c r="AW361" s="13" t="s">
        <v>36</v>
      </c>
      <c r="AX361" s="13" t="s">
        <v>81</v>
      </c>
      <c r="AY361" s="250" t="s">
        <v>136</v>
      </c>
    </row>
    <row r="362" s="13" customFormat="1">
      <c r="A362" s="13"/>
      <c r="B362" s="240"/>
      <c r="C362" s="241"/>
      <c r="D362" s="232" t="s">
        <v>150</v>
      </c>
      <c r="E362" s="242" t="s">
        <v>1</v>
      </c>
      <c r="F362" s="243" t="s">
        <v>425</v>
      </c>
      <c r="G362" s="241"/>
      <c r="H362" s="244">
        <v>14.019</v>
      </c>
      <c r="I362" s="245"/>
      <c r="J362" s="241"/>
      <c r="K362" s="241"/>
      <c r="L362" s="246"/>
      <c r="M362" s="247"/>
      <c r="N362" s="248"/>
      <c r="O362" s="248"/>
      <c r="P362" s="248"/>
      <c r="Q362" s="248"/>
      <c r="R362" s="248"/>
      <c r="S362" s="248"/>
      <c r="T362" s="249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0" t="s">
        <v>150</v>
      </c>
      <c r="AU362" s="250" t="s">
        <v>91</v>
      </c>
      <c r="AV362" s="13" t="s">
        <v>91</v>
      </c>
      <c r="AW362" s="13" t="s">
        <v>36</v>
      </c>
      <c r="AX362" s="13" t="s">
        <v>81</v>
      </c>
      <c r="AY362" s="250" t="s">
        <v>136</v>
      </c>
    </row>
    <row r="363" s="13" customFormat="1">
      <c r="A363" s="13"/>
      <c r="B363" s="240"/>
      <c r="C363" s="241"/>
      <c r="D363" s="232" t="s">
        <v>150</v>
      </c>
      <c r="E363" s="242" t="s">
        <v>1</v>
      </c>
      <c r="F363" s="243" t="s">
        <v>426</v>
      </c>
      <c r="G363" s="241"/>
      <c r="H363" s="244">
        <v>36.630000000000003</v>
      </c>
      <c r="I363" s="245"/>
      <c r="J363" s="241"/>
      <c r="K363" s="241"/>
      <c r="L363" s="246"/>
      <c r="M363" s="247"/>
      <c r="N363" s="248"/>
      <c r="O363" s="248"/>
      <c r="P363" s="248"/>
      <c r="Q363" s="248"/>
      <c r="R363" s="248"/>
      <c r="S363" s="248"/>
      <c r="T363" s="24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0" t="s">
        <v>150</v>
      </c>
      <c r="AU363" s="250" t="s">
        <v>91</v>
      </c>
      <c r="AV363" s="13" t="s">
        <v>91</v>
      </c>
      <c r="AW363" s="13" t="s">
        <v>36</v>
      </c>
      <c r="AX363" s="13" t="s">
        <v>81</v>
      </c>
      <c r="AY363" s="250" t="s">
        <v>136</v>
      </c>
    </row>
    <row r="364" s="13" customFormat="1">
      <c r="A364" s="13"/>
      <c r="B364" s="240"/>
      <c r="C364" s="241"/>
      <c r="D364" s="232" t="s">
        <v>150</v>
      </c>
      <c r="E364" s="242" t="s">
        <v>1</v>
      </c>
      <c r="F364" s="243" t="s">
        <v>427</v>
      </c>
      <c r="G364" s="241"/>
      <c r="H364" s="244">
        <v>0.085000000000000006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0" t="s">
        <v>150</v>
      </c>
      <c r="AU364" s="250" t="s">
        <v>91</v>
      </c>
      <c r="AV364" s="13" t="s">
        <v>91</v>
      </c>
      <c r="AW364" s="13" t="s">
        <v>36</v>
      </c>
      <c r="AX364" s="13" t="s">
        <v>81</v>
      </c>
      <c r="AY364" s="250" t="s">
        <v>136</v>
      </c>
    </row>
    <row r="365" s="13" customFormat="1">
      <c r="A365" s="13"/>
      <c r="B365" s="240"/>
      <c r="C365" s="241"/>
      <c r="D365" s="232" t="s">
        <v>150</v>
      </c>
      <c r="E365" s="242" t="s">
        <v>1</v>
      </c>
      <c r="F365" s="243" t="s">
        <v>428</v>
      </c>
      <c r="G365" s="241"/>
      <c r="H365" s="244">
        <v>0.092999999999999999</v>
      </c>
      <c r="I365" s="245"/>
      <c r="J365" s="241"/>
      <c r="K365" s="241"/>
      <c r="L365" s="246"/>
      <c r="M365" s="247"/>
      <c r="N365" s="248"/>
      <c r="O365" s="248"/>
      <c r="P365" s="248"/>
      <c r="Q365" s="248"/>
      <c r="R365" s="248"/>
      <c r="S365" s="248"/>
      <c r="T365" s="24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0" t="s">
        <v>150</v>
      </c>
      <c r="AU365" s="250" t="s">
        <v>91</v>
      </c>
      <c r="AV365" s="13" t="s">
        <v>91</v>
      </c>
      <c r="AW365" s="13" t="s">
        <v>36</v>
      </c>
      <c r="AX365" s="13" t="s">
        <v>81</v>
      </c>
      <c r="AY365" s="250" t="s">
        <v>136</v>
      </c>
    </row>
    <row r="366" s="14" customFormat="1">
      <c r="A366" s="14"/>
      <c r="B366" s="251"/>
      <c r="C366" s="252"/>
      <c r="D366" s="232" t="s">
        <v>150</v>
      </c>
      <c r="E366" s="253" t="s">
        <v>1</v>
      </c>
      <c r="F366" s="254" t="s">
        <v>178</v>
      </c>
      <c r="G366" s="252"/>
      <c r="H366" s="255">
        <v>566.93000000000006</v>
      </c>
      <c r="I366" s="256"/>
      <c r="J366" s="252"/>
      <c r="K366" s="252"/>
      <c r="L366" s="257"/>
      <c r="M366" s="258"/>
      <c r="N366" s="259"/>
      <c r="O366" s="259"/>
      <c r="P366" s="259"/>
      <c r="Q366" s="259"/>
      <c r="R366" s="259"/>
      <c r="S366" s="259"/>
      <c r="T366" s="260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1" t="s">
        <v>150</v>
      </c>
      <c r="AU366" s="261" t="s">
        <v>91</v>
      </c>
      <c r="AV366" s="14" t="s">
        <v>142</v>
      </c>
      <c r="AW366" s="14" t="s">
        <v>36</v>
      </c>
      <c r="AX366" s="14" t="s">
        <v>89</v>
      </c>
      <c r="AY366" s="261" t="s">
        <v>136</v>
      </c>
    </row>
    <row r="367" s="2" customFormat="1" ht="24.15" customHeight="1">
      <c r="A367" s="37"/>
      <c r="B367" s="38"/>
      <c r="C367" s="218" t="s">
        <v>429</v>
      </c>
      <c r="D367" s="218" t="s">
        <v>138</v>
      </c>
      <c r="E367" s="219" t="s">
        <v>430</v>
      </c>
      <c r="F367" s="220" t="s">
        <v>431</v>
      </c>
      <c r="G367" s="221" t="s">
        <v>265</v>
      </c>
      <c r="H367" s="222">
        <v>0.35999999999999999</v>
      </c>
      <c r="I367" s="223"/>
      <c r="J367" s="224">
        <f>ROUND(I367*H367,2)</f>
        <v>0</v>
      </c>
      <c r="K367" s="225"/>
      <c r="L367" s="43"/>
      <c r="M367" s="226" t="s">
        <v>1</v>
      </c>
      <c r="N367" s="227" t="s">
        <v>46</v>
      </c>
      <c r="O367" s="90"/>
      <c r="P367" s="228">
        <f>O367*H367</f>
        <v>0</v>
      </c>
      <c r="Q367" s="228">
        <v>0</v>
      </c>
      <c r="R367" s="228">
        <f>Q367*H367</f>
        <v>0</v>
      </c>
      <c r="S367" s="228">
        <v>0</v>
      </c>
      <c r="T367" s="229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30" t="s">
        <v>142</v>
      </c>
      <c r="AT367" s="230" t="s">
        <v>138</v>
      </c>
      <c r="AU367" s="230" t="s">
        <v>91</v>
      </c>
      <c r="AY367" s="16" t="s">
        <v>136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6" t="s">
        <v>89</v>
      </c>
      <c r="BK367" s="231">
        <f>ROUND(I367*H367,2)</f>
        <v>0</v>
      </c>
      <c r="BL367" s="16" t="s">
        <v>142</v>
      </c>
      <c r="BM367" s="230" t="s">
        <v>432</v>
      </c>
    </row>
    <row r="368" s="2" customFormat="1">
      <c r="A368" s="37"/>
      <c r="B368" s="38"/>
      <c r="C368" s="39"/>
      <c r="D368" s="232" t="s">
        <v>144</v>
      </c>
      <c r="E368" s="39"/>
      <c r="F368" s="233" t="s">
        <v>433</v>
      </c>
      <c r="G368" s="39"/>
      <c r="H368" s="39"/>
      <c r="I368" s="234"/>
      <c r="J368" s="39"/>
      <c r="K368" s="39"/>
      <c r="L368" s="43"/>
      <c r="M368" s="235"/>
      <c r="N368" s="236"/>
      <c r="O368" s="90"/>
      <c r="P368" s="90"/>
      <c r="Q368" s="90"/>
      <c r="R368" s="90"/>
      <c r="S368" s="90"/>
      <c r="T368" s="91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6" t="s">
        <v>144</v>
      </c>
      <c r="AU368" s="16" t="s">
        <v>91</v>
      </c>
    </row>
    <row r="369" s="2" customFormat="1">
      <c r="A369" s="37"/>
      <c r="B369" s="38"/>
      <c r="C369" s="39"/>
      <c r="D369" s="237" t="s">
        <v>146</v>
      </c>
      <c r="E369" s="39"/>
      <c r="F369" s="238" t="s">
        <v>434</v>
      </c>
      <c r="G369" s="39"/>
      <c r="H369" s="39"/>
      <c r="I369" s="234"/>
      <c r="J369" s="39"/>
      <c r="K369" s="39"/>
      <c r="L369" s="43"/>
      <c r="M369" s="235"/>
      <c r="N369" s="236"/>
      <c r="O369" s="90"/>
      <c r="P369" s="90"/>
      <c r="Q369" s="90"/>
      <c r="R369" s="90"/>
      <c r="S369" s="90"/>
      <c r="T369" s="91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T369" s="16" t="s">
        <v>146</v>
      </c>
      <c r="AU369" s="16" t="s">
        <v>91</v>
      </c>
    </row>
    <row r="370" s="13" customFormat="1">
      <c r="A370" s="13"/>
      <c r="B370" s="240"/>
      <c r="C370" s="241"/>
      <c r="D370" s="232" t="s">
        <v>150</v>
      </c>
      <c r="E370" s="242" t="s">
        <v>1</v>
      </c>
      <c r="F370" s="243" t="s">
        <v>435</v>
      </c>
      <c r="G370" s="241"/>
      <c r="H370" s="244">
        <v>0.35999999999999999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0" t="s">
        <v>150</v>
      </c>
      <c r="AU370" s="250" t="s">
        <v>91</v>
      </c>
      <c r="AV370" s="13" t="s">
        <v>91</v>
      </c>
      <c r="AW370" s="13" t="s">
        <v>36</v>
      </c>
      <c r="AX370" s="13" t="s">
        <v>89</v>
      </c>
      <c r="AY370" s="250" t="s">
        <v>136</v>
      </c>
    </row>
    <row r="371" s="12" customFormat="1" ht="22.8" customHeight="1">
      <c r="A371" s="12"/>
      <c r="B371" s="202"/>
      <c r="C371" s="203"/>
      <c r="D371" s="204" t="s">
        <v>80</v>
      </c>
      <c r="E371" s="216" t="s">
        <v>184</v>
      </c>
      <c r="F371" s="216" t="s">
        <v>436</v>
      </c>
      <c r="G371" s="203"/>
      <c r="H371" s="203"/>
      <c r="I371" s="206"/>
      <c r="J371" s="217">
        <f>BK371</f>
        <v>0</v>
      </c>
      <c r="K371" s="203"/>
      <c r="L371" s="208"/>
      <c r="M371" s="209"/>
      <c r="N371" s="210"/>
      <c r="O371" s="210"/>
      <c r="P371" s="211">
        <f>SUM(P372:P377)</f>
        <v>0</v>
      </c>
      <c r="Q371" s="210"/>
      <c r="R371" s="211">
        <f>SUM(R372:R377)</f>
        <v>0</v>
      </c>
      <c r="S371" s="210"/>
      <c r="T371" s="212">
        <f>SUM(T372:T377)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13" t="s">
        <v>89</v>
      </c>
      <c r="AT371" s="214" t="s">
        <v>80</v>
      </c>
      <c r="AU371" s="214" t="s">
        <v>89</v>
      </c>
      <c r="AY371" s="213" t="s">
        <v>136</v>
      </c>
      <c r="BK371" s="215">
        <f>SUM(BK372:BK377)</f>
        <v>0</v>
      </c>
    </row>
    <row r="372" s="2" customFormat="1" ht="24.15" customHeight="1">
      <c r="A372" s="37"/>
      <c r="B372" s="38"/>
      <c r="C372" s="218" t="s">
        <v>353</v>
      </c>
      <c r="D372" s="218" t="s">
        <v>138</v>
      </c>
      <c r="E372" s="219" t="s">
        <v>437</v>
      </c>
      <c r="F372" s="220" t="s">
        <v>438</v>
      </c>
      <c r="G372" s="221" t="s">
        <v>265</v>
      </c>
      <c r="H372" s="222">
        <v>314.42899999999997</v>
      </c>
      <c r="I372" s="223"/>
      <c r="J372" s="224">
        <f>ROUND(I372*H372,2)</f>
        <v>0</v>
      </c>
      <c r="K372" s="225"/>
      <c r="L372" s="43"/>
      <c r="M372" s="226" t="s">
        <v>1</v>
      </c>
      <c r="N372" s="227" t="s">
        <v>46</v>
      </c>
      <c r="O372" s="90"/>
      <c r="P372" s="228">
        <f>O372*H372</f>
        <v>0</v>
      </c>
      <c r="Q372" s="228">
        <v>0</v>
      </c>
      <c r="R372" s="228">
        <f>Q372*H372</f>
        <v>0</v>
      </c>
      <c r="S372" s="228">
        <v>0</v>
      </c>
      <c r="T372" s="229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30" t="s">
        <v>142</v>
      </c>
      <c r="AT372" s="230" t="s">
        <v>138</v>
      </c>
      <c r="AU372" s="230" t="s">
        <v>91</v>
      </c>
      <c r="AY372" s="16" t="s">
        <v>136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6" t="s">
        <v>89</v>
      </c>
      <c r="BK372" s="231">
        <f>ROUND(I372*H372,2)</f>
        <v>0</v>
      </c>
      <c r="BL372" s="16" t="s">
        <v>142</v>
      </c>
      <c r="BM372" s="230" t="s">
        <v>439</v>
      </c>
    </row>
    <row r="373" s="2" customFormat="1">
      <c r="A373" s="37"/>
      <c r="B373" s="38"/>
      <c r="C373" s="39"/>
      <c r="D373" s="232" t="s">
        <v>144</v>
      </c>
      <c r="E373" s="39"/>
      <c r="F373" s="233" t="s">
        <v>438</v>
      </c>
      <c r="G373" s="39"/>
      <c r="H373" s="39"/>
      <c r="I373" s="234"/>
      <c r="J373" s="39"/>
      <c r="K373" s="39"/>
      <c r="L373" s="43"/>
      <c r="M373" s="235"/>
      <c r="N373" s="236"/>
      <c r="O373" s="90"/>
      <c r="P373" s="90"/>
      <c r="Q373" s="90"/>
      <c r="R373" s="90"/>
      <c r="S373" s="90"/>
      <c r="T373" s="91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6" t="s">
        <v>144</v>
      </c>
      <c r="AU373" s="16" t="s">
        <v>91</v>
      </c>
    </row>
    <row r="374" s="2" customFormat="1">
      <c r="A374" s="37"/>
      <c r="B374" s="38"/>
      <c r="C374" s="39"/>
      <c r="D374" s="232" t="s">
        <v>148</v>
      </c>
      <c r="E374" s="39"/>
      <c r="F374" s="239" t="s">
        <v>440</v>
      </c>
      <c r="G374" s="39"/>
      <c r="H374" s="39"/>
      <c r="I374" s="234"/>
      <c r="J374" s="39"/>
      <c r="K374" s="39"/>
      <c r="L374" s="43"/>
      <c r="M374" s="235"/>
      <c r="N374" s="236"/>
      <c r="O374" s="90"/>
      <c r="P374" s="90"/>
      <c r="Q374" s="90"/>
      <c r="R374" s="90"/>
      <c r="S374" s="90"/>
      <c r="T374" s="91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6" t="s">
        <v>148</v>
      </c>
      <c r="AU374" s="16" t="s">
        <v>91</v>
      </c>
    </row>
    <row r="375" s="13" customFormat="1">
      <c r="A375" s="13"/>
      <c r="B375" s="240"/>
      <c r="C375" s="241"/>
      <c r="D375" s="232" t="s">
        <v>150</v>
      </c>
      <c r="E375" s="242" t="s">
        <v>1</v>
      </c>
      <c r="F375" s="243" t="s">
        <v>441</v>
      </c>
      <c r="G375" s="241"/>
      <c r="H375" s="244">
        <v>216.863</v>
      </c>
      <c r="I375" s="245"/>
      <c r="J375" s="241"/>
      <c r="K375" s="241"/>
      <c r="L375" s="246"/>
      <c r="M375" s="247"/>
      <c r="N375" s="248"/>
      <c r="O375" s="248"/>
      <c r="P375" s="248"/>
      <c r="Q375" s="248"/>
      <c r="R375" s="248"/>
      <c r="S375" s="248"/>
      <c r="T375" s="24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0" t="s">
        <v>150</v>
      </c>
      <c r="AU375" s="250" t="s">
        <v>91</v>
      </c>
      <c r="AV375" s="13" t="s">
        <v>91</v>
      </c>
      <c r="AW375" s="13" t="s">
        <v>36</v>
      </c>
      <c r="AX375" s="13" t="s">
        <v>81</v>
      </c>
      <c r="AY375" s="250" t="s">
        <v>136</v>
      </c>
    </row>
    <row r="376" s="13" customFormat="1">
      <c r="A376" s="13"/>
      <c r="B376" s="240"/>
      <c r="C376" s="241"/>
      <c r="D376" s="232" t="s">
        <v>150</v>
      </c>
      <c r="E376" s="242" t="s">
        <v>1</v>
      </c>
      <c r="F376" s="243" t="s">
        <v>442</v>
      </c>
      <c r="G376" s="241"/>
      <c r="H376" s="244">
        <v>97.566000000000002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0" t="s">
        <v>150</v>
      </c>
      <c r="AU376" s="250" t="s">
        <v>91</v>
      </c>
      <c r="AV376" s="13" t="s">
        <v>91</v>
      </c>
      <c r="AW376" s="13" t="s">
        <v>36</v>
      </c>
      <c r="AX376" s="13" t="s">
        <v>81</v>
      </c>
      <c r="AY376" s="250" t="s">
        <v>136</v>
      </c>
    </row>
    <row r="377" s="14" customFormat="1">
      <c r="A377" s="14"/>
      <c r="B377" s="251"/>
      <c r="C377" s="252"/>
      <c r="D377" s="232" t="s">
        <v>150</v>
      </c>
      <c r="E377" s="253" t="s">
        <v>1</v>
      </c>
      <c r="F377" s="254" t="s">
        <v>178</v>
      </c>
      <c r="G377" s="252"/>
      <c r="H377" s="255">
        <v>314.42899999999997</v>
      </c>
      <c r="I377" s="256"/>
      <c r="J377" s="252"/>
      <c r="K377" s="252"/>
      <c r="L377" s="257"/>
      <c r="M377" s="258"/>
      <c r="N377" s="259"/>
      <c r="O377" s="259"/>
      <c r="P377" s="259"/>
      <c r="Q377" s="259"/>
      <c r="R377" s="259"/>
      <c r="S377" s="259"/>
      <c r="T377" s="26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1" t="s">
        <v>150</v>
      </c>
      <c r="AU377" s="261" t="s">
        <v>91</v>
      </c>
      <c r="AV377" s="14" t="s">
        <v>142</v>
      </c>
      <c r="AW377" s="14" t="s">
        <v>36</v>
      </c>
      <c r="AX377" s="14" t="s">
        <v>89</v>
      </c>
      <c r="AY377" s="261" t="s">
        <v>136</v>
      </c>
    </row>
    <row r="378" s="12" customFormat="1" ht="22.8" customHeight="1">
      <c r="A378" s="12"/>
      <c r="B378" s="202"/>
      <c r="C378" s="203"/>
      <c r="D378" s="204" t="s">
        <v>80</v>
      </c>
      <c r="E378" s="216" t="s">
        <v>191</v>
      </c>
      <c r="F378" s="216" t="s">
        <v>443</v>
      </c>
      <c r="G378" s="203"/>
      <c r="H378" s="203"/>
      <c r="I378" s="206"/>
      <c r="J378" s="217">
        <f>BK378</f>
        <v>0</v>
      </c>
      <c r="K378" s="203"/>
      <c r="L378" s="208"/>
      <c r="M378" s="209"/>
      <c r="N378" s="210"/>
      <c r="O378" s="210"/>
      <c r="P378" s="211">
        <f>SUM(P379:P382)</f>
        <v>0</v>
      </c>
      <c r="Q378" s="210"/>
      <c r="R378" s="211">
        <f>SUM(R379:R382)</f>
        <v>0</v>
      </c>
      <c r="S378" s="210"/>
      <c r="T378" s="212">
        <f>SUM(T379:T382)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13" t="s">
        <v>89</v>
      </c>
      <c r="AT378" s="214" t="s">
        <v>80</v>
      </c>
      <c r="AU378" s="214" t="s">
        <v>89</v>
      </c>
      <c r="AY378" s="213" t="s">
        <v>136</v>
      </c>
      <c r="BK378" s="215">
        <f>SUM(BK379:BK382)</f>
        <v>0</v>
      </c>
    </row>
    <row r="379" s="2" customFormat="1" ht="24.15" customHeight="1">
      <c r="A379" s="37"/>
      <c r="B379" s="38"/>
      <c r="C379" s="218" t="s">
        <v>444</v>
      </c>
      <c r="D379" s="218" t="s">
        <v>138</v>
      </c>
      <c r="E379" s="219" t="s">
        <v>445</v>
      </c>
      <c r="F379" s="220" t="s">
        <v>446</v>
      </c>
      <c r="G379" s="221" t="s">
        <v>286</v>
      </c>
      <c r="H379" s="222">
        <v>1</v>
      </c>
      <c r="I379" s="223"/>
      <c r="J379" s="224">
        <f>ROUND(I379*H379,2)</f>
        <v>0</v>
      </c>
      <c r="K379" s="225"/>
      <c r="L379" s="43"/>
      <c r="M379" s="226" t="s">
        <v>1</v>
      </c>
      <c r="N379" s="227" t="s">
        <v>46</v>
      </c>
      <c r="O379" s="90"/>
      <c r="P379" s="228">
        <f>O379*H379</f>
        <v>0</v>
      </c>
      <c r="Q379" s="228">
        <v>0</v>
      </c>
      <c r="R379" s="228">
        <f>Q379*H379</f>
        <v>0</v>
      </c>
      <c r="S379" s="228">
        <v>0</v>
      </c>
      <c r="T379" s="229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30" t="s">
        <v>142</v>
      </c>
      <c r="AT379" s="230" t="s">
        <v>138</v>
      </c>
      <c r="AU379" s="230" t="s">
        <v>91</v>
      </c>
      <c r="AY379" s="16" t="s">
        <v>136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6" t="s">
        <v>89</v>
      </c>
      <c r="BK379" s="231">
        <f>ROUND(I379*H379,2)</f>
        <v>0</v>
      </c>
      <c r="BL379" s="16" t="s">
        <v>142</v>
      </c>
      <c r="BM379" s="230" t="s">
        <v>447</v>
      </c>
    </row>
    <row r="380" s="2" customFormat="1">
      <c r="A380" s="37"/>
      <c r="B380" s="38"/>
      <c r="C380" s="39"/>
      <c r="D380" s="232" t="s">
        <v>144</v>
      </c>
      <c r="E380" s="39"/>
      <c r="F380" s="233" t="s">
        <v>446</v>
      </c>
      <c r="G380" s="39"/>
      <c r="H380" s="39"/>
      <c r="I380" s="234"/>
      <c r="J380" s="39"/>
      <c r="K380" s="39"/>
      <c r="L380" s="43"/>
      <c r="M380" s="235"/>
      <c r="N380" s="236"/>
      <c r="O380" s="90"/>
      <c r="P380" s="90"/>
      <c r="Q380" s="90"/>
      <c r="R380" s="90"/>
      <c r="S380" s="90"/>
      <c r="T380" s="91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6" t="s">
        <v>144</v>
      </c>
      <c r="AU380" s="16" t="s">
        <v>91</v>
      </c>
    </row>
    <row r="381" s="2" customFormat="1">
      <c r="A381" s="37"/>
      <c r="B381" s="38"/>
      <c r="C381" s="39"/>
      <c r="D381" s="232" t="s">
        <v>148</v>
      </c>
      <c r="E381" s="39"/>
      <c r="F381" s="239" t="s">
        <v>448</v>
      </c>
      <c r="G381" s="39"/>
      <c r="H381" s="39"/>
      <c r="I381" s="234"/>
      <c r="J381" s="39"/>
      <c r="K381" s="39"/>
      <c r="L381" s="43"/>
      <c r="M381" s="235"/>
      <c r="N381" s="236"/>
      <c r="O381" s="90"/>
      <c r="P381" s="90"/>
      <c r="Q381" s="90"/>
      <c r="R381" s="90"/>
      <c r="S381" s="90"/>
      <c r="T381" s="91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6" t="s">
        <v>148</v>
      </c>
      <c r="AU381" s="16" t="s">
        <v>91</v>
      </c>
    </row>
    <row r="382" s="13" customFormat="1">
      <c r="A382" s="13"/>
      <c r="B382" s="240"/>
      <c r="C382" s="241"/>
      <c r="D382" s="232" t="s">
        <v>150</v>
      </c>
      <c r="E382" s="242" t="s">
        <v>1</v>
      </c>
      <c r="F382" s="243" t="s">
        <v>89</v>
      </c>
      <c r="G382" s="241"/>
      <c r="H382" s="244">
        <v>1</v>
      </c>
      <c r="I382" s="245"/>
      <c r="J382" s="241"/>
      <c r="K382" s="241"/>
      <c r="L382" s="246"/>
      <c r="M382" s="273"/>
      <c r="N382" s="274"/>
      <c r="O382" s="274"/>
      <c r="P382" s="274"/>
      <c r="Q382" s="274"/>
      <c r="R382" s="274"/>
      <c r="S382" s="274"/>
      <c r="T382" s="27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0" t="s">
        <v>150</v>
      </c>
      <c r="AU382" s="250" t="s">
        <v>91</v>
      </c>
      <c r="AV382" s="13" t="s">
        <v>91</v>
      </c>
      <c r="AW382" s="13" t="s">
        <v>36</v>
      </c>
      <c r="AX382" s="13" t="s">
        <v>89</v>
      </c>
      <c r="AY382" s="250" t="s">
        <v>136</v>
      </c>
    </row>
    <row r="383" s="2" customFormat="1" ht="6.96" customHeight="1">
      <c r="A383" s="37"/>
      <c r="B383" s="65"/>
      <c r="C383" s="66"/>
      <c r="D383" s="66"/>
      <c r="E383" s="66"/>
      <c r="F383" s="66"/>
      <c r="G383" s="66"/>
      <c r="H383" s="66"/>
      <c r="I383" s="66"/>
      <c r="J383" s="66"/>
      <c r="K383" s="66"/>
      <c r="L383" s="43"/>
      <c r="M383" s="37"/>
      <c r="O383" s="37"/>
      <c r="P383" s="37"/>
      <c r="Q383" s="37"/>
      <c r="R383" s="37"/>
      <c r="S383" s="37"/>
      <c r="T383" s="37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</row>
  </sheetData>
  <sheetProtection sheet="1" autoFilter="0" formatColumns="0" formatRows="0" objects="1" scenarios="1" spinCount="100000" saltValue="kT/aVQoJViUR9g5hNL6pnOEBjOhIuKNAnWH1EAHXYcCi6tSWCc4CwjaMC0V1m0xWOm5v6qpJG29Vy2Y/e3iJeg==" hashValue="2qeK5CAOE2zQSEAS3Y3PSQ3dsK6v+TCrKyWgc8TEnjDjWi2Ofx4HDjh+suoKiS9kYTBqrjOQ9GyZZcTyOsWrZw==" algorithmName="SHA-512" password="CC35"/>
  <autoFilter ref="C124:K38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hyperlinks>
    <hyperlink ref="F130" r:id="rId1" display="https://podminky.urs.cz/item/CS_URS_2021_01/938901101"/>
    <hyperlink ref="F135" r:id="rId2" display="https://podminky.urs.cz/item/CS_URS_2021_01/636195011"/>
    <hyperlink ref="F140" r:id="rId3" display="https://podminky.urs.cz/item/CS_URS_2021_01/114203103"/>
    <hyperlink ref="F145" r:id="rId4" display="https://podminky.urs.cz/item/CS_URS_2021_01/114203202"/>
    <hyperlink ref="F150" r:id="rId5" display="https://podminky.urs.cz/item/CS_URS_2021_01/451311511"/>
    <hyperlink ref="F161" r:id="rId6" display="https://podminky.urs.cz/item/CS_URS_2021_01/465513317"/>
    <hyperlink ref="F166" r:id="rId7" display="https://podminky.urs.cz/item/CS_URS_2021_01/114203104"/>
    <hyperlink ref="F177" r:id="rId8" display="https://podminky.urs.cz/item/CS_URS_2021_01/463212111"/>
    <hyperlink ref="F182" r:id="rId9" display="https://podminky.urs.cz/item/CS_URS_2021_01/463212191"/>
    <hyperlink ref="F186" r:id="rId10" display="https://podminky.urs.cz/item/CS_URS_2021_01/451571111"/>
    <hyperlink ref="F192" r:id="rId11" display="https://podminky.urs.cz/item/CS_URS_2021_01/121112003"/>
    <hyperlink ref="F197" r:id="rId12" display="https://podminky.urs.cz/item/CS_URS_2021_01/131351103"/>
    <hyperlink ref="F202" r:id="rId13" display="https://podminky.urs.cz/item/CS_URS_2021_01/184818232"/>
    <hyperlink ref="F207" r:id="rId14" display="https://podminky.urs.cz/item/CS_URS_2021_01/985221013"/>
    <hyperlink ref="F216" r:id="rId15" display="https://podminky.urs.cz/item/CS_URS_2021_01/275361821"/>
    <hyperlink ref="F225" r:id="rId16" display="https://podminky.urs.cz/item/CS_URS_2021_01/451573111"/>
    <hyperlink ref="F233" r:id="rId17" display="https://podminky.urs.cz/item/CS_URS_2021_01/174101101"/>
    <hyperlink ref="F238" r:id="rId18" display="https://podminky.urs.cz/item/CS_URS_2021_01/181111111"/>
    <hyperlink ref="F243" r:id="rId19" display="https://podminky.urs.cz/item/CS_URS_2021_01/181411131"/>
    <hyperlink ref="F251" r:id="rId20" display="https://podminky.urs.cz/item/CS_URS_2021_01/182303111"/>
    <hyperlink ref="F260" r:id="rId21" display="https://podminky.urs.cz/item/CS_URS_2021_01/938901101"/>
    <hyperlink ref="F265" r:id="rId22" display="https://podminky.urs.cz/item/CS_URS_2021_01/636195011"/>
    <hyperlink ref="F270" r:id="rId23" display="https://podminky.urs.cz/item/CS_URS_2021_01/114203103"/>
    <hyperlink ref="F275" r:id="rId24" display="https://podminky.urs.cz/item/CS_URS_2021_01/114203202"/>
    <hyperlink ref="F280" r:id="rId25" display="https://podminky.urs.cz/item/CS_URS_2021_01/451311511"/>
    <hyperlink ref="F289" r:id="rId26" display="https://podminky.urs.cz/item/CS_URS_2021_01/465513317"/>
    <hyperlink ref="F294" r:id="rId27" display="https://podminky.urs.cz/item/CS_URS_2021_01/463212111"/>
    <hyperlink ref="F299" r:id="rId28" display="https://podminky.urs.cz/item/CS_URS_2021_01/463212191"/>
    <hyperlink ref="F303" r:id="rId29" display="https://podminky.urs.cz/item/CS_URS_2021_01/451571111"/>
    <hyperlink ref="F309" r:id="rId30" display="https://podminky.urs.cz/item/CS_URS_2021_01/114203103-R"/>
    <hyperlink ref="F314" r:id="rId31" display="https://podminky.urs.cz/item/CS_URS_2021_01/114203202"/>
    <hyperlink ref="F319" r:id="rId32" display="https://podminky.urs.cz/item/CS_URS_2021_01/451315114"/>
    <hyperlink ref="F323" r:id="rId33" display="https://podminky.urs.cz/item/CS_URS_2021_01/465210123"/>
    <hyperlink ref="F332" r:id="rId34" display="https://podminky.urs.cz/item/CS_URS_2021_01/628635512"/>
    <hyperlink ref="F338" r:id="rId35" display="https://podminky.urs.cz/item/CS_URS_2021_01/938903113"/>
    <hyperlink ref="F343" r:id="rId36" display="https://podminky.urs.cz/item/CS_URS_2021_01/628635512"/>
    <hyperlink ref="F349" r:id="rId37" display="https://podminky.urs.cz/item/CS_URS_2021_01/997002511"/>
    <hyperlink ref="F353" r:id="rId38" display="https://podminky.urs.cz/item/CS_URS_2021_01/997321211"/>
    <hyperlink ref="F359" r:id="rId39" display="https://podminky.urs.cz/item/CS_URS_2021_01/998332011"/>
    <hyperlink ref="F369" r:id="rId40" display="https://podminky.urs.cz/item/CS_URS_2021_01/9982314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91</v>
      </c>
    </row>
    <row r="4" s="1" customFormat="1" ht="24.96" customHeight="1">
      <c r="B4" s="19"/>
      <c r="D4" s="137" t="s">
        <v>104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Krounka, Otradov, oprava opevnění, ř. km 15,200-16,580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449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4.11.2021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41</v>
      </c>
      <c r="E30" s="37"/>
      <c r="F30" s="37"/>
      <c r="G30" s="37"/>
      <c r="H30" s="37"/>
      <c r="I30" s="37"/>
      <c r="J30" s="150">
        <f>ROUND(J128,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43</v>
      </c>
      <c r="G32" s="37"/>
      <c r="H32" s="37"/>
      <c r="I32" s="151" t="s">
        <v>42</v>
      </c>
      <c r="J32" s="151" t="s">
        <v>44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45</v>
      </c>
      <c r="E33" s="139" t="s">
        <v>46</v>
      </c>
      <c r="F33" s="153">
        <f>ROUND((SUM(BE128:BE1372)),  2)</f>
        <v>0</v>
      </c>
      <c r="G33" s="37"/>
      <c r="H33" s="37"/>
      <c r="I33" s="154">
        <v>0.20999999999999999</v>
      </c>
      <c r="J33" s="153">
        <f>ROUND(((SUM(BE128:BE1372))*I33),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47</v>
      </c>
      <c r="F34" s="153">
        <f>ROUND((SUM(BF128:BF1372)),  2)</f>
        <v>0</v>
      </c>
      <c r="G34" s="37"/>
      <c r="H34" s="37"/>
      <c r="I34" s="154">
        <v>0.14999999999999999</v>
      </c>
      <c r="J34" s="153">
        <f>ROUND(((SUM(BF128:BF1372))*I34),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48</v>
      </c>
      <c r="F35" s="153">
        <f>ROUND((SUM(BG128:BG1372)),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49</v>
      </c>
      <c r="F36" s="153">
        <f>ROUND((SUM(BH128:BH1372)),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50</v>
      </c>
      <c r="F37" s="153">
        <f>ROUND((SUM(BI128:BI1372)),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51</v>
      </c>
      <c r="E39" s="157"/>
      <c r="F39" s="157"/>
      <c r="G39" s="158" t="s">
        <v>52</v>
      </c>
      <c r="H39" s="159" t="s">
        <v>53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54</v>
      </c>
      <c r="E50" s="163"/>
      <c r="F50" s="163"/>
      <c r="G50" s="162" t="s">
        <v>55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56</v>
      </c>
      <c r="E61" s="165"/>
      <c r="F61" s="166" t="s">
        <v>57</v>
      </c>
      <c r="G61" s="164" t="s">
        <v>56</v>
      </c>
      <c r="H61" s="165"/>
      <c r="I61" s="165"/>
      <c r="J61" s="167" t="s">
        <v>57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58</v>
      </c>
      <c r="E65" s="168"/>
      <c r="F65" s="168"/>
      <c r="G65" s="162" t="s">
        <v>59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56</v>
      </c>
      <c r="E76" s="165"/>
      <c r="F76" s="166" t="s">
        <v>57</v>
      </c>
      <c r="G76" s="164" t="s">
        <v>56</v>
      </c>
      <c r="H76" s="165"/>
      <c r="I76" s="165"/>
      <c r="J76" s="167" t="s">
        <v>57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Krounka, Otradov, oprava opevnění, ř. km 15,200-16,580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03 - Oprava spádových stupňů - část oprava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vodní tok Krounka, obec Otradov</v>
      </c>
      <c r="G89" s="39"/>
      <c r="H89" s="39"/>
      <c r="I89" s="31" t="s">
        <v>22</v>
      </c>
      <c r="J89" s="78" t="str">
        <f>IF(J12="","",J12)</f>
        <v>4.11.2021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Povodí Labe, státní podnik</v>
      </c>
      <c r="G91" s="39"/>
      <c r="H91" s="39"/>
      <c r="I91" s="31" t="s">
        <v>32</v>
      </c>
      <c r="J91" s="35" t="str">
        <f>E21</f>
        <v>Vodní zdroje Ekomonitor spol. s r. 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108</v>
      </c>
      <c r="D94" s="175"/>
      <c r="E94" s="175"/>
      <c r="F94" s="175"/>
      <c r="G94" s="175"/>
      <c r="H94" s="175"/>
      <c r="I94" s="175"/>
      <c r="J94" s="176" t="s">
        <v>109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110</v>
      </c>
      <c r="D96" s="39"/>
      <c r="E96" s="39"/>
      <c r="F96" s="39"/>
      <c r="G96" s="39"/>
      <c r="H96" s="39"/>
      <c r="I96" s="39"/>
      <c r="J96" s="109">
        <f>J128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111</v>
      </c>
    </row>
    <row r="97" s="9" customFormat="1" ht="24.96" customHeight="1">
      <c r="A97" s="9"/>
      <c r="B97" s="178"/>
      <c r="C97" s="179"/>
      <c r="D97" s="180" t="s">
        <v>112</v>
      </c>
      <c r="E97" s="181"/>
      <c r="F97" s="181"/>
      <c r="G97" s="181"/>
      <c r="H97" s="181"/>
      <c r="I97" s="181"/>
      <c r="J97" s="182">
        <f>J129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450</v>
      </c>
      <c r="E98" s="187"/>
      <c r="F98" s="187"/>
      <c r="G98" s="187"/>
      <c r="H98" s="187"/>
      <c r="I98" s="187"/>
      <c r="J98" s="188">
        <f>J130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451</v>
      </c>
      <c r="E99" s="187"/>
      <c r="F99" s="187"/>
      <c r="G99" s="187"/>
      <c r="H99" s="187"/>
      <c r="I99" s="187"/>
      <c r="J99" s="188">
        <f>J316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452</v>
      </c>
      <c r="E100" s="187"/>
      <c r="F100" s="187"/>
      <c r="G100" s="187"/>
      <c r="H100" s="187"/>
      <c r="I100" s="187"/>
      <c r="J100" s="188">
        <f>J426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453</v>
      </c>
      <c r="E101" s="187"/>
      <c r="F101" s="187"/>
      <c r="G101" s="187"/>
      <c r="H101" s="187"/>
      <c r="I101" s="187"/>
      <c r="J101" s="188">
        <f>J546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454</v>
      </c>
      <c r="E102" s="187"/>
      <c r="F102" s="187"/>
      <c r="G102" s="187"/>
      <c r="H102" s="187"/>
      <c r="I102" s="187"/>
      <c r="J102" s="188">
        <f>J651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455</v>
      </c>
      <c r="E103" s="187"/>
      <c r="F103" s="187"/>
      <c r="G103" s="187"/>
      <c r="H103" s="187"/>
      <c r="I103" s="187"/>
      <c r="J103" s="188">
        <f>J806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456</v>
      </c>
      <c r="E104" s="187"/>
      <c r="F104" s="187"/>
      <c r="G104" s="187"/>
      <c r="H104" s="187"/>
      <c r="I104" s="187"/>
      <c r="J104" s="188">
        <f>J934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457</v>
      </c>
      <c r="E105" s="187"/>
      <c r="F105" s="187"/>
      <c r="G105" s="187"/>
      <c r="H105" s="187"/>
      <c r="I105" s="187"/>
      <c r="J105" s="188">
        <f>J1072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458</v>
      </c>
      <c r="E106" s="187"/>
      <c r="F106" s="187"/>
      <c r="G106" s="187"/>
      <c r="H106" s="187"/>
      <c r="I106" s="187"/>
      <c r="J106" s="188">
        <f>J1204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459</v>
      </c>
      <c r="E107" s="187"/>
      <c r="F107" s="187"/>
      <c r="G107" s="187"/>
      <c r="H107" s="187"/>
      <c r="I107" s="187"/>
      <c r="J107" s="188">
        <f>J1309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460</v>
      </c>
      <c r="E108" s="187"/>
      <c r="F108" s="187"/>
      <c r="G108" s="187"/>
      <c r="H108" s="187"/>
      <c r="I108" s="187"/>
      <c r="J108" s="188">
        <f>J1336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121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173" t="str">
        <f>E7</f>
        <v>Krounka, Otradov, oprava opevnění, ř. km 15,200-16,580</v>
      </c>
      <c r="F118" s="31"/>
      <c r="G118" s="31"/>
      <c r="H118" s="31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105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E9</f>
        <v>SO 03 - Oprava spádových stupňů - část oprava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F12</f>
        <v>vodní tok Krounka, obec Otradov</v>
      </c>
      <c r="G122" s="39"/>
      <c r="H122" s="39"/>
      <c r="I122" s="31" t="s">
        <v>22</v>
      </c>
      <c r="J122" s="78" t="str">
        <f>IF(J12="","",J12)</f>
        <v>4.11.2021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40.05" customHeight="1">
      <c r="A124" s="37"/>
      <c r="B124" s="38"/>
      <c r="C124" s="31" t="s">
        <v>24</v>
      </c>
      <c r="D124" s="39"/>
      <c r="E124" s="39"/>
      <c r="F124" s="26" t="str">
        <f>E15</f>
        <v>Povodí Labe, státní podnik</v>
      </c>
      <c r="G124" s="39"/>
      <c r="H124" s="39"/>
      <c r="I124" s="31" t="s">
        <v>32</v>
      </c>
      <c r="J124" s="35" t="str">
        <f>E21</f>
        <v>Vodní zdroje Ekomonitor spol. s r. o.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30</v>
      </c>
      <c r="D125" s="39"/>
      <c r="E125" s="39"/>
      <c r="F125" s="26" t="str">
        <f>IF(E18="","",E18)</f>
        <v>Vyplň údaj</v>
      </c>
      <c r="G125" s="39"/>
      <c r="H125" s="39"/>
      <c r="I125" s="31" t="s">
        <v>37</v>
      </c>
      <c r="J125" s="35" t="str">
        <f>E24</f>
        <v xml:space="preserve"> 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0"/>
      <c r="B127" s="191"/>
      <c r="C127" s="192" t="s">
        <v>122</v>
      </c>
      <c r="D127" s="193" t="s">
        <v>66</v>
      </c>
      <c r="E127" s="193" t="s">
        <v>62</v>
      </c>
      <c r="F127" s="193" t="s">
        <v>63</v>
      </c>
      <c r="G127" s="193" t="s">
        <v>123</v>
      </c>
      <c r="H127" s="193" t="s">
        <v>124</v>
      </c>
      <c r="I127" s="193" t="s">
        <v>125</v>
      </c>
      <c r="J127" s="194" t="s">
        <v>109</v>
      </c>
      <c r="K127" s="195" t="s">
        <v>126</v>
      </c>
      <c r="L127" s="196"/>
      <c r="M127" s="99" t="s">
        <v>1</v>
      </c>
      <c r="N127" s="100" t="s">
        <v>45</v>
      </c>
      <c r="O127" s="100" t="s">
        <v>127</v>
      </c>
      <c r="P127" s="100" t="s">
        <v>128</v>
      </c>
      <c r="Q127" s="100" t="s">
        <v>129</v>
      </c>
      <c r="R127" s="100" t="s">
        <v>130</v>
      </c>
      <c r="S127" s="100" t="s">
        <v>131</v>
      </c>
      <c r="T127" s="101" t="s">
        <v>132</v>
      </c>
      <c r="U127" s="190"/>
      <c r="V127" s="190"/>
      <c r="W127" s="190"/>
      <c r="X127" s="190"/>
      <c r="Y127" s="190"/>
      <c r="Z127" s="190"/>
      <c r="AA127" s="190"/>
      <c r="AB127" s="190"/>
      <c r="AC127" s="190"/>
      <c r="AD127" s="190"/>
      <c r="AE127" s="190"/>
    </row>
    <row r="128" s="2" customFormat="1" ht="22.8" customHeight="1">
      <c r="A128" s="37"/>
      <c r="B128" s="38"/>
      <c r="C128" s="106" t="s">
        <v>133</v>
      </c>
      <c r="D128" s="39"/>
      <c r="E128" s="39"/>
      <c r="F128" s="39"/>
      <c r="G128" s="39"/>
      <c r="H128" s="39"/>
      <c r="I128" s="39"/>
      <c r="J128" s="197">
        <f>BK128</f>
        <v>0</v>
      </c>
      <c r="K128" s="39"/>
      <c r="L128" s="43"/>
      <c r="M128" s="102"/>
      <c r="N128" s="198"/>
      <c r="O128" s="103"/>
      <c r="P128" s="199">
        <f>P129</f>
        <v>0</v>
      </c>
      <c r="Q128" s="103"/>
      <c r="R128" s="199">
        <f>R129</f>
        <v>599.71407500000009</v>
      </c>
      <c r="S128" s="103"/>
      <c r="T128" s="200">
        <f>T129</f>
        <v>288.52493870000001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80</v>
      </c>
      <c r="AU128" s="16" t="s">
        <v>111</v>
      </c>
      <c r="BK128" s="201">
        <f>BK129</f>
        <v>0</v>
      </c>
    </row>
    <row r="129" s="12" customFormat="1" ht="25.92" customHeight="1">
      <c r="A129" s="12"/>
      <c r="B129" s="202"/>
      <c r="C129" s="203"/>
      <c r="D129" s="204" t="s">
        <v>80</v>
      </c>
      <c r="E129" s="205" t="s">
        <v>134</v>
      </c>
      <c r="F129" s="205" t="s">
        <v>135</v>
      </c>
      <c r="G129" s="203"/>
      <c r="H129" s="203"/>
      <c r="I129" s="206"/>
      <c r="J129" s="207">
        <f>BK129</f>
        <v>0</v>
      </c>
      <c r="K129" s="203"/>
      <c r="L129" s="208"/>
      <c r="M129" s="209"/>
      <c r="N129" s="210"/>
      <c r="O129" s="210"/>
      <c r="P129" s="211">
        <f>P130+P316+P426+P546+P651+P806+P934+P1072+P1204+P1309+P1336</f>
        <v>0</v>
      </c>
      <c r="Q129" s="210"/>
      <c r="R129" s="211">
        <f>R130+R316+R426+R546+R651+R806+R934+R1072+R1204+R1309+R1336</f>
        <v>599.71407500000009</v>
      </c>
      <c r="S129" s="210"/>
      <c r="T129" s="212">
        <f>T130+T316+T426+T546+T651+T806+T934+T1072+T1204+T1309+T1336</f>
        <v>288.52493870000001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89</v>
      </c>
      <c r="AT129" s="214" t="s">
        <v>80</v>
      </c>
      <c r="AU129" s="214" t="s">
        <v>81</v>
      </c>
      <c r="AY129" s="213" t="s">
        <v>136</v>
      </c>
      <c r="BK129" s="215">
        <f>BK130+BK316+BK426+BK546+BK651+BK806+BK934+BK1072+BK1204+BK1309+BK1336</f>
        <v>0</v>
      </c>
    </row>
    <row r="130" s="12" customFormat="1" ht="22.8" customHeight="1">
      <c r="A130" s="12"/>
      <c r="B130" s="202"/>
      <c r="C130" s="203"/>
      <c r="D130" s="204" t="s">
        <v>80</v>
      </c>
      <c r="E130" s="216" t="s">
        <v>89</v>
      </c>
      <c r="F130" s="216" t="s">
        <v>461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SUM(P131:P315)</f>
        <v>0</v>
      </c>
      <c r="Q130" s="210"/>
      <c r="R130" s="211">
        <f>SUM(R131:R315)</f>
        <v>85.11261128000001</v>
      </c>
      <c r="S130" s="210"/>
      <c r="T130" s="212">
        <f>SUM(T131:T315)</f>
        <v>9.3244160000000011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89</v>
      </c>
      <c r="AT130" s="214" t="s">
        <v>80</v>
      </c>
      <c r="AU130" s="214" t="s">
        <v>89</v>
      </c>
      <c r="AY130" s="213" t="s">
        <v>136</v>
      </c>
      <c r="BK130" s="215">
        <f>SUM(BK131:BK315)</f>
        <v>0</v>
      </c>
    </row>
    <row r="131" s="2" customFormat="1" ht="24.15" customHeight="1">
      <c r="A131" s="37"/>
      <c r="B131" s="38"/>
      <c r="C131" s="218" t="s">
        <v>89</v>
      </c>
      <c r="D131" s="218" t="s">
        <v>138</v>
      </c>
      <c r="E131" s="219" t="s">
        <v>251</v>
      </c>
      <c r="F131" s="220" t="s">
        <v>252</v>
      </c>
      <c r="G131" s="221" t="s">
        <v>160</v>
      </c>
      <c r="H131" s="222">
        <v>3.4980000000000002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46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2.5</v>
      </c>
      <c r="T131" s="229">
        <f>S131*H131</f>
        <v>8.745000000000001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142</v>
      </c>
      <c r="AT131" s="230" t="s">
        <v>138</v>
      </c>
      <c r="AU131" s="230" t="s">
        <v>91</v>
      </c>
      <c r="AY131" s="16" t="s">
        <v>136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89</v>
      </c>
      <c r="BK131" s="231">
        <f>ROUND(I131*H131,2)</f>
        <v>0</v>
      </c>
      <c r="BL131" s="16" t="s">
        <v>142</v>
      </c>
      <c r="BM131" s="230" t="s">
        <v>462</v>
      </c>
    </row>
    <row r="132" s="2" customFormat="1">
      <c r="A132" s="37"/>
      <c r="B132" s="38"/>
      <c r="C132" s="39"/>
      <c r="D132" s="232" t="s">
        <v>144</v>
      </c>
      <c r="E132" s="39"/>
      <c r="F132" s="233" t="s">
        <v>254</v>
      </c>
      <c r="G132" s="39"/>
      <c r="H132" s="39"/>
      <c r="I132" s="234"/>
      <c r="J132" s="39"/>
      <c r="K132" s="39"/>
      <c r="L132" s="43"/>
      <c r="M132" s="235"/>
      <c r="N132" s="236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144</v>
      </c>
      <c r="AU132" s="16" t="s">
        <v>91</v>
      </c>
    </row>
    <row r="133" s="2" customFormat="1">
      <c r="A133" s="37"/>
      <c r="B133" s="38"/>
      <c r="C133" s="39"/>
      <c r="D133" s="237" t="s">
        <v>146</v>
      </c>
      <c r="E133" s="39"/>
      <c r="F133" s="238" t="s">
        <v>255</v>
      </c>
      <c r="G133" s="39"/>
      <c r="H133" s="39"/>
      <c r="I133" s="234"/>
      <c r="J133" s="39"/>
      <c r="K133" s="39"/>
      <c r="L133" s="43"/>
      <c r="M133" s="235"/>
      <c r="N133" s="236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146</v>
      </c>
      <c r="AU133" s="16" t="s">
        <v>91</v>
      </c>
    </row>
    <row r="134" s="2" customFormat="1">
      <c r="A134" s="37"/>
      <c r="B134" s="38"/>
      <c r="C134" s="39"/>
      <c r="D134" s="232" t="s">
        <v>148</v>
      </c>
      <c r="E134" s="39"/>
      <c r="F134" s="239" t="s">
        <v>463</v>
      </c>
      <c r="G134" s="39"/>
      <c r="H134" s="39"/>
      <c r="I134" s="234"/>
      <c r="J134" s="39"/>
      <c r="K134" s="39"/>
      <c r="L134" s="43"/>
      <c r="M134" s="235"/>
      <c r="N134" s="236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148</v>
      </c>
      <c r="AU134" s="16" t="s">
        <v>91</v>
      </c>
    </row>
    <row r="135" s="13" customFormat="1">
      <c r="A135" s="13"/>
      <c r="B135" s="240"/>
      <c r="C135" s="241"/>
      <c r="D135" s="232" t="s">
        <v>150</v>
      </c>
      <c r="E135" s="242" t="s">
        <v>1</v>
      </c>
      <c r="F135" s="243" t="s">
        <v>464</v>
      </c>
      <c r="G135" s="241"/>
      <c r="H135" s="244">
        <v>3.4980000000000002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150</v>
      </c>
      <c r="AU135" s="250" t="s">
        <v>91</v>
      </c>
      <c r="AV135" s="13" t="s">
        <v>91</v>
      </c>
      <c r="AW135" s="13" t="s">
        <v>36</v>
      </c>
      <c r="AX135" s="13" t="s">
        <v>89</v>
      </c>
      <c r="AY135" s="250" t="s">
        <v>136</v>
      </c>
    </row>
    <row r="136" s="2" customFormat="1" ht="24.15" customHeight="1">
      <c r="A136" s="37"/>
      <c r="B136" s="38"/>
      <c r="C136" s="218" t="s">
        <v>91</v>
      </c>
      <c r="D136" s="218" t="s">
        <v>138</v>
      </c>
      <c r="E136" s="219" t="s">
        <v>356</v>
      </c>
      <c r="F136" s="220" t="s">
        <v>159</v>
      </c>
      <c r="G136" s="221" t="s">
        <v>160</v>
      </c>
      <c r="H136" s="222">
        <v>0.19800000000000001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46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1.8999999999999999</v>
      </c>
      <c r="T136" s="229">
        <f>S136*H136</f>
        <v>0.37619999999999998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142</v>
      </c>
      <c r="AT136" s="230" t="s">
        <v>138</v>
      </c>
      <c r="AU136" s="230" t="s">
        <v>91</v>
      </c>
      <c r="AY136" s="16" t="s">
        <v>136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89</v>
      </c>
      <c r="BK136" s="231">
        <f>ROUND(I136*H136,2)</f>
        <v>0</v>
      </c>
      <c r="BL136" s="16" t="s">
        <v>142</v>
      </c>
      <c r="BM136" s="230" t="s">
        <v>465</v>
      </c>
    </row>
    <row r="137" s="2" customFormat="1">
      <c r="A137" s="37"/>
      <c r="B137" s="38"/>
      <c r="C137" s="39"/>
      <c r="D137" s="232" t="s">
        <v>144</v>
      </c>
      <c r="E137" s="39"/>
      <c r="F137" s="233" t="s">
        <v>162</v>
      </c>
      <c r="G137" s="39"/>
      <c r="H137" s="39"/>
      <c r="I137" s="234"/>
      <c r="J137" s="39"/>
      <c r="K137" s="39"/>
      <c r="L137" s="43"/>
      <c r="M137" s="235"/>
      <c r="N137" s="236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144</v>
      </c>
      <c r="AU137" s="16" t="s">
        <v>91</v>
      </c>
    </row>
    <row r="138" s="2" customFormat="1">
      <c r="A138" s="37"/>
      <c r="B138" s="38"/>
      <c r="C138" s="39"/>
      <c r="D138" s="237" t="s">
        <v>146</v>
      </c>
      <c r="E138" s="39"/>
      <c r="F138" s="238" t="s">
        <v>358</v>
      </c>
      <c r="G138" s="39"/>
      <c r="H138" s="39"/>
      <c r="I138" s="234"/>
      <c r="J138" s="39"/>
      <c r="K138" s="39"/>
      <c r="L138" s="43"/>
      <c r="M138" s="235"/>
      <c r="N138" s="236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146</v>
      </c>
      <c r="AU138" s="16" t="s">
        <v>91</v>
      </c>
    </row>
    <row r="139" s="2" customFormat="1">
      <c r="A139" s="37"/>
      <c r="B139" s="38"/>
      <c r="C139" s="39"/>
      <c r="D139" s="232" t="s">
        <v>148</v>
      </c>
      <c r="E139" s="39"/>
      <c r="F139" s="239" t="s">
        <v>466</v>
      </c>
      <c r="G139" s="39"/>
      <c r="H139" s="39"/>
      <c r="I139" s="234"/>
      <c r="J139" s="39"/>
      <c r="K139" s="39"/>
      <c r="L139" s="43"/>
      <c r="M139" s="235"/>
      <c r="N139" s="236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148</v>
      </c>
      <c r="AU139" s="16" t="s">
        <v>91</v>
      </c>
    </row>
    <row r="140" s="13" customFormat="1">
      <c r="A140" s="13"/>
      <c r="B140" s="240"/>
      <c r="C140" s="241"/>
      <c r="D140" s="232" t="s">
        <v>150</v>
      </c>
      <c r="E140" s="242" t="s">
        <v>1</v>
      </c>
      <c r="F140" s="243" t="s">
        <v>467</v>
      </c>
      <c r="G140" s="241"/>
      <c r="H140" s="244">
        <v>0.19800000000000001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150</v>
      </c>
      <c r="AU140" s="250" t="s">
        <v>91</v>
      </c>
      <c r="AV140" s="13" t="s">
        <v>91</v>
      </c>
      <c r="AW140" s="13" t="s">
        <v>36</v>
      </c>
      <c r="AX140" s="13" t="s">
        <v>89</v>
      </c>
      <c r="AY140" s="250" t="s">
        <v>136</v>
      </c>
    </row>
    <row r="141" s="2" customFormat="1" ht="24.15" customHeight="1">
      <c r="A141" s="37"/>
      <c r="B141" s="38"/>
      <c r="C141" s="218" t="s">
        <v>157</v>
      </c>
      <c r="D141" s="218" t="s">
        <v>138</v>
      </c>
      <c r="E141" s="219" t="s">
        <v>165</v>
      </c>
      <c r="F141" s="220" t="s">
        <v>166</v>
      </c>
      <c r="G141" s="221" t="s">
        <v>160</v>
      </c>
      <c r="H141" s="222">
        <v>3.4980000000000002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46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142</v>
      </c>
      <c r="AT141" s="230" t="s">
        <v>138</v>
      </c>
      <c r="AU141" s="230" t="s">
        <v>91</v>
      </c>
      <c r="AY141" s="16" t="s">
        <v>136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89</v>
      </c>
      <c r="BK141" s="231">
        <f>ROUND(I141*H141,2)</f>
        <v>0</v>
      </c>
      <c r="BL141" s="16" t="s">
        <v>142</v>
      </c>
      <c r="BM141" s="230" t="s">
        <v>468</v>
      </c>
    </row>
    <row r="142" s="2" customFormat="1">
      <c r="A142" s="37"/>
      <c r="B142" s="38"/>
      <c r="C142" s="39"/>
      <c r="D142" s="232" t="s">
        <v>144</v>
      </c>
      <c r="E142" s="39"/>
      <c r="F142" s="233" t="s">
        <v>168</v>
      </c>
      <c r="G142" s="39"/>
      <c r="H142" s="39"/>
      <c r="I142" s="234"/>
      <c r="J142" s="39"/>
      <c r="K142" s="39"/>
      <c r="L142" s="43"/>
      <c r="M142" s="235"/>
      <c r="N142" s="236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144</v>
      </c>
      <c r="AU142" s="16" t="s">
        <v>91</v>
      </c>
    </row>
    <row r="143" s="2" customFormat="1">
      <c r="A143" s="37"/>
      <c r="B143" s="38"/>
      <c r="C143" s="39"/>
      <c r="D143" s="237" t="s">
        <v>146</v>
      </c>
      <c r="E143" s="39"/>
      <c r="F143" s="238" t="s">
        <v>169</v>
      </c>
      <c r="G143" s="39"/>
      <c r="H143" s="39"/>
      <c r="I143" s="234"/>
      <c r="J143" s="39"/>
      <c r="K143" s="39"/>
      <c r="L143" s="43"/>
      <c r="M143" s="235"/>
      <c r="N143" s="236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146</v>
      </c>
      <c r="AU143" s="16" t="s">
        <v>91</v>
      </c>
    </row>
    <row r="144" s="2" customFormat="1">
      <c r="A144" s="37"/>
      <c r="B144" s="38"/>
      <c r="C144" s="39"/>
      <c r="D144" s="232" t="s">
        <v>148</v>
      </c>
      <c r="E144" s="39"/>
      <c r="F144" s="239" t="s">
        <v>149</v>
      </c>
      <c r="G144" s="39"/>
      <c r="H144" s="39"/>
      <c r="I144" s="234"/>
      <c r="J144" s="39"/>
      <c r="K144" s="39"/>
      <c r="L144" s="43"/>
      <c r="M144" s="235"/>
      <c r="N144" s="236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148</v>
      </c>
      <c r="AU144" s="16" t="s">
        <v>91</v>
      </c>
    </row>
    <row r="145" s="13" customFormat="1">
      <c r="A145" s="13"/>
      <c r="B145" s="240"/>
      <c r="C145" s="241"/>
      <c r="D145" s="232" t="s">
        <v>150</v>
      </c>
      <c r="E145" s="242" t="s">
        <v>1</v>
      </c>
      <c r="F145" s="243" t="s">
        <v>464</v>
      </c>
      <c r="G145" s="241"/>
      <c r="H145" s="244">
        <v>3.4980000000000002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150</v>
      </c>
      <c r="AU145" s="250" t="s">
        <v>91</v>
      </c>
      <c r="AV145" s="13" t="s">
        <v>91</v>
      </c>
      <c r="AW145" s="13" t="s">
        <v>36</v>
      </c>
      <c r="AX145" s="13" t="s">
        <v>89</v>
      </c>
      <c r="AY145" s="250" t="s">
        <v>136</v>
      </c>
    </row>
    <row r="146" s="2" customFormat="1" ht="37.8" customHeight="1">
      <c r="A146" s="37"/>
      <c r="B146" s="38"/>
      <c r="C146" s="218" t="s">
        <v>142</v>
      </c>
      <c r="D146" s="218" t="s">
        <v>138</v>
      </c>
      <c r="E146" s="219" t="s">
        <v>258</v>
      </c>
      <c r="F146" s="220" t="s">
        <v>259</v>
      </c>
      <c r="G146" s="221" t="s">
        <v>245</v>
      </c>
      <c r="H146" s="222">
        <v>180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46</v>
      </c>
      <c r="O146" s="90"/>
      <c r="P146" s="228">
        <f>O146*H146</f>
        <v>0</v>
      </c>
      <c r="Q146" s="228">
        <v>2.0000000000000002E-05</v>
      </c>
      <c r="R146" s="228">
        <f>Q146*H146</f>
        <v>0.0036000000000000003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142</v>
      </c>
      <c r="AT146" s="230" t="s">
        <v>138</v>
      </c>
      <c r="AU146" s="230" t="s">
        <v>91</v>
      </c>
      <c r="AY146" s="16" t="s">
        <v>136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89</v>
      </c>
      <c r="BK146" s="231">
        <f>ROUND(I146*H146,2)</f>
        <v>0</v>
      </c>
      <c r="BL146" s="16" t="s">
        <v>142</v>
      </c>
      <c r="BM146" s="230" t="s">
        <v>469</v>
      </c>
    </row>
    <row r="147" s="2" customFormat="1">
      <c r="A147" s="37"/>
      <c r="B147" s="38"/>
      <c r="C147" s="39"/>
      <c r="D147" s="232" t="s">
        <v>144</v>
      </c>
      <c r="E147" s="39"/>
      <c r="F147" s="233" t="s">
        <v>259</v>
      </c>
      <c r="G147" s="39"/>
      <c r="H147" s="39"/>
      <c r="I147" s="234"/>
      <c r="J147" s="39"/>
      <c r="K147" s="39"/>
      <c r="L147" s="43"/>
      <c r="M147" s="235"/>
      <c r="N147" s="236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144</v>
      </c>
      <c r="AU147" s="16" t="s">
        <v>91</v>
      </c>
    </row>
    <row r="148" s="2" customFormat="1">
      <c r="A148" s="37"/>
      <c r="B148" s="38"/>
      <c r="C148" s="39"/>
      <c r="D148" s="232" t="s">
        <v>148</v>
      </c>
      <c r="E148" s="39"/>
      <c r="F148" s="239" t="s">
        <v>470</v>
      </c>
      <c r="G148" s="39"/>
      <c r="H148" s="39"/>
      <c r="I148" s="234"/>
      <c r="J148" s="39"/>
      <c r="K148" s="39"/>
      <c r="L148" s="43"/>
      <c r="M148" s="235"/>
      <c r="N148" s="236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148</v>
      </c>
      <c r="AU148" s="16" t="s">
        <v>91</v>
      </c>
    </row>
    <row r="149" s="13" customFormat="1">
      <c r="A149" s="13"/>
      <c r="B149" s="240"/>
      <c r="C149" s="241"/>
      <c r="D149" s="232" t="s">
        <v>150</v>
      </c>
      <c r="E149" s="242" t="s">
        <v>1</v>
      </c>
      <c r="F149" s="243" t="s">
        <v>471</v>
      </c>
      <c r="G149" s="241"/>
      <c r="H149" s="244">
        <v>180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150</v>
      </c>
      <c r="AU149" s="250" t="s">
        <v>91</v>
      </c>
      <c r="AV149" s="13" t="s">
        <v>91</v>
      </c>
      <c r="AW149" s="13" t="s">
        <v>36</v>
      </c>
      <c r="AX149" s="13" t="s">
        <v>89</v>
      </c>
      <c r="AY149" s="250" t="s">
        <v>136</v>
      </c>
    </row>
    <row r="150" s="2" customFormat="1" ht="21.75" customHeight="1">
      <c r="A150" s="37"/>
      <c r="B150" s="38"/>
      <c r="C150" s="218" t="s">
        <v>170</v>
      </c>
      <c r="D150" s="218" t="s">
        <v>138</v>
      </c>
      <c r="E150" s="219" t="s">
        <v>263</v>
      </c>
      <c r="F150" s="220" t="s">
        <v>264</v>
      </c>
      <c r="G150" s="221" t="s">
        <v>265</v>
      </c>
      <c r="H150" s="222">
        <v>0.042000000000000003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46</v>
      </c>
      <c r="O150" s="90"/>
      <c r="P150" s="228">
        <f>O150*H150</f>
        <v>0</v>
      </c>
      <c r="Q150" s="228">
        <v>1.0606199999999999</v>
      </c>
      <c r="R150" s="228">
        <f>Q150*H150</f>
        <v>0.044546039999999995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142</v>
      </c>
      <c r="AT150" s="230" t="s">
        <v>138</v>
      </c>
      <c r="AU150" s="230" t="s">
        <v>91</v>
      </c>
      <c r="AY150" s="16" t="s">
        <v>136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89</v>
      </c>
      <c r="BK150" s="231">
        <f>ROUND(I150*H150,2)</f>
        <v>0</v>
      </c>
      <c r="BL150" s="16" t="s">
        <v>142</v>
      </c>
      <c r="BM150" s="230" t="s">
        <v>472</v>
      </c>
    </row>
    <row r="151" s="2" customFormat="1">
      <c r="A151" s="37"/>
      <c r="B151" s="38"/>
      <c r="C151" s="39"/>
      <c r="D151" s="232" t="s">
        <v>144</v>
      </c>
      <c r="E151" s="39"/>
      <c r="F151" s="233" t="s">
        <v>267</v>
      </c>
      <c r="G151" s="39"/>
      <c r="H151" s="39"/>
      <c r="I151" s="234"/>
      <c r="J151" s="39"/>
      <c r="K151" s="39"/>
      <c r="L151" s="43"/>
      <c r="M151" s="235"/>
      <c r="N151" s="236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144</v>
      </c>
      <c r="AU151" s="16" t="s">
        <v>91</v>
      </c>
    </row>
    <row r="152" s="2" customFormat="1">
      <c r="A152" s="37"/>
      <c r="B152" s="38"/>
      <c r="C152" s="39"/>
      <c r="D152" s="237" t="s">
        <v>146</v>
      </c>
      <c r="E152" s="39"/>
      <c r="F152" s="238" t="s">
        <v>268</v>
      </c>
      <c r="G152" s="39"/>
      <c r="H152" s="39"/>
      <c r="I152" s="234"/>
      <c r="J152" s="39"/>
      <c r="K152" s="39"/>
      <c r="L152" s="43"/>
      <c r="M152" s="235"/>
      <c r="N152" s="236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146</v>
      </c>
      <c r="AU152" s="16" t="s">
        <v>91</v>
      </c>
    </row>
    <row r="153" s="2" customFormat="1">
      <c r="A153" s="37"/>
      <c r="B153" s="38"/>
      <c r="C153" s="39"/>
      <c r="D153" s="232" t="s">
        <v>148</v>
      </c>
      <c r="E153" s="39"/>
      <c r="F153" s="239" t="s">
        <v>473</v>
      </c>
      <c r="G153" s="39"/>
      <c r="H153" s="39"/>
      <c r="I153" s="234"/>
      <c r="J153" s="39"/>
      <c r="K153" s="39"/>
      <c r="L153" s="43"/>
      <c r="M153" s="235"/>
      <c r="N153" s="236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148</v>
      </c>
      <c r="AU153" s="16" t="s">
        <v>91</v>
      </c>
    </row>
    <row r="154" s="13" customFormat="1">
      <c r="A154" s="13"/>
      <c r="B154" s="240"/>
      <c r="C154" s="241"/>
      <c r="D154" s="232" t="s">
        <v>150</v>
      </c>
      <c r="E154" s="242" t="s">
        <v>1</v>
      </c>
      <c r="F154" s="243" t="s">
        <v>474</v>
      </c>
      <c r="G154" s="241"/>
      <c r="H154" s="244">
        <v>0.042000000000000003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150</v>
      </c>
      <c r="AU154" s="250" t="s">
        <v>91</v>
      </c>
      <c r="AV154" s="13" t="s">
        <v>91</v>
      </c>
      <c r="AW154" s="13" t="s">
        <v>36</v>
      </c>
      <c r="AX154" s="13" t="s">
        <v>89</v>
      </c>
      <c r="AY154" s="250" t="s">
        <v>136</v>
      </c>
    </row>
    <row r="155" s="2" customFormat="1" ht="66.75" customHeight="1">
      <c r="A155" s="37"/>
      <c r="B155" s="38"/>
      <c r="C155" s="218" t="s">
        <v>179</v>
      </c>
      <c r="D155" s="218" t="s">
        <v>138</v>
      </c>
      <c r="E155" s="219" t="s">
        <v>272</v>
      </c>
      <c r="F155" s="220" t="s">
        <v>475</v>
      </c>
      <c r="G155" s="221" t="s">
        <v>160</v>
      </c>
      <c r="H155" s="222">
        <v>3.1379999999999999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46</v>
      </c>
      <c r="O155" s="90"/>
      <c r="P155" s="228">
        <f>O155*H155</f>
        <v>0</v>
      </c>
      <c r="Q155" s="228">
        <v>2.8967999999999998</v>
      </c>
      <c r="R155" s="228">
        <f>Q155*H155</f>
        <v>9.0901584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142</v>
      </c>
      <c r="AT155" s="230" t="s">
        <v>138</v>
      </c>
      <c r="AU155" s="230" t="s">
        <v>91</v>
      </c>
      <c r="AY155" s="16" t="s">
        <v>136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89</v>
      </c>
      <c r="BK155" s="231">
        <f>ROUND(I155*H155,2)</f>
        <v>0</v>
      </c>
      <c r="BL155" s="16" t="s">
        <v>142</v>
      </c>
      <c r="BM155" s="230" t="s">
        <v>476</v>
      </c>
    </row>
    <row r="156" s="2" customFormat="1">
      <c r="A156" s="37"/>
      <c r="B156" s="38"/>
      <c r="C156" s="39"/>
      <c r="D156" s="232" t="s">
        <v>144</v>
      </c>
      <c r="E156" s="39"/>
      <c r="F156" s="233" t="s">
        <v>477</v>
      </c>
      <c r="G156" s="39"/>
      <c r="H156" s="39"/>
      <c r="I156" s="234"/>
      <c r="J156" s="39"/>
      <c r="K156" s="39"/>
      <c r="L156" s="43"/>
      <c r="M156" s="235"/>
      <c r="N156" s="236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144</v>
      </c>
      <c r="AU156" s="16" t="s">
        <v>91</v>
      </c>
    </row>
    <row r="157" s="2" customFormat="1">
      <c r="A157" s="37"/>
      <c r="B157" s="38"/>
      <c r="C157" s="39"/>
      <c r="D157" s="232" t="s">
        <v>148</v>
      </c>
      <c r="E157" s="39"/>
      <c r="F157" s="239" t="s">
        <v>478</v>
      </c>
      <c r="G157" s="39"/>
      <c r="H157" s="39"/>
      <c r="I157" s="234"/>
      <c r="J157" s="39"/>
      <c r="K157" s="39"/>
      <c r="L157" s="43"/>
      <c r="M157" s="235"/>
      <c r="N157" s="236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148</v>
      </c>
      <c r="AU157" s="16" t="s">
        <v>91</v>
      </c>
    </row>
    <row r="158" s="13" customFormat="1">
      <c r="A158" s="13"/>
      <c r="B158" s="240"/>
      <c r="C158" s="241"/>
      <c r="D158" s="232" t="s">
        <v>150</v>
      </c>
      <c r="E158" s="242" t="s">
        <v>1</v>
      </c>
      <c r="F158" s="243" t="s">
        <v>479</v>
      </c>
      <c r="G158" s="241"/>
      <c r="H158" s="244">
        <v>3.1379999999999999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150</v>
      </c>
      <c r="AU158" s="250" t="s">
        <v>91</v>
      </c>
      <c r="AV158" s="13" t="s">
        <v>91</v>
      </c>
      <c r="AW158" s="13" t="s">
        <v>36</v>
      </c>
      <c r="AX158" s="13" t="s">
        <v>89</v>
      </c>
      <c r="AY158" s="250" t="s">
        <v>136</v>
      </c>
    </row>
    <row r="159" s="2" customFormat="1" ht="44.25" customHeight="1">
      <c r="A159" s="37"/>
      <c r="B159" s="38"/>
      <c r="C159" s="218" t="s">
        <v>184</v>
      </c>
      <c r="D159" s="218" t="s">
        <v>138</v>
      </c>
      <c r="E159" s="219" t="s">
        <v>378</v>
      </c>
      <c r="F159" s="220" t="s">
        <v>480</v>
      </c>
      <c r="G159" s="221" t="s">
        <v>141</v>
      </c>
      <c r="H159" s="222">
        <v>2.1000000000000001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46</v>
      </c>
      <c r="O159" s="90"/>
      <c r="P159" s="228">
        <f>O159*H159</f>
        <v>0</v>
      </c>
      <c r="Q159" s="228">
        <v>1.0247999999999999</v>
      </c>
      <c r="R159" s="228">
        <f>Q159*H159</f>
        <v>2.1520799999999998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142</v>
      </c>
      <c r="AT159" s="230" t="s">
        <v>138</v>
      </c>
      <c r="AU159" s="230" t="s">
        <v>91</v>
      </c>
      <c r="AY159" s="16" t="s">
        <v>136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89</v>
      </c>
      <c r="BK159" s="231">
        <f>ROUND(I159*H159,2)</f>
        <v>0</v>
      </c>
      <c r="BL159" s="16" t="s">
        <v>142</v>
      </c>
      <c r="BM159" s="230" t="s">
        <v>481</v>
      </c>
    </row>
    <row r="160" s="2" customFormat="1">
      <c r="A160" s="37"/>
      <c r="B160" s="38"/>
      <c r="C160" s="39"/>
      <c r="D160" s="232" t="s">
        <v>144</v>
      </c>
      <c r="E160" s="39"/>
      <c r="F160" s="233" t="s">
        <v>480</v>
      </c>
      <c r="G160" s="39"/>
      <c r="H160" s="39"/>
      <c r="I160" s="234"/>
      <c r="J160" s="39"/>
      <c r="K160" s="39"/>
      <c r="L160" s="43"/>
      <c r="M160" s="235"/>
      <c r="N160" s="236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144</v>
      </c>
      <c r="AU160" s="16" t="s">
        <v>91</v>
      </c>
    </row>
    <row r="161" s="2" customFormat="1">
      <c r="A161" s="37"/>
      <c r="B161" s="38"/>
      <c r="C161" s="39"/>
      <c r="D161" s="232" t="s">
        <v>148</v>
      </c>
      <c r="E161" s="39"/>
      <c r="F161" s="239" t="s">
        <v>470</v>
      </c>
      <c r="G161" s="39"/>
      <c r="H161" s="39"/>
      <c r="I161" s="234"/>
      <c r="J161" s="39"/>
      <c r="K161" s="39"/>
      <c r="L161" s="43"/>
      <c r="M161" s="235"/>
      <c r="N161" s="236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148</v>
      </c>
      <c r="AU161" s="16" t="s">
        <v>91</v>
      </c>
    </row>
    <row r="162" s="13" customFormat="1">
      <c r="A162" s="13"/>
      <c r="B162" s="240"/>
      <c r="C162" s="241"/>
      <c r="D162" s="232" t="s">
        <v>150</v>
      </c>
      <c r="E162" s="242" t="s">
        <v>1</v>
      </c>
      <c r="F162" s="243" t="s">
        <v>482</v>
      </c>
      <c r="G162" s="241"/>
      <c r="H162" s="244">
        <v>2.1000000000000001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150</v>
      </c>
      <c r="AU162" s="250" t="s">
        <v>91</v>
      </c>
      <c r="AV162" s="13" t="s">
        <v>91</v>
      </c>
      <c r="AW162" s="13" t="s">
        <v>36</v>
      </c>
      <c r="AX162" s="13" t="s">
        <v>89</v>
      </c>
      <c r="AY162" s="250" t="s">
        <v>136</v>
      </c>
    </row>
    <row r="163" s="2" customFormat="1" ht="24.15" customHeight="1">
      <c r="A163" s="37"/>
      <c r="B163" s="38"/>
      <c r="C163" s="218" t="s">
        <v>191</v>
      </c>
      <c r="D163" s="218" t="s">
        <v>138</v>
      </c>
      <c r="E163" s="219" t="s">
        <v>392</v>
      </c>
      <c r="F163" s="220" t="s">
        <v>393</v>
      </c>
      <c r="G163" s="221" t="s">
        <v>141</v>
      </c>
      <c r="H163" s="222">
        <v>2.6000000000000001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46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0.078159999999999993</v>
      </c>
      <c r="T163" s="229">
        <f>S163*H163</f>
        <v>0.20321599999999998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142</v>
      </c>
      <c r="AT163" s="230" t="s">
        <v>138</v>
      </c>
      <c r="AU163" s="230" t="s">
        <v>91</v>
      </c>
      <c r="AY163" s="16" t="s">
        <v>136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89</v>
      </c>
      <c r="BK163" s="231">
        <f>ROUND(I163*H163,2)</f>
        <v>0</v>
      </c>
      <c r="BL163" s="16" t="s">
        <v>142</v>
      </c>
      <c r="BM163" s="230" t="s">
        <v>483</v>
      </c>
    </row>
    <row r="164" s="2" customFormat="1">
      <c r="A164" s="37"/>
      <c r="B164" s="38"/>
      <c r="C164" s="39"/>
      <c r="D164" s="232" t="s">
        <v>144</v>
      </c>
      <c r="E164" s="39"/>
      <c r="F164" s="233" t="s">
        <v>395</v>
      </c>
      <c r="G164" s="39"/>
      <c r="H164" s="39"/>
      <c r="I164" s="234"/>
      <c r="J164" s="39"/>
      <c r="K164" s="39"/>
      <c r="L164" s="43"/>
      <c r="M164" s="235"/>
      <c r="N164" s="236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144</v>
      </c>
      <c r="AU164" s="16" t="s">
        <v>91</v>
      </c>
    </row>
    <row r="165" s="2" customFormat="1">
      <c r="A165" s="37"/>
      <c r="B165" s="38"/>
      <c r="C165" s="39"/>
      <c r="D165" s="237" t="s">
        <v>146</v>
      </c>
      <c r="E165" s="39"/>
      <c r="F165" s="238" t="s">
        <v>396</v>
      </c>
      <c r="G165" s="39"/>
      <c r="H165" s="39"/>
      <c r="I165" s="234"/>
      <c r="J165" s="39"/>
      <c r="K165" s="39"/>
      <c r="L165" s="43"/>
      <c r="M165" s="235"/>
      <c r="N165" s="236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146</v>
      </c>
      <c r="AU165" s="16" t="s">
        <v>91</v>
      </c>
    </row>
    <row r="166" s="2" customFormat="1">
      <c r="A166" s="37"/>
      <c r="B166" s="38"/>
      <c r="C166" s="39"/>
      <c r="D166" s="232" t="s">
        <v>148</v>
      </c>
      <c r="E166" s="39"/>
      <c r="F166" s="239" t="s">
        <v>470</v>
      </c>
      <c r="G166" s="39"/>
      <c r="H166" s="39"/>
      <c r="I166" s="234"/>
      <c r="J166" s="39"/>
      <c r="K166" s="39"/>
      <c r="L166" s="43"/>
      <c r="M166" s="235"/>
      <c r="N166" s="236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148</v>
      </c>
      <c r="AU166" s="16" t="s">
        <v>91</v>
      </c>
    </row>
    <row r="167" s="13" customFormat="1">
      <c r="A167" s="13"/>
      <c r="B167" s="240"/>
      <c r="C167" s="241"/>
      <c r="D167" s="232" t="s">
        <v>150</v>
      </c>
      <c r="E167" s="242" t="s">
        <v>1</v>
      </c>
      <c r="F167" s="243" t="s">
        <v>484</v>
      </c>
      <c r="G167" s="241"/>
      <c r="H167" s="244">
        <v>2.6000000000000001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150</v>
      </c>
      <c r="AU167" s="250" t="s">
        <v>91</v>
      </c>
      <c r="AV167" s="13" t="s">
        <v>91</v>
      </c>
      <c r="AW167" s="13" t="s">
        <v>36</v>
      </c>
      <c r="AX167" s="13" t="s">
        <v>89</v>
      </c>
      <c r="AY167" s="250" t="s">
        <v>136</v>
      </c>
    </row>
    <row r="168" s="2" customFormat="1" ht="24.15" customHeight="1">
      <c r="A168" s="37"/>
      <c r="B168" s="38"/>
      <c r="C168" s="218" t="s">
        <v>199</v>
      </c>
      <c r="D168" s="218" t="s">
        <v>138</v>
      </c>
      <c r="E168" s="219" t="s">
        <v>383</v>
      </c>
      <c r="F168" s="220" t="s">
        <v>384</v>
      </c>
      <c r="G168" s="221" t="s">
        <v>141</v>
      </c>
      <c r="H168" s="222">
        <v>2.6000000000000001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46</v>
      </c>
      <c r="O168" s="90"/>
      <c r="P168" s="228">
        <f>O168*H168</f>
        <v>0</v>
      </c>
      <c r="Q168" s="228">
        <v>0.09153</v>
      </c>
      <c r="R168" s="228">
        <f>Q168*H168</f>
        <v>0.237978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142</v>
      </c>
      <c r="AT168" s="230" t="s">
        <v>138</v>
      </c>
      <c r="AU168" s="230" t="s">
        <v>91</v>
      </c>
      <c r="AY168" s="16" t="s">
        <v>136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89</v>
      </c>
      <c r="BK168" s="231">
        <f>ROUND(I168*H168,2)</f>
        <v>0</v>
      </c>
      <c r="BL168" s="16" t="s">
        <v>142</v>
      </c>
      <c r="BM168" s="230" t="s">
        <v>485</v>
      </c>
    </row>
    <row r="169" s="2" customFormat="1">
      <c r="A169" s="37"/>
      <c r="B169" s="38"/>
      <c r="C169" s="39"/>
      <c r="D169" s="232" t="s">
        <v>144</v>
      </c>
      <c r="E169" s="39"/>
      <c r="F169" s="233" t="s">
        <v>386</v>
      </c>
      <c r="G169" s="39"/>
      <c r="H169" s="39"/>
      <c r="I169" s="234"/>
      <c r="J169" s="39"/>
      <c r="K169" s="39"/>
      <c r="L169" s="43"/>
      <c r="M169" s="235"/>
      <c r="N169" s="236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144</v>
      </c>
      <c r="AU169" s="16" t="s">
        <v>91</v>
      </c>
    </row>
    <row r="170" s="2" customFormat="1">
      <c r="A170" s="37"/>
      <c r="B170" s="38"/>
      <c r="C170" s="39"/>
      <c r="D170" s="237" t="s">
        <v>146</v>
      </c>
      <c r="E170" s="39"/>
      <c r="F170" s="238" t="s">
        <v>387</v>
      </c>
      <c r="G170" s="39"/>
      <c r="H170" s="39"/>
      <c r="I170" s="234"/>
      <c r="J170" s="39"/>
      <c r="K170" s="39"/>
      <c r="L170" s="43"/>
      <c r="M170" s="235"/>
      <c r="N170" s="236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146</v>
      </c>
      <c r="AU170" s="16" t="s">
        <v>91</v>
      </c>
    </row>
    <row r="171" s="2" customFormat="1">
      <c r="A171" s="37"/>
      <c r="B171" s="38"/>
      <c r="C171" s="39"/>
      <c r="D171" s="232" t="s">
        <v>148</v>
      </c>
      <c r="E171" s="39"/>
      <c r="F171" s="239" t="s">
        <v>388</v>
      </c>
      <c r="G171" s="39"/>
      <c r="H171" s="39"/>
      <c r="I171" s="234"/>
      <c r="J171" s="39"/>
      <c r="K171" s="39"/>
      <c r="L171" s="43"/>
      <c r="M171" s="235"/>
      <c r="N171" s="236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148</v>
      </c>
      <c r="AU171" s="16" t="s">
        <v>91</v>
      </c>
    </row>
    <row r="172" s="13" customFormat="1">
      <c r="A172" s="13"/>
      <c r="B172" s="240"/>
      <c r="C172" s="241"/>
      <c r="D172" s="232" t="s">
        <v>150</v>
      </c>
      <c r="E172" s="242" t="s">
        <v>1</v>
      </c>
      <c r="F172" s="243" t="s">
        <v>484</v>
      </c>
      <c r="G172" s="241"/>
      <c r="H172" s="244">
        <v>2.6000000000000001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150</v>
      </c>
      <c r="AU172" s="250" t="s">
        <v>91</v>
      </c>
      <c r="AV172" s="13" t="s">
        <v>91</v>
      </c>
      <c r="AW172" s="13" t="s">
        <v>36</v>
      </c>
      <c r="AX172" s="13" t="s">
        <v>89</v>
      </c>
      <c r="AY172" s="250" t="s">
        <v>136</v>
      </c>
    </row>
    <row r="173" s="2" customFormat="1" ht="33" customHeight="1">
      <c r="A173" s="37"/>
      <c r="B173" s="38"/>
      <c r="C173" s="218" t="s">
        <v>204</v>
      </c>
      <c r="D173" s="218" t="s">
        <v>138</v>
      </c>
      <c r="E173" s="219" t="s">
        <v>486</v>
      </c>
      <c r="F173" s="220" t="s">
        <v>487</v>
      </c>
      <c r="G173" s="221" t="s">
        <v>160</v>
      </c>
      <c r="H173" s="222">
        <v>9.032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46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142</v>
      </c>
      <c r="AT173" s="230" t="s">
        <v>138</v>
      </c>
      <c r="AU173" s="230" t="s">
        <v>91</v>
      </c>
      <c r="AY173" s="16" t="s">
        <v>136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89</v>
      </c>
      <c r="BK173" s="231">
        <f>ROUND(I173*H173,2)</f>
        <v>0</v>
      </c>
      <c r="BL173" s="16" t="s">
        <v>142</v>
      </c>
      <c r="BM173" s="230" t="s">
        <v>488</v>
      </c>
    </row>
    <row r="174" s="2" customFormat="1">
      <c r="A174" s="37"/>
      <c r="B174" s="38"/>
      <c r="C174" s="39"/>
      <c r="D174" s="232" t="s">
        <v>144</v>
      </c>
      <c r="E174" s="39"/>
      <c r="F174" s="233" t="s">
        <v>489</v>
      </c>
      <c r="G174" s="39"/>
      <c r="H174" s="39"/>
      <c r="I174" s="234"/>
      <c r="J174" s="39"/>
      <c r="K174" s="39"/>
      <c r="L174" s="43"/>
      <c r="M174" s="235"/>
      <c r="N174" s="236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144</v>
      </c>
      <c r="AU174" s="16" t="s">
        <v>91</v>
      </c>
    </row>
    <row r="175" s="2" customFormat="1">
      <c r="A175" s="37"/>
      <c r="B175" s="38"/>
      <c r="C175" s="39"/>
      <c r="D175" s="237" t="s">
        <v>146</v>
      </c>
      <c r="E175" s="39"/>
      <c r="F175" s="238" t="s">
        <v>490</v>
      </c>
      <c r="G175" s="39"/>
      <c r="H175" s="39"/>
      <c r="I175" s="234"/>
      <c r="J175" s="39"/>
      <c r="K175" s="39"/>
      <c r="L175" s="43"/>
      <c r="M175" s="235"/>
      <c r="N175" s="236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146</v>
      </c>
      <c r="AU175" s="16" t="s">
        <v>91</v>
      </c>
    </row>
    <row r="176" s="13" customFormat="1">
      <c r="A176" s="13"/>
      <c r="B176" s="240"/>
      <c r="C176" s="241"/>
      <c r="D176" s="232" t="s">
        <v>150</v>
      </c>
      <c r="E176" s="242" t="s">
        <v>1</v>
      </c>
      <c r="F176" s="243" t="s">
        <v>491</v>
      </c>
      <c r="G176" s="241"/>
      <c r="H176" s="244">
        <v>9.032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150</v>
      </c>
      <c r="AU176" s="250" t="s">
        <v>91</v>
      </c>
      <c r="AV176" s="13" t="s">
        <v>91</v>
      </c>
      <c r="AW176" s="13" t="s">
        <v>36</v>
      </c>
      <c r="AX176" s="13" t="s">
        <v>89</v>
      </c>
      <c r="AY176" s="250" t="s">
        <v>136</v>
      </c>
    </row>
    <row r="177" s="2" customFormat="1" ht="33" customHeight="1">
      <c r="A177" s="37"/>
      <c r="B177" s="38"/>
      <c r="C177" s="218" t="s">
        <v>212</v>
      </c>
      <c r="D177" s="218" t="s">
        <v>138</v>
      </c>
      <c r="E177" s="219" t="s">
        <v>492</v>
      </c>
      <c r="F177" s="220" t="s">
        <v>493</v>
      </c>
      <c r="G177" s="221" t="s">
        <v>160</v>
      </c>
      <c r="H177" s="222">
        <v>28.210000000000001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46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142</v>
      </c>
      <c r="AT177" s="230" t="s">
        <v>138</v>
      </c>
      <c r="AU177" s="230" t="s">
        <v>91</v>
      </c>
      <c r="AY177" s="16" t="s">
        <v>136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89</v>
      </c>
      <c r="BK177" s="231">
        <f>ROUND(I177*H177,2)</f>
        <v>0</v>
      </c>
      <c r="BL177" s="16" t="s">
        <v>142</v>
      </c>
      <c r="BM177" s="230" t="s">
        <v>494</v>
      </c>
    </row>
    <row r="178" s="2" customFormat="1">
      <c r="A178" s="37"/>
      <c r="B178" s="38"/>
      <c r="C178" s="39"/>
      <c r="D178" s="232" t="s">
        <v>144</v>
      </c>
      <c r="E178" s="39"/>
      <c r="F178" s="233" t="s">
        <v>495</v>
      </c>
      <c r="G178" s="39"/>
      <c r="H178" s="39"/>
      <c r="I178" s="234"/>
      <c r="J178" s="39"/>
      <c r="K178" s="39"/>
      <c r="L178" s="43"/>
      <c r="M178" s="235"/>
      <c r="N178" s="236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144</v>
      </c>
      <c r="AU178" s="16" t="s">
        <v>91</v>
      </c>
    </row>
    <row r="179" s="2" customFormat="1">
      <c r="A179" s="37"/>
      <c r="B179" s="38"/>
      <c r="C179" s="39"/>
      <c r="D179" s="237" t="s">
        <v>146</v>
      </c>
      <c r="E179" s="39"/>
      <c r="F179" s="238" t="s">
        <v>496</v>
      </c>
      <c r="G179" s="39"/>
      <c r="H179" s="39"/>
      <c r="I179" s="234"/>
      <c r="J179" s="39"/>
      <c r="K179" s="39"/>
      <c r="L179" s="43"/>
      <c r="M179" s="235"/>
      <c r="N179" s="236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146</v>
      </c>
      <c r="AU179" s="16" t="s">
        <v>91</v>
      </c>
    </row>
    <row r="180" s="2" customFormat="1">
      <c r="A180" s="37"/>
      <c r="B180" s="38"/>
      <c r="C180" s="39"/>
      <c r="D180" s="232" t="s">
        <v>148</v>
      </c>
      <c r="E180" s="39"/>
      <c r="F180" s="239" t="s">
        <v>470</v>
      </c>
      <c r="G180" s="39"/>
      <c r="H180" s="39"/>
      <c r="I180" s="234"/>
      <c r="J180" s="39"/>
      <c r="K180" s="39"/>
      <c r="L180" s="43"/>
      <c r="M180" s="235"/>
      <c r="N180" s="236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148</v>
      </c>
      <c r="AU180" s="16" t="s">
        <v>91</v>
      </c>
    </row>
    <row r="181" s="13" customFormat="1">
      <c r="A181" s="13"/>
      <c r="B181" s="240"/>
      <c r="C181" s="241"/>
      <c r="D181" s="232" t="s">
        <v>150</v>
      </c>
      <c r="E181" s="242" t="s">
        <v>1</v>
      </c>
      <c r="F181" s="243" t="s">
        <v>497</v>
      </c>
      <c r="G181" s="241"/>
      <c r="H181" s="244">
        <v>28.210000000000001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150</v>
      </c>
      <c r="AU181" s="250" t="s">
        <v>91</v>
      </c>
      <c r="AV181" s="13" t="s">
        <v>91</v>
      </c>
      <c r="AW181" s="13" t="s">
        <v>36</v>
      </c>
      <c r="AX181" s="13" t="s">
        <v>89</v>
      </c>
      <c r="AY181" s="250" t="s">
        <v>136</v>
      </c>
    </row>
    <row r="182" s="2" customFormat="1" ht="33" customHeight="1">
      <c r="A182" s="37"/>
      <c r="B182" s="38"/>
      <c r="C182" s="218" t="s">
        <v>219</v>
      </c>
      <c r="D182" s="218" t="s">
        <v>138</v>
      </c>
      <c r="E182" s="219" t="s">
        <v>498</v>
      </c>
      <c r="F182" s="220" t="s">
        <v>499</v>
      </c>
      <c r="G182" s="221" t="s">
        <v>160</v>
      </c>
      <c r="H182" s="222">
        <v>5.2800000000000002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46</v>
      </c>
      <c r="O182" s="90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142</v>
      </c>
      <c r="AT182" s="230" t="s">
        <v>138</v>
      </c>
      <c r="AU182" s="230" t="s">
        <v>91</v>
      </c>
      <c r="AY182" s="16" t="s">
        <v>136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89</v>
      </c>
      <c r="BK182" s="231">
        <f>ROUND(I182*H182,2)</f>
        <v>0</v>
      </c>
      <c r="BL182" s="16" t="s">
        <v>142</v>
      </c>
      <c r="BM182" s="230" t="s">
        <v>500</v>
      </c>
    </row>
    <row r="183" s="2" customFormat="1">
      <c r="A183" s="37"/>
      <c r="B183" s="38"/>
      <c r="C183" s="39"/>
      <c r="D183" s="232" t="s">
        <v>144</v>
      </c>
      <c r="E183" s="39"/>
      <c r="F183" s="233" t="s">
        <v>501</v>
      </c>
      <c r="G183" s="39"/>
      <c r="H183" s="39"/>
      <c r="I183" s="234"/>
      <c r="J183" s="39"/>
      <c r="K183" s="39"/>
      <c r="L183" s="43"/>
      <c r="M183" s="235"/>
      <c r="N183" s="236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144</v>
      </c>
      <c r="AU183" s="16" t="s">
        <v>91</v>
      </c>
    </row>
    <row r="184" s="2" customFormat="1">
      <c r="A184" s="37"/>
      <c r="B184" s="38"/>
      <c r="C184" s="39"/>
      <c r="D184" s="237" t="s">
        <v>146</v>
      </c>
      <c r="E184" s="39"/>
      <c r="F184" s="238" t="s">
        <v>502</v>
      </c>
      <c r="G184" s="39"/>
      <c r="H184" s="39"/>
      <c r="I184" s="234"/>
      <c r="J184" s="39"/>
      <c r="K184" s="39"/>
      <c r="L184" s="43"/>
      <c r="M184" s="235"/>
      <c r="N184" s="236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146</v>
      </c>
      <c r="AU184" s="16" t="s">
        <v>91</v>
      </c>
    </row>
    <row r="185" s="2" customFormat="1">
      <c r="A185" s="37"/>
      <c r="B185" s="38"/>
      <c r="C185" s="39"/>
      <c r="D185" s="232" t="s">
        <v>148</v>
      </c>
      <c r="E185" s="39"/>
      <c r="F185" s="239" t="s">
        <v>503</v>
      </c>
      <c r="G185" s="39"/>
      <c r="H185" s="39"/>
      <c r="I185" s="234"/>
      <c r="J185" s="39"/>
      <c r="K185" s="39"/>
      <c r="L185" s="43"/>
      <c r="M185" s="235"/>
      <c r="N185" s="236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148</v>
      </c>
      <c r="AU185" s="16" t="s">
        <v>91</v>
      </c>
    </row>
    <row r="186" s="13" customFormat="1">
      <c r="A186" s="13"/>
      <c r="B186" s="240"/>
      <c r="C186" s="241"/>
      <c r="D186" s="232" t="s">
        <v>150</v>
      </c>
      <c r="E186" s="242" t="s">
        <v>1</v>
      </c>
      <c r="F186" s="243" t="s">
        <v>504</v>
      </c>
      <c r="G186" s="241"/>
      <c r="H186" s="244">
        <v>5.2800000000000002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0" t="s">
        <v>150</v>
      </c>
      <c r="AU186" s="250" t="s">
        <v>91</v>
      </c>
      <c r="AV186" s="13" t="s">
        <v>91</v>
      </c>
      <c r="AW186" s="13" t="s">
        <v>36</v>
      </c>
      <c r="AX186" s="13" t="s">
        <v>89</v>
      </c>
      <c r="AY186" s="250" t="s">
        <v>136</v>
      </c>
    </row>
    <row r="187" s="2" customFormat="1" ht="21.75" customHeight="1">
      <c r="A187" s="37"/>
      <c r="B187" s="38"/>
      <c r="C187" s="218" t="s">
        <v>228</v>
      </c>
      <c r="D187" s="218" t="s">
        <v>138</v>
      </c>
      <c r="E187" s="219" t="s">
        <v>505</v>
      </c>
      <c r="F187" s="220" t="s">
        <v>506</v>
      </c>
      <c r="G187" s="221" t="s">
        <v>141</v>
      </c>
      <c r="H187" s="222">
        <v>8.8000000000000007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46</v>
      </c>
      <c r="O187" s="90"/>
      <c r="P187" s="228">
        <f>O187*H187</f>
        <v>0</v>
      </c>
      <c r="Q187" s="228">
        <v>0.00069999999999999999</v>
      </c>
      <c r="R187" s="228">
        <f>Q187*H187</f>
        <v>0.0061600000000000005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142</v>
      </c>
      <c r="AT187" s="230" t="s">
        <v>138</v>
      </c>
      <c r="AU187" s="230" t="s">
        <v>91</v>
      </c>
      <c r="AY187" s="16" t="s">
        <v>136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89</v>
      </c>
      <c r="BK187" s="231">
        <f>ROUND(I187*H187,2)</f>
        <v>0</v>
      </c>
      <c r="BL187" s="16" t="s">
        <v>142</v>
      </c>
      <c r="BM187" s="230" t="s">
        <v>507</v>
      </c>
    </row>
    <row r="188" s="2" customFormat="1">
      <c r="A188" s="37"/>
      <c r="B188" s="38"/>
      <c r="C188" s="39"/>
      <c r="D188" s="232" t="s">
        <v>144</v>
      </c>
      <c r="E188" s="39"/>
      <c r="F188" s="233" t="s">
        <v>508</v>
      </c>
      <c r="G188" s="39"/>
      <c r="H188" s="39"/>
      <c r="I188" s="234"/>
      <c r="J188" s="39"/>
      <c r="K188" s="39"/>
      <c r="L188" s="43"/>
      <c r="M188" s="235"/>
      <c r="N188" s="236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144</v>
      </c>
      <c r="AU188" s="16" t="s">
        <v>91</v>
      </c>
    </row>
    <row r="189" s="2" customFormat="1">
      <c r="A189" s="37"/>
      <c r="B189" s="38"/>
      <c r="C189" s="39"/>
      <c r="D189" s="237" t="s">
        <v>146</v>
      </c>
      <c r="E189" s="39"/>
      <c r="F189" s="238" t="s">
        <v>509</v>
      </c>
      <c r="G189" s="39"/>
      <c r="H189" s="39"/>
      <c r="I189" s="234"/>
      <c r="J189" s="39"/>
      <c r="K189" s="39"/>
      <c r="L189" s="43"/>
      <c r="M189" s="235"/>
      <c r="N189" s="236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146</v>
      </c>
      <c r="AU189" s="16" t="s">
        <v>91</v>
      </c>
    </row>
    <row r="190" s="2" customFormat="1">
      <c r="A190" s="37"/>
      <c r="B190" s="38"/>
      <c r="C190" s="39"/>
      <c r="D190" s="232" t="s">
        <v>148</v>
      </c>
      <c r="E190" s="39"/>
      <c r="F190" s="239" t="s">
        <v>470</v>
      </c>
      <c r="G190" s="39"/>
      <c r="H190" s="39"/>
      <c r="I190" s="234"/>
      <c r="J190" s="39"/>
      <c r="K190" s="39"/>
      <c r="L190" s="43"/>
      <c r="M190" s="235"/>
      <c r="N190" s="236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148</v>
      </c>
      <c r="AU190" s="16" t="s">
        <v>91</v>
      </c>
    </row>
    <row r="191" s="13" customFormat="1">
      <c r="A191" s="13"/>
      <c r="B191" s="240"/>
      <c r="C191" s="241"/>
      <c r="D191" s="232" t="s">
        <v>150</v>
      </c>
      <c r="E191" s="242" t="s">
        <v>1</v>
      </c>
      <c r="F191" s="243" t="s">
        <v>510</v>
      </c>
      <c r="G191" s="241"/>
      <c r="H191" s="244">
        <v>8.8000000000000007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0" t="s">
        <v>150</v>
      </c>
      <c r="AU191" s="250" t="s">
        <v>91</v>
      </c>
      <c r="AV191" s="13" t="s">
        <v>91</v>
      </c>
      <c r="AW191" s="13" t="s">
        <v>36</v>
      </c>
      <c r="AX191" s="13" t="s">
        <v>89</v>
      </c>
      <c r="AY191" s="250" t="s">
        <v>136</v>
      </c>
    </row>
    <row r="192" s="2" customFormat="1" ht="21.75" customHeight="1">
      <c r="A192" s="37"/>
      <c r="B192" s="38"/>
      <c r="C192" s="218" t="s">
        <v>236</v>
      </c>
      <c r="D192" s="218" t="s">
        <v>138</v>
      </c>
      <c r="E192" s="219" t="s">
        <v>511</v>
      </c>
      <c r="F192" s="220" t="s">
        <v>512</v>
      </c>
      <c r="G192" s="221" t="s">
        <v>160</v>
      </c>
      <c r="H192" s="222">
        <v>5.2800000000000002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46</v>
      </c>
      <c r="O192" s="90"/>
      <c r="P192" s="228">
        <f>O192*H192</f>
        <v>0</v>
      </c>
      <c r="Q192" s="228">
        <v>0.00046000000000000001</v>
      </c>
      <c r="R192" s="228">
        <f>Q192*H192</f>
        <v>0.0024288000000000001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142</v>
      </c>
      <c r="AT192" s="230" t="s">
        <v>138</v>
      </c>
      <c r="AU192" s="230" t="s">
        <v>91</v>
      </c>
      <c r="AY192" s="16" t="s">
        <v>136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89</v>
      </c>
      <c r="BK192" s="231">
        <f>ROUND(I192*H192,2)</f>
        <v>0</v>
      </c>
      <c r="BL192" s="16" t="s">
        <v>142</v>
      </c>
      <c r="BM192" s="230" t="s">
        <v>513</v>
      </c>
    </row>
    <row r="193" s="2" customFormat="1">
      <c r="A193" s="37"/>
      <c r="B193" s="38"/>
      <c r="C193" s="39"/>
      <c r="D193" s="232" t="s">
        <v>144</v>
      </c>
      <c r="E193" s="39"/>
      <c r="F193" s="233" t="s">
        <v>514</v>
      </c>
      <c r="G193" s="39"/>
      <c r="H193" s="39"/>
      <c r="I193" s="234"/>
      <c r="J193" s="39"/>
      <c r="K193" s="39"/>
      <c r="L193" s="43"/>
      <c r="M193" s="235"/>
      <c r="N193" s="236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144</v>
      </c>
      <c r="AU193" s="16" t="s">
        <v>91</v>
      </c>
    </row>
    <row r="194" s="2" customFormat="1">
      <c r="A194" s="37"/>
      <c r="B194" s="38"/>
      <c r="C194" s="39"/>
      <c r="D194" s="237" t="s">
        <v>146</v>
      </c>
      <c r="E194" s="39"/>
      <c r="F194" s="238" t="s">
        <v>515</v>
      </c>
      <c r="G194" s="39"/>
      <c r="H194" s="39"/>
      <c r="I194" s="234"/>
      <c r="J194" s="39"/>
      <c r="K194" s="39"/>
      <c r="L194" s="43"/>
      <c r="M194" s="235"/>
      <c r="N194" s="236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146</v>
      </c>
      <c r="AU194" s="16" t="s">
        <v>91</v>
      </c>
    </row>
    <row r="195" s="2" customFormat="1">
      <c r="A195" s="37"/>
      <c r="B195" s="38"/>
      <c r="C195" s="39"/>
      <c r="D195" s="232" t="s">
        <v>148</v>
      </c>
      <c r="E195" s="39"/>
      <c r="F195" s="239" t="s">
        <v>470</v>
      </c>
      <c r="G195" s="39"/>
      <c r="H195" s="39"/>
      <c r="I195" s="234"/>
      <c r="J195" s="39"/>
      <c r="K195" s="39"/>
      <c r="L195" s="43"/>
      <c r="M195" s="235"/>
      <c r="N195" s="236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148</v>
      </c>
      <c r="AU195" s="16" t="s">
        <v>91</v>
      </c>
    </row>
    <row r="196" s="13" customFormat="1">
      <c r="A196" s="13"/>
      <c r="B196" s="240"/>
      <c r="C196" s="241"/>
      <c r="D196" s="232" t="s">
        <v>150</v>
      </c>
      <c r="E196" s="242" t="s">
        <v>1</v>
      </c>
      <c r="F196" s="243" t="s">
        <v>504</v>
      </c>
      <c r="G196" s="241"/>
      <c r="H196" s="244">
        <v>5.2800000000000002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150</v>
      </c>
      <c r="AU196" s="250" t="s">
        <v>91</v>
      </c>
      <c r="AV196" s="13" t="s">
        <v>91</v>
      </c>
      <c r="AW196" s="13" t="s">
        <v>36</v>
      </c>
      <c r="AX196" s="13" t="s">
        <v>89</v>
      </c>
      <c r="AY196" s="250" t="s">
        <v>136</v>
      </c>
    </row>
    <row r="197" s="2" customFormat="1" ht="16.5" customHeight="1">
      <c r="A197" s="37"/>
      <c r="B197" s="38"/>
      <c r="C197" s="218" t="s">
        <v>8</v>
      </c>
      <c r="D197" s="218" t="s">
        <v>138</v>
      </c>
      <c r="E197" s="219" t="s">
        <v>516</v>
      </c>
      <c r="F197" s="220" t="s">
        <v>517</v>
      </c>
      <c r="G197" s="221" t="s">
        <v>141</v>
      </c>
      <c r="H197" s="222">
        <v>8.8000000000000007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46</v>
      </c>
      <c r="O197" s="90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142</v>
      </c>
      <c r="AT197" s="230" t="s">
        <v>138</v>
      </c>
      <c r="AU197" s="230" t="s">
        <v>91</v>
      </c>
      <c r="AY197" s="16" t="s">
        <v>136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89</v>
      </c>
      <c r="BK197" s="231">
        <f>ROUND(I197*H197,2)</f>
        <v>0</v>
      </c>
      <c r="BL197" s="16" t="s">
        <v>142</v>
      </c>
      <c r="BM197" s="230" t="s">
        <v>518</v>
      </c>
    </row>
    <row r="198" s="2" customFormat="1">
      <c r="A198" s="37"/>
      <c r="B198" s="38"/>
      <c r="C198" s="39"/>
      <c r="D198" s="232" t="s">
        <v>144</v>
      </c>
      <c r="E198" s="39"/>
      <c r="F198" s="233" t="s">
        <v>519</v>
      </c>
      <c r="G198" s="39"/>
      <c r="H198" s="39"/>
      <c r="I198" s="234"/>
      <c r="J198" s="39"/>
      <c r="K198" s="39"/>
      <c r="L198" s="43"/>
      <c r="M198" s="235"/>
      <c r="N198" s="236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144</v>
      </c>
      <c r="AU198" s="16" t="s">
        <v>91</v>
      </c>
    </row>
    <row r="199" s="2" customFormat="1">
      <c r="A199" s="37"/>
      <c r="B199" s="38"/>
      <c r="C199" s="39"/>
      <c r="D199" s="237" t="s">
        <v>146</v>
      </c>
      <c r="E199" s="39"/>
      <c r="F199" s="238" t="s">
        <v>520</v>
      </c>
      <c r="G199" s="39"/>
      <c r="H199" s="39"/>
      <c r="I199" s="234"/>
      <c r="J199" s="39"/>
      <c r="K199" s="39"/>
      <c r="L199" s="43"/>
      <c r="M199" s="235"/>
      <c r="N199" s="236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146</v>
      </c>
      <c r="AU199" s="16" t="s">
        <v>91</v>
      </c>
    </row>
    <row r="200" s="13" customFormat="1">
      <c r="A200" s="13"/>
      <c r="B200" s="240"/>
      <c r="C200" s="241"/>
      <c r="D200" s="232" t="s">
        <v>150</v>
      </c>
      <c r="E200" s="242" t="s">
        <v>1</v>
      </c>
      <c r="F200" s="243" t="s">
        <v>510</v>
      </c>
      <c r="G200" s="241"/>
      <c r="H200" s="244">
        <v>8.8000000000000007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0" t="s">
        <v>150</v>
      </c>
      <c r="AU200" s="250" t="s">
        <v>91</v>
      </c>
      <c r="AV200" s="13" t="s">
        <v>91</v>
      </c>
      <c r="AW200" s="13" t="s">
        <v>36</v>
      </c>
      <c r="AX200" s="13" t="s">
        <v>89</v>
      </c>
      <c r="AY200" s="250" t="s">
        <v>136</v>
      </c>
    </row>
    <row r="201" s="2" customFormat="1" ht="24.15" customHeight="1">
      <c r="A201" s="37"/>
      <c r="B201" s="38"/>
      <c r="C201" s="218" t="s">
        <v>250</v>
      </c>
      <c r="D201" s="218" t="s">
        <v>138</v>
      </c>
      <c r="E201" s="219" t="s">
        <v>521</v>
      </c>
      <c r="F201" s="220" t="s">
        <v>522</v>
      </c>
      <c r="G201" s="221" t="s">
        <v>160</v>
      </c>
      <c r="H201" s="222">
        <v>5.2800000000000002</v>
      </c>
      <c r="I201" s="223"/>
      <c r="J201" s="224">
        <f>ROUND(I201*H201,2)</f>
        <v>0</v>
      </c>
      <c r="K201" s="225"/>
      <c r="L201" s="43"/>
      <c r="M201" s="226" t="s">
        <v>1</v>
      </c>
      <c r="N201" s="227" t="s">
        <v>46</v>
      </c>
      <c r="O201" s="90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142</v>
      </c>
      <c r="AT201" s="230" t="s">
        <v>138</v>
      </c>
      <c r="AU201" s="230" t="s">
        <v>91</v>
      </c>
      <c r="AY201" s="16" t="s">
        <v>136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89</v>
      </c>
      <c r="BK201" s="231">
        <f>ROUND(I201*H201,2)</f>
        <v>0</v>
      </c>
      <c r="BL201" s="16" t="s">
        <v>142</v>
      </c>
      <c r="BM201" s="230" t="s">
        <v>523</v>
      </c>
    </row>
    <row r="202" s="2" customFormat="1">
      <c r="A202" s="37"/>
      <c r="B202" s="38"/>
      <c r="C202" s="39"/>
      <c r="D202" s="232" t="s">
        <v>144</v>
      </c>
      <c r="E202" s="39"/>
      <c r="F202" s="233" t="s">
        <v>524</v>
      </c>
      <c r="G202" s="39"/>
      <c r="H202" s="39"/>
      <c r="I202" s="234"/>
      <c r="J202" s="39"/>
      <c r="K202" s="39"/>
      <c r="L202" s="43"/>
      <c r="M202" s="235"/>
      <c r="N202" s="236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144</v>
      </c>
      <c r="AU202" s="16" t="s">
        <v>91</v>
      </c>
    </row>
    <row r="203" s="2" customFormat="1">
      <c r="A203" s="37"/>
      <c r="B203" s="38"/>
      <c r="C203" s="39"/>
      <c r="D203" s="237" t="s">
        <v>146</v>
      </c>
      <c r="E203" s="39"/>
      <c r="F203" s="238" t="s">
        <v>525</v>
      </c>
      <c r="G203" s="39"/>
      <c r="H203" s="39"/>
      <c r="I203" s="234"/>
      <c r="J203" s="39"/>
      <c r="K203" s="39"/>
      <c r="L203" s="43"/>
      <c r="M203" s="235"/>
      <c r="N203" s="236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146</v>
      </c>
      <c r="AU203" s="16" t="s">
        <v>91</v>
      </c>
    </row>
    <row r="204" s="13" customFormat="1">
      <c r="A204" s="13"/>
      <c r="B204" s="240"/>
      <c r="C204" s="241"/>
      <c r="D204" s="232" t="s">
        <v>150</v>
      </c>
      <c r="E204" s="242" t="s">
        <v>1</v>
      </c>
      <c r="F204" s="243" t="s">
        <v>504</v>
      </c>
      <c r="G204" s="241"/>
      <c r="H204" s="244">
        <v>5.2800000000000002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0" t="s">
        <v>150</v>
      </c>
      <c r="AU204" s="250" t="s">
        <v>91</v>
      </c>
      <c r="AV204" s="13" t="s">
        <v>91</v>
      </c>
      <c r="AW204" s="13" t="s">
        <v>36</v>
      </c>
      <c r="AX204" s="13" t="s">
        <v>89</v>
      </c>
      <c r="AY204" s="250" t="s">
        <v>136</v>
      </c>
    </row>
    <row r="205" s="2" customFormat="1" ht="16.5" customHeight="1">
      <c r="A205" s="37"/>
      <c r="B205" s="38"/>
      <c r="C205" s="218" t="s">
        <v>257</v>
      </c>
      <c r="D205" s="218" t="s">
        <v>138</v>
      </c>
      <c r="E205" s="219" t="s">
        <v>526</v>
      </c>
      <c r="F205" s="220" t="s">
        <v>527</v>
      </c>
      <c r="G205" s="221" t="s">
        <v>160</v>
      </c>
      <c r="H205" s="222">
        <v>2.294</v>
      </c>
      <c r="I205" s="223"/>
      <c r="J205" s="224">
        <f>ROUND(I205*H205,2)</f>
        <v>0</v>
      </c>
      <c r="K205" s="225"/>
      <c r="L205" s="43"/>
      <c r="M205" s="226" t="s">
        <v>1</v>
      </c>
      <c r="N205" s="227" t="s">
        <v>46</v>
      </c>
      <c r="O205" s="90"/>
      <c r="P205" s="228">
        <f>O205*H205</f>
        <v>0</v>
      </c>
      <c r="Q205" s="228">
        <v>2.2563399999999998</v>
      </c>
      <c r="R205" s="228">
        <f>Q205*H205</f>
        <v>5.1760439599999994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142</v>
      </c>
      <c r="AT205" s="230" t="s">
        <v>138</v>
      </c>
      <c r="AU205" s="230" t="s">
        <v>91</v>
      </c>
      <c r="AY205" s="16" t="s">
        <v>136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89</v>
      </c>
      <c r="BK205" s="231">
        <f>ROUND(I205*H205,2)</f>
        <v>0</v>
      </c>
      <c r="BL205" s="16" t="s">
        <v>142</v>
      </c>
      <c r="BM205" s="230" t="s">
        <v>528</v>
      </c>
    </row>
    <row r="206" s="2" customFormat="1">
      <c r="A206" s="37"/>
      <c r="B206" s="38"/>
      <c r="C206" s="39"/>
      <c r="D206" s="232" t="s">
        <v>144</v>
      </c>
      <c r="E206" s="39"/>
      <c r="F206" s="233" t="s">
        <v>529</v>
      </c>
      <c r="G206" s="39"/>
      <c r="H206" s="39"/>
      <c r="I206" s="234"/>
      <c r="J206" s="39"/>
      <c r="K206" s="39"/>
      <c r="L206" s="43"/>
      <c r="M206" s="235"/>
      <c r="N206" s="236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144</v>
      </c>
      <c r="AU206" s="16" t="s">
        <v>91</v>
      </c>
    </row>
    <row r="207" s="2" customFormat="1">
      <c r="A207" s="37"/>
      <c r="B207" s="38"/>
      <c r="C207" s="39"/>
      <c r="D207" s="237" t="s">
        <v>146</v>
      </c>
      <c r="E207" s="39"/>
      <c r="F207" s="238" t="s">
        <v>530</v>
      </c>
      <c r="G207" s="39"/>
      <c r="H207" s="39"/>
      <c r="I207" s="234"/>
      <c r="J207" s="39"/>
      <c r="K207" s="39"/>
      <c r="L207" s="43"/>
      <c r="M207" s="235"/>
      <c r="N207" s="236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146</v>
      </c>
      <c r="AU207" s="16" t="s">
        <v>91</v>
      </c>
    </row>
    <row r="208" s="2" customFormat="1">
      <c r="A208" s="37"/>
      <c r="B208" s="38"/>
      <c r="C208" s="39"/>
      <c r="D208" s="232" t="s">
        <v>148</v>
      </c>
      <c r="E208" s="39"/>
      <c r="F208" s="239" t="s">
        <v>531</v>
      </c>
      <c r="G208" s="39"/>
      <c r="H208" s="39"/>
      <c r="I208" s="234"/>
      <c r="J208" s="39"/>
      <c r="K208" s="39"/>
      <c r="L208" s="43"/>
      <c r="M208" s="235"/>
      <c r="N208" s="236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148</v>
      </c>
      <c r="AU208" s="16" t="s">
        <v>91</v>
      </c>
    </row>
    <row r="209" s="13" customFormat="1">
      <c r="A209" s="13"/>
      <c r="B209" s="240"/>
      <c r="C209" s="241"/>
      <c r="D209" s="232" t="s">
        <v>150</v>
      </c>
      <c r="E209" s="242" t="s">
        <v>1</v>
      </c>
      <c r="F209" s="243" t="s">
        <v>532</v>
      </c>
      <c r="G209" s="241"/>
      <c r="H209" s="244">
        <v>2.294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0" t="s">
        <v>150</v>
      </c>
      <c r="AU209" s="250" t="s">
        <v>91</v>
      </c>
      <c r="AV209" s="13" t="s">
        <v>91</v>
      </c>
      <c r="AW209" s="13" t="s">
        <v>36</v>
      </c>
      <c r="AX209" s="13" t="s">
        <v>89</v>
      </c>
      <c r="AY209" s="250" t="s">
        <v>136</v>
      </c>
    </row>
    <row r="210" s="2" customFormat="1" ht="24.15" customHeight="1">
      <c r="A210" s="37"/>
      <c r="B210" s="38"/>
      <c r="C210" s="218" t="s">
        <v>262</v>
      </c>
      <c r="D210" s="218" t="s">
        <v>138</v>
      </c>
      <c r="E210" s="219" t="s">
        <v>533</v>
      </c>
      <c r="F210" s="220" t="s">
        <v>534</v>
      </c>
      <c r="G210" s="221" t="s">
        <v>265</v>
      </c>
      <c r="H210" s="222">
        <v>0.076999999999999999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46</v>
      </c>
      <c r="O210" s="90"/>
      <c r="P210" s="228">
        <f>O210*H210</f>
        <v>0</v>
      </c>
      <c r="Q210" s="228">
        <v>1.0556000000000001</v>
      </c>
      <c r="R210" s="228">
        <f>Q210*H210</f>
        <v>0.081281200000000012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142</v>
      </c>
      <c r="AT210" s="230" t="s">
        <v>138</v>
      </c>
      <c r="AU210" s="230" t="s">
        <v>91</v>
      </c>
      <c r="AY210" s="16" t="s">
        <v>136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89</v>
      </c>
      <c r="BK210" s="231">
        <f>ROUND(I210*H210,2)</f>
        <v>0</v>
      </c>
      <c r="BL210" s="16" t="s">
        <v>142</v>
      </c>
      <c r="BM210" s="230" t="s">
        <v>535</v>
      </c>
    </row>
    <row r="211" s="2" customFormat="1">
      <c r="A211" s="37"/>
      <c r="B211" s="38"/>
      <c r="C211" s="39"/>
      <c r="D211" s="232" t="s">
        <v>144</v>
      </c>
      <c r="E211" s="39"/>
      <c r="F211" s="233" t="s">
        <v>536</v>
      </c>
      <c r="G211" s="39"/>
      <c r="H211" s="39"/>
      <c r="I211" s="234"/>
      <c r="J211" s="39"/>
      <c r="K211" s="39"/>
      <c r="L211" s="43"/>
      <c r="M211" s="235"/>
      <c r="N211" s="236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144</v>
      </c>
      <c r="AU211" s="16" t="s">
        <v>91</v>
      </c>
    </row>
    <row r="212" s="2" customFormat="1">
      <c r="A212" s="37"/>
      <c r="B212" s="38"/>
      <c r="C212" s="39"/>
      <c r="D212" s="237" t="s">
        <v>146</v>
      </c>
      <c r="E212" s="39"/>
      <c r="F212" s="238" t="s">
        <v>537</v>
      </c>
      <c r="G212" s="39"/>
      <c r="H212" s="39"/>
      <c r="I212" s="234"/>
      <c r="J212" s="39"/>
      <c r="K212" s="39"/>
      <c r="L212" s="43"/>
      <c r="M212" s="235"/>
      <c r="N212" s="236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146</v>
      </c>
      <c r="AU212" s="16" t="s">
        <v>91</v>
      </c>
    </row>
    <row r="213" s="2" customFormat="1">
      <c r="A213" s="37"/>
      <c r="B213" s="38"/>
      <c r="C213" s="39"/>
      <c r="D213" s="232" t="s">
        <v>148</v>
      </c>
      <c r="E213" s="39"/>
      <c r="F213" s="239" t="s">
        <v>538</v>
      </c>
      <c r="G213" s="39"/>
      <c r="H213" s="39"/>
      <c r="I213" s="234"/>
      <c r="J213" s="39"/>
      <c r="K213" s="39"/>
      <c r="L213" s="43"/>
      <c r="M213" s="235"/>
      <c r="N213" s="236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148</v>
      </c>
      <c r="AU213" s="16" t="s">
        <v>91</v>
      </c>
    </row>
    <row r="214" s="13" customFormat="1">
      <c r="A214" s="13"/>
      <c r="B214" s="240"/>
      <c r="C214" s="241"/>
      <c r="D214" s="232" t="s">
        <v>150</v>
      </c>
      <c r="E214" s="242" t="s">
        <v>1</v>
      </c>
      <c r="F214" s="243" t="s">
        <v>539</v>
      </c>
      <c r="G214" s="241"/>
      <c r="H214" s="244">
        <v>0.076999999999999999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0" t="s">
        <v>150</v>
      </c>
      <c r="AU214" s="250" t="s">
        <v>91</v>
      </c>
      <c r="AV214" s="13" t="s">
        <v>91</v>
      </c>
      <c r="AW214" s="13" t="s">
        <v>36</v>
      </c>
      <c r="AX214" s="13" t="s">
        <v>89</v>
      </c>
      <c r="AY214" s="250" t="s">
        <v>136</v>
      </c>
    </row>
    <row r="215" s="2" customFormat="1" ht="21.75" customHeight="1">
      <c r="A215" s="37"/>
      <c r="B215" s="38"/>
      <c r="C215" s="218" t="s">
        <v>271</v>
      </c>
      <c r="D215" s="218" t="s">
        <v>138</v>
      </c>
      <c r="E215" s="219" t="s">
        <v>540</v>
      </c>
      <c r="F215" s="220" t="s">
        <v>541</v>
      </c>
      <c r="G215" s="221" t="s">
        <v>141</v>
      </c>
      <c r="H215" s="222">
        <v>8.0640000000000001</v>
      </c>
      <c r="I215" s="223"/>
      <c r="J215" s="224">
        <f>ROUND(I215*H215,2)</f>
        <v>0</v>
      </c>
      <c r="K215" s="225"/>
      <c r="L215" s="43"/>
      <c r="M215" s="226" t="s">
        <v>1</v>
      </c>
      <c r="N215" s="227" t="s">
        <v>46</v>
      </c>
      <c r="O215" s="90"/>
      <c r="P215" s="228">
        <f>O215*H215</f>
        <v>0</v>
      </c>
      <c r="Q215" s="228">
        <v>0.00726</v>
      </c>
      <c r="R215" s="228">
        <f>Q215*H215</f>
        <v>0.058544640000000002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142</v>
      </c>
      <c r="AT215" s="230" t="s">
        <v>138</v>
      </c>
      <c r="AU215" s="230" t="s">
        <v>91</v>
      </c>
      <c r="AY215" s="16" t="s">
        <v>136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89</v>
      </c>
      <c r="BK215" s="231">
        <f>ROUND(I215*H215,2)</f>
        <v>0</v>
      </c>
      <c r="BL215" s="16" t="s">
        <v>142</v>
      </c>
      <c r="BM215" s="230" t="s">
        <v>542</v>
      </c>
    </row>
    <row r="216" s="2" customFormat="1">
      <c r="A216" s="37"/>
      <c r="B216" s="38"/>
      <c r="C216" s="39"/>
      <c r="D216" s="232" t="s">
        <v>144</v>
      </c>
      <c r="E216" s="39"/>
      <c r="F216" s="233" t="s">
        <v>543</v>
      </c>
      <c r="G216" s="39"/>
      <c r="H216" s="39"/>
      <c r="I216" s="234"/>
      <c r="J216" s="39"/>
      <c r="K216" s="39"/>
      <c r="L216" s="43"/>
      <c r="M216" s="235"/>
      <c r="N216" s="236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144</v>
      </c>
      <c r="AU216" s="16" t="s">
        <v>91</v>
      </c>
    </row>
    <row r="217" s="2" customFormat="1">
      <c r="A217" s="37"/>
      <c r="B217" s="38"/>
      <c r="C217" s="39"/>
      <c r="D217" s="237" t="s">
        <v>146</v>
      </c>
      <c r="E217" s="39"/>
      <c r="F217" s="238" t="s">
        <v>544</v>
      </c>
      <c r="G217" s="39"/>
      <c r="H217" s="39"/>
      <c r="I217" s="234"/>
      <c r="J217" s="39"/>
      <c r="K217" s="39"/>
      <c r="L217" s="43"/>
      <c r="M217" s="235"/>
      <c r="N217" s="236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146</v>
      </c>
      <c r="AU217" s="16" t="s">
        <v>91</v>
      </c>
    </row>
    <row r="218" s="2" customFormat="1">
      <c r="A218" s="37"/>
      <c r="B218" s="38"/>
      <c r="C218" s="39"/>
      <c r="D218" s="232" t="s">
        <v>148</v>
      </c>
      <c r="E218" s="39"/>
      <c r="F218" s="239" t="s">
        <v>470</v>
      </c>
      <c r="G218" s="39"/>
      <c r="H218" s="39"/>
      <c r="I218" s="234"/>
      <c r="J218" s="39"/>
      <c r="K218" s="39"/>
      <c r="L218" s="43"/>
      <c r="M218" s="235"/>
      <c r="N218" s="236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148</v>
      </c>
      <c r="AU218" s="16" t="s">
        <v>91</v>
      </c>
    </row>
    <row r="219" s="13" customFormat="1">
      <c r="A219" s="13"/>
      <c r="B219" s="240"/>
      <c r="C219" s="241"/>
      <c r="D219" s="232" t="s">
        <v>150</v>
      </c>
      <c r="E219" s="242" t="s">
        <v>1</v>
      </c>
      <c r="F219" s="243" t="s">
        <v>545</v>
      </c>
      <c r="G219" s="241"/>
      <c r="H219" s="244">
        <v>8.0640000000000001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0" t="s">
        <v>150</v>
      </c>
      <c r="AU219" s="250" t="s">
        <v>91</v>
      </c>
      <c r="AV219" s="13" t="s">
        <v>91</v>
      </c>
      <c r="AW219" s="13" t="s">
        <v>36</v>
      </c>
      <c r="AX219" s="13" t="s">
        <v>89</v>
      </c>
      <c r="AY219" s="250" t="s">
        <v>136</v>
      </c>
    </row>
    <row r="220" s="2" customFormat="1" ht="21.75" customHeight="1">
      <c r="A220" s="37"/>
      <c r="B220" s="38"/>
      <c r="C220" s="218" t="s">
        <v>277</v>
      </c>
      <c r="D220" s="218" t="s">
        <v>138</v>
      </c>
      <c r="E220" s="219" t="s">
        <v>546</v>
      </c>
      <c r="F220" s="220" t="s">
        <v>547</v>
      </c>
      <c r="G220" s="221" t="s">
        <v>141</v>
      </c>
      <c r="H220" s="222">
        <v>8.0640000000000001</v>
      </c>
      <c r="I220" s="223"/>
      <c r="J220" s="224">
        <f>ROUND(I220*H220,2)</f>
        <v>0</v>
      </c>
      <c r="K220" s="225"/>
      <c r="L220" s="43"/>
      <c r="M220" s="226" t="s">
        <v>1</v>
      </c>
      <c r="N220" s="227" t="s">
        <v>46</v>
      </c>
      <c r="O220" s="90"/>
      <c r="P220" s="228">
        <f>O220*H220</f>
        <v>0</v>
      </c>
      <c r="Q220" s="228">
        <v>0.00085999999999999998</v>
      </c>
      <c r="R220" s="228">
        <f>Q220*H220</f>
        <v>0.00693504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142</v>
      </c>
      <c r="AT220" s="230" t="s">
        <v>138</v>
      </c>
      <c r="AU220" s="230" t="s">
        <v>91</v>
      </c>
      <c r="AY220" s="16" t="s">
        <v>136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89</v>
      </c>
      <c r="BK220" s="231">
        <f>ROUND(I220*H220,2)</f>
        <v>0</v>
      </c>
      <c r="BL220" s="16" t="s">
        <v>142</v>
      </c>
      <c r="BM220" s="230" t="s">
        <v>548</v>
      </c>
    </row>
    <row r="221" s="2" customFormat="1">
      <c r="A221" s="37"/>
      <c r="B221" s="38"/>
      <c r="C221" s="39"/>
      <c r="D221" s="232" t="s">
        <v>144</v>
      </c>
      <c r="E221" s="39"/>
      <c r="F221" s="233" t="s">
        <v>549</v>
      </c>
      <c r="G221" s="39"/>
      <c r="H221" s="39"/>
      <c r="I221" s="234"/>
      <c r="J221" s="39"/>
      <c r="K221" s="39"/>
      <c r="L221" s="43"/>
      <c r="M221" s="235"/>
      <c r="N221" s="236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144</v>
      </c>
      <c r="AU221" s="16" t="s">
        <v>91</v>
      </c>
    </row>
    <row r="222" s="2" customFormat="1">
      <c r="A222" s="37"/>
      <c r="B222" s="38"/>
      <c r="C222" s="39"/>
      <c r="D222" s="237" t="s">
        <v>146</v>
      </c>
      <c r="E222" s="39"/>
      <c r="F222" s="238" t="s">
        <v>550</v>
      </c>
      <c r="G222" s="39"/>
      <c r="H222" s="39"/>
      <c r="I222" s="234"/>
      <c r="J222" s="39"/>
      <c r="K222" s="39"/>
      <c r="L222" s="43"/>
      <c r="M222" s="235"/>
      <c r="N222" s="236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146</v>
      </c>
      <c r="AU222" s="16" t="s">
        <v>91</v>
      </c>
    </row>
    <row r="223" s="2" customFormat="1">
      <c r="A223" s="37"/>
      <c r="B223" s="38"/>
      <c r="C223" s="39"/>
      <c r="D223" s="232" t="s">
        <v>148</v>
      </c>
      <c r="E223" s="39"/>
      <c r="F223" s="239" t="s">
        <v>470</v>
      </c>
      <c r="G223" s="39"/>
      <c r="H223" s="39"/>
      <c r="I223" s="234"/>
      <c r="J223" s="39"/>
      <c r="K223" s="39"/>
      <c r="L223" s="43"/>
      <c r="M223" s="235"/>
      <c r="N223" s="236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148</v>
      </c>
      <c r="AU223" s="16" t="s">
        <v>91</v>
      </c>
    </row>
    <row r="224" s="13" customFormat="1">
      <c r="A224" s="13"/>
      <c r="B224" s="240"/>
      <c r="C224" s="241"/>
      <c r="D224" s="232" t="s">
        <v>150</v>
      </c>
      <c r="E224" s="242" t="s">
        <v>1</v>
      </c>
      <c r="F224" s="243" t="s">
        <v>545</v>
      </c>
      <c r="G224" s="241"/>
      <c r="H224" s="244">
        <v>8.0640000000000001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0" t="s">
        <v>150</v>
      </c>
      <c r="AU224" s="250" t="s">
        <v>91</v>
      </c>
      <c r="AV224" s="13" t="s">
        <v>91</v>
      </c>
      <c r="AW224" s="13" t="s">
        <v>36</v>
      </c>
      <c r="AX224" s="13" t="s">
        <v>89</v>
      </c>
      <c r="AY224" s="250" t="s">
        <v>136</v>
      </c>
    </row>
    <row r="225" s="2" customFormat="1" ht="24.15" customHeight="1">
      <c r="A225" s="37"/>
      <c r="B225" s="38"/>
      <c r="C225" s="218" t="s">
        <v>7</v>
      </c>
      <c r="D225" s="218" t="s">
        <v>138</v>
      </c>
      <c r="E225" s="219" t="s">
        <v>364</v>
      </c>
      <c r="F225" s="220" t="s">
        <v>365</v>
      </c>
      <c r="G225" s="221" t="s">
        <v>141</v>
      </c>
      <c r="H225" s="222">
        <v>7.9800000000000004</v>
      </c>
      <c r="I225" s="223"/>
      <c r="J225" s="224">
        <f>ROUND(I225*H225,2)</f>
        <v>0</v>
      </c>
      <c r="K225" s="225"/>
      <c r="L225" s="43"/>
      <c r="M225" s="226" t="s">
        <v>1</v>
      </c>
      <c r="N225" s="227" t="s">
        <v>46</v>
      </c>
      <c r="O225" s="90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142</v>
      </c>
      <c r="AT225" s="230" t="s">
        <v>138</v>
      </c>
      <c r="AU225" s="230" t="s">
        <v>91</v>
      </c>
      <c r="AY225" s="16" t="s">
        <v>136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89</v>
      </c>
      <c r="BK225" s="231">
        <f>ROUND(I225*H225,2)</f>
        <v>0</v>
      </c>
      <c r="BL225" s="16" t="s">
        <v>142</v>
      </c>
      <c r="BM225" s="230" t="s">
        <v>551</v>
      </c>
    </row>
    <row r="226" s="2" customFormat="1">
      <c r="A226" s="37"/>
      <c r="B226" s="38"/>
      <c r="C226" s="39"/>
      <c r="D226" s="232" t="s">
        <v>144</v>
      </c>
      <c r="E226" s="39"/>
      <c r="F226" s="233" t="s">
        <v>552</v>
      </c>
      <c r="G226" s="39"/>
      <c r="H226" s="39"/>
      <c r="I226" s="234"/>
      <c r="J226" s="39"/>
      <c r="K226" s="39"/>
      <c r="L226" s="43"/>
      <c r="M226" s="235"/>
      <c r="N226" s="236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144</v>
      </c>
      <c r="AU226" s="16" t="s">
        <v>91</v>
      </c>
    </row>
    <row r="227" s="2" customFormat="1">
      <c r="A227" s="37"/>
      <c r="B227" s="38"/>
      <c r="C227" s="39"/>
      <c r="D227" s="237" t="s">
        <v>146</v>
      </c>
      <c r="E227" s="39"/>
      <c r="F227" s="238" t="s">
        <v>368</v>
      </c>
      <c r="G227" s="39"/>
      <c r="H227" s="39"/>
      <c r="I227" s="234"/>
      <c r="J227" s="39"/>
      <c r="K227" s="39"/>
      <c r="L227" s="43"/>
      <c r="M227" s="235"/>
      <c r="N227" s="236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146</v>
      </c>
      <c r="AU227" s="16" t="s">
        <v>91</v>
      </c>
    </row>
    <row r="228" s="2" customFormat="1">
      <c r="A228" s="37"/>
      <c r="B228" s="38"/>
      <c r="C228" s="39"/>
      <c r="D228" s="232" t="s">
        <v>148</v>
      </c>
      <c r="E228" s="39"/>
      <c r="F228" s="239" t="s">
        <v>470</v>
      </c>
      <c r="G228" s="39"/>
      <c r="H228" s="39"/>
      <c r="I228" s="234"/>
      <c r="J228" s="39"/>
      <c r="K228" s="39"/>
      <c r="L228" s="43"/>
      <c r="M228" s="235"/>
      <c r="N228" s="236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148</v>
      </c>
      <c r="AU228" s="16" t="s">
        <v>91</v>
      </c>
    </row>
    <row r="229" s="13" customFormat="1">
      <c r="A229" s="13"/>
      <c r="B229" s="240"/>
      <c r="C229" s="241"/>
      <c r="D229" s="232" t="s">
        <v>150</v>
      </c>
      <c r="E229" s="242" t="s">
        <v>1</v>
      </c>
      <c r="F229" s="243" t="s">
        <v>553</v>
      </c>
      <c r="G229" s="241"/>
      <c r="H229" s="244">
        <v>7.9800000000000004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0" t="s">
        <v>150</v>
      </c>
      <c r="AU229" s="250" t="s">
        <v>91</v>
      </c>
      <c r="AV229" s="13" t="s">
        <v>91</v>
      </c>
      <c r="AW229" s="13" t="s">
        <v>36</v>
      </c>
      <c r="AX229" s="13" t="s">
        <v>89</v>
      </c>
      <c r="AY229" s="250" t="s">
        <v>136</v>
      </c>
    </row>
    <row r="230" s="2" customFormat="1" ht="24.15" customHeight="1">
      <c r="A230" s="37"/>
      <c r="B230" s="38"/>
      <c r="C230" s="218" t="s">
        <v>289</v>
      </c>
      <c r="D230" s="218" t="s">
        <v>138</v>
      </c>
      <c r="E230" s="219" t="s">
        <v>205</v>
      </c>
      <c r="F230" s="220" t="s">
        <v>206</v>
      </c>
      <c r="G230" s="221" t="s">
        <v>160</v>
      </c>
      <c r="H230" s="222">
        <v>13.65</v>
      </c>
      <c r="I230" s="223"/>
      <c r="J230" s="224">
        <f>ROUND(I230*H230,2)</f>
        <v>0</v>
      </c>
      <c r="K230" s="225"/>
      <c r="L230" s="43"/>
      <c r="M230" s="226" t="s">
        <v>1</v>
      </c>
      <c r="N230" s="227" t="s">
        <v>46</v>
      </c>
      <c r="O230" s="90"/>
      <c r="P230" s="228">
        <f>O230*H230</f>
        <v>0</v>
      </c>
      <c r="Q230" s="228">
        <v>1.9967999999999999</v>
      </c>
      <c r="R230" s="228">
        <f>Q230*H230</f>
        <v>27.256319999999999</v>
      </c>
      <c r="S230" s="228">
        <v>0</v>
      </c>
      <c r="T230" s="22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0" t="s">
        <v>142</v>
      </c>
      <c r="AT230" s="230" t="s">
        <v>138</v>
      </c>
      <c r="AU230" s="230" t="s">
        <v>91</v>
      </c>
      <c r="AY230" s="16" t="s">
        <v>136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6" t="s">
        <v>89</v>
      </c>
      <c r="BK230" s="231">
        <f>ROUND(I230*H230,2)</f>
        <v>0</v>
      </c>
      <c r="BL230" s="16" t="s">
        <v>142</v>
      </c>
      <c r="BM230" s="230" t="s">
        <v>554</v>
      </c>
    </row>
    <row r="231" s="2" customFormat="1">
      <c r="A231" s="37"/>
      <c r="B231" s="38"/>
      <c r="C231" s="39"/>
      <c r="D231" s="232" t="s">
        <v>144</v>
      </c>
      <c r="E231" s="39"/>
      <c r="F231" s="233" t="s">
        <v>555</v>
      </c>
      <c r="G231" s="39"/>
      <c r="H231" s="39"/>
      <c r="I231" s="234"/>
      <c r="J231" s="39"/>
      <c r="K231" s="39"/>
      <c r="L231" s="43"/>
      <c r="M231" s="235"/>
      <c r="N231" s="236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144</v>
      </c>
      <c r="AU231" s="16" t="s">
        <v>91</v>
      </c>
    </row>
    <row r="232" s="2" customFormat="1">
      <c r="A232" s="37"/>
      <c r="B232" s="38"/>
      <c r="C232" s="39"/>
      <c r="D232" s="237" t="s">
        <v>146</v>
      </c>
      <c r="E232" s="39"/>
      <c r="F232" s="238" t="s">
        <v>209</v>
      </c>
      <c r="G232" s="39"/>
      <c r="H232" s="39"/>
      <c r="I232" s="234"/>
      <c r="J232" s="39"/>
      <c r="K232" s="39"/>
      <c r="L232" s="43"/>
      <c r="M232" s="235"/>
      <c r="N232" s="236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146</v>
      </c>
      <c r="AU232" s="16" t="s">
        <v>91</v>
      </c>
    </row>
    <row r="233" s="2" customFormat="1">
      <c r="A233" s="37"/>
      <c r="B233" s="38"/>
      <c r="C233" s="39"/>
      <c r="D233" s="232" t="s">
        <v>148</v>
      </c>
      <c r="E233" s="39"/>
      <c r="F233" s="239" t="s">
        <v>470</v>
      </c>
      <c r="G233" s="39"/>
      <c r="H233" s="39"/>
      <c r="I233" s="234"/>
      <c r="J233" s="39"/>
      <c r="K233" s="39"/>
      <c r="L233" s="43"/>
      <c r="M233" s="235"/>
      <c r="N233" s="236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148</v>
      </c>
      <c r="AU233" s="16" t="s">
        <v>91</v>
      </c>
    </row>
    <row r="234" s="13" customFormat="1">
      <c r="A234" s="13"/>
      <c r="B234" s="240"/>
      <c r="C234" s="241"/>
      <c r="D234" s="232" t="s">
        <v>150</v>
      </c>
      <c r="E234" s="242" t="s">
        <v>1</v>
      </c>
      <c r="F234" s="243" t="s">
        <v>556</v>
      </c>
      <c r="G234" s="241"/>
      <c r="H234" s="244">
        <v>13.65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0" t="s">
        <v>150</v>
      </c>
      <c r="AU234" s="250" t="s">
        <v>91</v>
      </c>
      <c r="AV234" s="13" t="s">
        <v>91</v>
      </c>
      <c r="AW234" s="13" t="s">
        <v>36</v>
      </c>
      <c r="AX234" s="13" t="s">
        <v>89</v>
      </c>
      <c r="AY234" s="250" t="s">
        <v>136</v>
      </c>
    </row>
    <row r="235" s="2" customFormat="1" ht="24.15" customHeight="1">
      <c r="A235" s="37"/>
      <c r="B235" s="38"/>
      <c r="C235" s="218" t="s">
        <v>296</v>
      </c>
      <c r="D235" s="218" t="s">
        <v>138</v>
      </c>
      <c r="E235" s="219" t="s">
        <v>557</v>
      </c>
      <c r="F235" s="220" t="s">
        <v>558</v>
      </c>
      <c r="G235" s="221" t="s">
        <v>141</v>
      </c>
      <c r="H235" s="222">
        <v>36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46</v>
      </c>
      <c r="O235" s="90"/>
      <c r="P235" s="228">
        <f>O235*H235</f>
        <v>0</v>
      </c>
      <c r="Q235" s="228">
        <v>0.31879000000000002</v>
      </c>
      <c r="R235" s="228">
        <f>Q235*H235</f>
        <v>11.47644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142</v>
      </c>
      <c r="AT235" s="230" t="s">
        <v>138</v>
      </c>
      <c r="AU235" s="230" t="s">
        <v>91</v>
      </c>
      <c r="AY235" s="16" t="s">
        <v>136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89</v>
      </c>
      <c r="BK235" s="231">
        <f>ROUND(I235*H235,2)</f>
        <v>0</v>
      </c>
      <c r="BL235" s="16" t="s">
        <v>142</v>
      </c>
      <c r="BM235" s="230" t="s">
        <v>559</v>
      </c>
    </row>
    <row r="236" s="2" customFormat="1">
      <c r="A236" s="37"/>
      <c r="B236" s="38"/>
      <c r="C236" s="39"/>
      <c r="D236" s="232" t="s">
        <v>144</v>
      </c>
      <c r="E236" s="39"/>
      <c r="F236" s="233" t="s">
        <v>560</v>
      </c>
      <c r="G236" s="39"/>
      <c r="H236" s="39"/>
      <c r="I236" s="234"/>
      <c r="J236" s="39"/>
      <c r="K236" s="39"/>
      <c r="L236" s="43"/>
      <c r="M236" s="235"/>
      <c r="N236" s="236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144</v>
      </c>
      <c r="AU236" s="16" t="s">
        <v>91</v>
      </c>
    </row>
    <row r="237" s="2" customFormat="1">
      <c r="A237" s="37"/>
      <c r="B237" s="38"/>
      <c r="C237" s="39"/>
      <c r="D237" s="237" t="s">
        <v>146</v>
      </c>
      <c r="E237" s="39"/>
      <c r="F237" s="238" t="s">
        <v>561</v>
      </c>
      <c r="G237" s="39"/>
      <c r="H237" s="39"/>
      <c r="I237" s="234"/>
      <c r="J237" s="39"/>
      <c r="K237" s="39"/>
      <c r="L237" s="43"/>
      <c r="M237" s="235"/>
      <c r="N237" s="236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146</v>
      </c>
      <c r="AU237" s="16" t="s">
        <v>91</v>
      </c>
    </row>
    <row r="238" s="13" customFormat="1">
      <c r="A238" s="13"/>
      <c r="B238" s="240"/>
      <c r="C238" s="241"/>
      <c r="D238" s="232" t="s">
        <v>150</v>
      </c>
      <c r="E238" s="242" t="s">
        <v>1</v>
      </c>
      <c r="F238" s="243" t="s">
        <v>562</v>
      </c>
      <c r="G238" s="241"/>
      <c r="H238" s="244">
        <v>36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0" t="s">
        <v>150</v>
      </c>
      <c r="AU238" s="250" t="s">
        <v>91</v>
      </c>
      <c r="AV238" s="13" t="s">
        <v>91</v>
      </c>
      <c r="AW238" s="13" t="s">
        <v>36</v>
      </c>
      <c r="AX238" s="13" t="s">
        <v>89</v>
      </c>
      <c r="AY238" s="250" t="s">
        <v>136</v>
      </c>
    </row>
    <row r="239" s="2" customFormat="1" ht="24.15" customHeight="1">
      <c r="A239" s="37"/>
      <c r="B239" s="38"/>
      <c r="C239" s="218" t="s">
        <v>302</v>
      </c>
      <c r="D239" s="218" t="s">
        <v>138</v>
      </c>
      <c r="E239" s="219" t="s">
        <v>563</v>
      </c>
      <c r="F239" s="220" t="s">
        <v>564</v>
      </c>
      <c r="G239" s="221" t="s">
        <v>160</v>
      </c>
      <c r="H239" s="222">
        <v>6.0599999999999996</v>
      </c>
      <c r="I239" s="223"/>
      <c r="J239" s="224">
        <f>ROUND(I239*H239,2)</f>
        <v>0</v>
      </c>
      <c r="K239" s="225"/>
      <c r="L239" s="43"/>
      <c r="M239" s="226" t="s">
        <v>1</v>
      </c>
      <c r="N239" s="227" t="s">
        <v>46</v>
      </c>
      <c r="O239" s="90"/>
      <c r="P239" s="228">
        <f>O239*H239</f>
        <v>0</v>
      </c>
      <c r="Q239" s="228">
        <v>2.9656199999999999</v>
      </c>
      <c r="R239" s="228">
        <f>Q239*H239</f>
        <v>17.971657199999999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142</v>
      </c>
      <c r="AT239" s="230" t="s">
        <v>138</v>
      </c>
      <c r="AU239" s="230" t="s">
        <v>91</v>
      </c>
      <c r="AY239" s="16" t="s">
        <v>136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89</v>
      </c>
      <c r="BK239" s="231">
        <f>ROUND(I239*H239,2)</f>
        <v>0</v>
      </c>
      <c r="BL239" s="16" t="s">
        <v>142</v>
      </c>
      <c r="BM239" s="230" t="s">
        <v>565</v>
      </c>
    </row>
    <row r="240" s="2" customFormat="1">
      <c r="A240" s="37"/>
      <c r="B240" s="38"/>
      <c r="C240" s="39"/>
      <c r="D240" s="232" t="s">
        <v>144</v>
      </c>
      <c r="E240" s="39"/>
      <c r="F240" s="233" t="s">
        <v>566</v>
      </c>
      <c r="G240" s="39"/>
      <c r="H240" s="39"/>
      <c r="I240" s="234"/>
      <c r="J240" s="39"/>
      <c r="K240" s="39"/>
      <c r="L240" s="43"/>
      <c r="M240" s="235"/>
      <c r="N240" s="236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144</v>
      </c>
      <c r="AU240" s="16" t="s">
        <v>91</v>
      </c>
    </row>
    <row r="241" s="2" customFormat="1">
      <c r="A241" s="37"/>
      <c r="B241" s="38"/>
      <c r="C241" s="39"/>
      <c r="D241" s="237" t="s">
        <v>146</v>
      </c>
      <c r="E241" s="39"/>
      <c r="F241" s="238" t="s">
        <v>567</v>
      </c>
      <c r="G241" s="39"/>
      <c r="H241" s="39"/>
      <c r="I241" s="234"/>
      <c r="J241" s="39"/>
      <c r="K241" s="39"/>
      <c r="L241" s="43"/>
      <c r="M241" s="235"/>
      <c r="N241" s="236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146</v>
      </c>
      <c r="AU241" s="16" t="s">
        <v>91</v>
      </c>
    </row>
    <row r="242" s="2" customFormat="1">
      <c r="A242" s="37"/>
      <c r="B242" s="38"/>
      <c r="C242" s="39"/>
      <c r="D242" s="232" t="s">
        <v>148</v>
      </c>
      <c r="E242" s="39"/>
      <c r="F242" s="239" t="s">
        <v>478</v>
      </c>
      <c r="G242" s="39"/>
      <c r="H242" s="39"/>
      <c r="I242" s="234"/>
      <c r="J242" s="39"/>
      <c r="K242" s="39"/>
      <c r="L242" s="43"/>
      <c r="M242" s="235"/>
      <c r="N242" s="236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148</v>
      </c>
      <c r="AU242" s="16" t="s">
        <v>91</v>
      </c>
    </row>
    <row r="243" s="13" customFormat="1">
      <c r="A243" s="13"/>
      <c r="B243" s="240"/>
      <c r="C243" s="241"/>
      <c r="D243" s="232" t="s">
        <v>150</v>
      </c>
      <c r="E243" s="242" t="s">
        <v>1</v>
      </c>
      <c r="F243" s="243" t="s">
        <v>568</v>
      </c>
      <c r="G243" s="241"/>
      <c r="H243" s="244">
        <v>6.0599999999999996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0" t="s">
        <v>150</v>
      </c>
      <c r="AU243" s="250" t="s">
        <v>91</v>
      </c>
      <c r="AV243" s="13" t="s">
        <v>91</v>
      </c>
      <c r="AW243" s="13" t="s">
        <v>36</v>
      </c>
      <c r="AX243" s="13" t="s">
        <v>89</v>
      </c>
      <c r="AY243" s="250" t="s">
        <v>136</v>
      </c>
    </row>
    <row r="244" s="2" customFormat="1" ht="24.15" customHeight="1">
      <c r="A244" s="37"/>
      <c r="B244" s="38"/>
      <c r="C244" s="218" t="s">
        <v>308</v>
      </c>
      <c r="D244" s="218" t="s">
        <v>138</v>
      </c>
      <c r="E244" s="219" t="s">
        <v>569</v>
      </c>
      <c r="F244" s="220" t="s">
        <v>570</v>
      </c>
      <c r="G244" s="221" t="s">
        <v>160</v>
      </c>
      <c r="H244" s="222">
        <v>0.52000000000000002</v>
      </c>
      <c r="I244" s="223"/>
      <c r="J244" s="224">
        <f>ROUND(I244*H244,2)</f>
        <v>0</v>
      </c>
      <c r="K244" s="225"/>
      <c r="L244" s="43"/>
      <c r="M244" s="226" t="s">
        <v>1</v>
      </c>
      <c r="N244" s="227" t="s">
        <v>46</v>
      </c>
      <c r="O244" s="90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142</v>
      </c>
      <c r="AT244" s="230" t="s">
        <v>138</v>
      </c>
      <c r="AU244" s="230" t="s">
        <v>91</v>
      </c>
      <c r="AY244" s="16" t="s">
        <v>136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89</v>
      </c>
      <c r="BK244" s="231">
        <f>ROUND(I244*H244,2)</f>
        <v>0</v>
      </c>
      <c r="BL244" s="16" t="s">
        <v>142</v>
      </c>
      <c r="BM244" s="230" t="s">
        <v>571</v>
      </c>
    </row>
    <row r="245" s="2" customFormat="1">
      <c r="A245" s="37"/>
      <c r="B245" s="38"/>
      <c r="C245" s="39"/>
      <c r="D245" s="232" t="s">
        <v>144</v>
      </c>
      <c r="E245" s="39"/>
      <c r="F245" s="233" t="s">
        <v>572</v>
      </c>
      <c r="G245" s="39"/>
      <c r="H245" s="39"/>
      <c r="I245" s="234"/>
      <c r="J245" s="39"/>
      <c r="K245" s="39"/>
      <c r="L245" s="43"/>
      <c r="M245" s="235"/>
      <c r="N245" s="236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144</v>
      </c>
      <c r="AU245" s="16" t="s">
        <v>91</v>
      </c>
    </row>
    <row r="246" s="2" customFormat="1">
      <c r="A246" s="37"/>
      <c r="B246" s="38"/>
      <c r="C246" s="39"/>
      <c r="D246" s="237" t="s">
        <v>146</v>
      </c>
      <c r="E246" s="39"/>
      <c r="F246" s="238" t="s">
        <v>573</v>
      </c>
      <c r="G246" s="39"/>
      <c r="H246" s="39"/>
      <c r="I246" s="234"/>
      <c r="J246" s="39"/>
      <c r="K246" s="39"/>
      <c r="L246" s="43"/>
      <c r="M246" s="235"/>
      <c r="N246" s="236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146</v>
      </c>
      <c r="AU246" s="16" t="s">
        <v>91</v>
      </c>
    </row>
    <row r="247" s="2" customFormat="1">
      <c r="A247" s="37"/>
      <c r="B247" s="38"/>
      <c r="C247" s="39"/>
      <c r="D247" s="232" t="s">
        <v>148</v>
      </c>
      <c r="E247" s="39"/>
      <c r="F247" s="239" t="s">
        <v>470</v>
      </c>
      <c r="G247" s="39"/>
      <c r="H247" s="39"/>
      <c r="I247" s="234"/>
      <c r="J247" s="39"/>
      <c r="K247" s="39"/>
      <c r="L247" s="43"/>
      <c r="M247" s="235"/>
      <c r="N247" s="236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148</v>
      </c>
      <c r="AU247" s="16" t="s">
        <v>91</v>
      </c>
    </row>
    <row r="248" s="13" customFormat="1">
      <c r="A248" s="13"/>
      <c r="B248" s="240"/>
      <c r="C248" s="241"/>
      <c r="D248" s="232" t="s">
        <v>150</v>
      </c>
      <c r="E248" s="242" t="s">
        <v>1</v>
      </c>
      <c r="F248" s="243" t="s">
        <v>574</v>
      </c>
      <c r="G248" s="241"/>
      <c r="H248" s="244">
        <v>0.52000000000000002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0" t="s">
        <v>150</v>
      </c>
      <c r="AU248" s="250" t="s">
        <v>91</v>
      </c>
      <c r="AV248" s="13" t="s">
        <v>91</v>
      </c>
      <c r="AW248" s="13" t="s">
        <v>36</v>
      </c>
      <c r="AX248" s="13" t="s">
        <v>89</v>
      </c>
      <c r="AY248" s="250" t="s">
        <v>136</v>
      </c>
    </row>
    <row r="249" s="2" customFormat="1" ht="24.15" customHeight="1">
      <c r="A249" s="37"/>
      <c r="B249" s="38"/>
      <c r="C249" s="218" t="s">
        <v>315</v>
      </c>
      <c r="D249" s="218" t="s">
        <v>138</v>
      </c>
      <c r="E249" s="219" t="s">
        <v>575</v>
      </c>
      <c r="F249" s="220" t="s">
        <v>291</v>
      </c>
      <c r="G249" s="221" t="s">
        <v>160</v>
      </c>
      <c r="H249" s="222">
        <v>5.2800000000000002</v>
      </c>
      <c r="I249" s="223"/>
      <c r="J249" s="224">
        <f>ROUND(I249*H249,2)</f>
        <v>0</v>
      </c>
      <c r="K249" s="225"/>
      <c r="L249" s="43"/>
      <c r="M249" s="226" t="s">
        <v>1</v>
      </c>
      <c r="N249" s="227" t="s">
        <v>46</v>
      </c>
      <c r="O249" s="90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142</v>
      </c>
      <c r="AT249" s="230" t="s">
        <v>138</v>
      </c>
      <c r="AU249" s="230" t="s">
        <v>91</v>
      </c>
      <c r="AY249" s="16" t="s">
        <v>136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89</v>
      </c>
      <c r="BK249" s="231">
        <f>ROUND(I249*H249,2)</f>
        <v>0</v>
      </c>
      <c r="BL249" s="16" t="s">
        <v>142</v>
      </c>
      <c r="BM249" s="230" t="s">
        <v>576</v>
      </c>
    </row>
    <row r="250" s="2" customFormat="1">
      <c r="A250" s="37"/>
      <c r="B250" s="38"/>
      <c r="C250" s="39"/>
      <c r="D250" s="232" t="s">
        <v>144</v>
      </c>
      <c r="E250" s="39"/>
      <c r="F250" s="233" t="s">
        <v>293</v>
      </c>
      <c r="G250" s="39"/>
      <c r="H250" s="39"/>
      <c r="I250" s="234"/>
      <c r="J250" s="39"/>
      <c r="K250" s="39"/>
      <c r="L250" s="43"/>
      <c r="M250" s="235"/>
      <c r="N250" s="236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144</v>
      </c>
      <c r="AU250" s="16" t="s">
        <v>91</v>
      </c>
    </row>
    <row r="251" s="2" customFormat="1">
      <c r="A251" s="37"/>
      <c r="B251" s="38"/>
      <c r="C251" s="39"/>
      <c r="D251" s="237" t="s">
        <v>146</v>
      </c>
      <c r="E251" s="39"/>
      <c r="F251" s="238" t="s">
        <v>577</v>
      </c>
      <c r="G251" s="39"/>
      <c r="H251" s="39"/>
      <c r="I251" s="234"/>
      <c r="J251" s="39"/>
      <c r="K251" s="39"/>
      <c r="L251" s="43"/>
      <c r="M251" s="235"/>
      <c r="N251" s="236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146</v>
      </c>
      <c r="AU251" s="16" t="s">
        <v>91</v>
      </c>
    </row>
    <row r="252" s="2" customFormat="1">
      <c r="A252" s="37"/>
      <c r="B252" s="38"/>
      <c r="C252" s="39"/>
      <c r="D252" s="232" t="s">
        <v>148</v>
      </c>
      <c r="E252" s="39"/>
      <c r="F252" s="239" t="s">
        <v>470</v>
      </c>
      <c r="G252" s="39"/>
      <c r="H252" s="39"/>
      <c r="I252" s="234"/>
      <c r="J252" s="39"/>
      <c r="K252" s="39"/>
      <c r="L252" s="43"/>
      <c r="M252" s="235"/>
      <c r="N252" s="236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148</v>
      </c>
      <c r="AU252" s="16" t="s">
        <v>91</v>
      </c>
    </row>
    <row r="253" s="13" customFormat="1">
      <c r="A253" s="13"/>
      <c r="B253" s="240"/>
      <c r="C253" s="241"/>
      <c r="D253" s="232" t="s">
        <v>150</v>
      </c>
      <c r="E253" s="242" t="s">
        <v>1</v>
      </c>
      <c r="F253" s="243" t="s">
        <v>504</v>
      </c>
      <c r="G253" s="241"/>
      <c r="H253" s="244">
        <v>5.2800000000000002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0" t="s">
        <v>150</v>
      </c>
      <c r="AU253" s="250" t="s">
        <v>91</v>
      </c>
      <c r="AV253" s="13" t="s">
        <v>91</v>
      </c>
      <c r="AW253" s="13" t="s">
        <v>36</v>
      </c>
      <c r="AX253" s="13" t="s">
        <v>89</v>
      </c>
      <c r="AY253" s="250" t="s">
        <v>136</v>
      </c>
    </row>
    <row r="254" s="2" customFormat="1" ht="24.15" customHeight="1">
      <c r="A254" s="37"/>
      <c r="B254" s="38"/>
      <c r="C254" s="218" t="s">
        <v>321</v>
      </c>
      <c r="D254" s="218" t="s">
        <v>138</v>
      </c>
      <c r="E254" s="219" t="s">
        <v>578</v>
      </c>
      <c r="F254" s="220" t="s">
        <v>579</v>
      </c>
      <c r="G254" s="221" t="s">
        <v>160</v>
      </c>
      <c r="H254" s="222">
        <v>6.1600000000000001</v>
      </c>
      <c r="I254" s="223"/>
      <c r="J254" s="224">
        <f>ROUND(I254*H254,2)</f>
        <v>0</v>
      </c>
      <c r="K254" s="225"/>
      <c r="L254" s="43"/>
      <c r="M254" s="226" t="s">
        <v>1</v>
      </c>
      <c r="N254" s="227" t="s">
        <v>46</v>
      </c>
      <c r="O254" s="90"/>
      <c r="P254" s="228">
        <f>O254*H254</f>
        <v>0</v>
      </c>
      <c r="Q254" s="228">
        <v>1.8700000000000001</v>
      </c>
      <c r="R254" s="228">
        <f>Q254*H254</f>
        <v>11.519200000000001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142</v>
      </c>
      <c r="AT254" s="230" t="s">
        <v>138</v>
      </c>
      <c r="AU254" s="230" t="s">
        <v>91</v>
      </c>
      <c r="AY254" s="16" t="s">
        <v>136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89</v>
      </c>
      <c r="BK254" s="231">
        <f>ROUND(I254*H254,2)</f>
        <v>0</v>
      </c>
      <c r="BL254" s="16" t="s">
        <v>142</v>
      </c>
      <c r="BM254" s="230" t="s">
        <v>580</v>
      </c>
    </row>
    <row r="255" s="2" customFormat="1">
      <c r="A255" s="37"/>
      <c r="B255" s="38"/>
      <c r="C255" s="39"/>
      <c r="D255" s="232" t="s">
        <v>144</v>
      </c>
      <c r="E255" s="39"/>
      <c r="F255" s="233" t="s">
        <v>581</v>
      </c>
      <c r="G255" s="39"/>
      <c r="H255" s="39"/>
      <c r="I255" s="234"/>
      <c r="J255" s="39"/>
      <c r="K255" s="39"/>
      <c r="L255" s="43"/>
      <c r="M255" s="235"/>
      <c r="N255" s="236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144</v>
      </c>
      <c r="AU255" s="16" t="s">
        <v>91</v>
      </c>
    </row>
    <row r="256" s="2" customFormat="1">
      <c r="A256" s="37"/>
      <c r="B256" s="38"/>
      <c r="C256" s="39"/>
      <c r="D256" s="237" t="s">
        <v>146</v>
      </c>
      <c r="E256" s="39"/>
      <c r="F256" s="238" t="s">
        <v>582</v>
      </c>
      <c r="G256" s="39"/>
      <c r="H256" s="39"/>
      <c r="I256" s="234"/>
      <c r="J256" s="39"/>
      <c r="K256" s="39"/>
      <c r="L256" s="43"/>
      <c r="M256" s="235"/>
      <c r="N256" s="236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146</v>
      </c>
      <c r="AU256" s="16" t="s">
        <v>91</v>
      </c>
    </row>
    <row r="257" s="2" customFormat="1">
      <c r="A257" s="37"/>
      <c r="B257" s="38"/>
      <c r="C257" s="39"/>
      <c r="D257" s="232" t="s">
        <v>148</v>
      </c>
      <c r="E257" s="39"/>
      <c r="F257" s="239" t="s">
        <v>470</v>
      </c>
      <c r="G257" s="39"/>
      <c r="H257" s="39"/>
      <c r="I257" s="234"/>
      <c r="J257" s="39"/>
      <c r="K257" s="39"/>
      <c r="L257" s="43"/>
      <c r="M257" s="235"/>
      <c r="N257" s="236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148</v>
      </c>
      <c r="AU257" s="16" t="s">
        <v>91</v>
      </c>
    </row>
    <row r="258" s="13" customFormat="1">
      <c r="A258" s="13"/>
      <c r="B258" s="240"/>
      <c r="C258" s="241"/>
      <c r="D258" s="232" t="s">
        <v>150</v>
      </c>
      <c r="E258" s="242" t="s">
        <v>1</v>
      </c>
      <c r="F258" s="243" t="s">
        <v>583</v>
      </c>
      <c r="G258" s="241"/>
      <c r="H258" s="244">
        <v>6.1600000000000001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0" t="s">
        <v>150</v>
      </c>
      <c r="AU258" s="250" t="s">
        <v>91</v>
      </c>
      <c r="AV258" s="13" t="s">
        <v>91</v>
      </c>
      <c r="AW258" s="13" t="s">
        <v>36</v>
      </c>
      <c r="AX258" s="13" t="s">
        <v>89</v>
      </c>
      <c r="AY258" s="250" t="s">
        <v>136</v>
      </c>
    </row>
    <row r="259" s="2" customFormat="1" ht="24.15" customHeight="1">
      <c r="A259" s="37"/>
      <c r="B259" s="38"/>
      <c r="C259" s="218" t="s">
        <v>327</v>
      </c>
      <c r="D259" s="218" t="s">
        <v>138</v>
      </c>
      <c r="E259" s="219" t="s">
        <v>584</v>
      </c>
      <c r="F259" s="220" t="s">
        <v>585</v>
      </c>
      <c r="G259" s="221" t="s">
        <v>141</v>
      </c>
      <c r="H259" s="222">
        <v>24</v>
      </c>
      <c r="I259" s="223"/>
      <c r="J259" s="224">
        <f>ROUND(I259*H259,2)</f>
        <v>0</v>
      </c>
      <c r="K259" s="225"/>
      <c r="L259" s="43"/>
      <c r="M259" s="226" t="s">
        <v>1</v>
      </c>
      <c r="N259" s="227" t="s">
        <v>46</v>
      </c>
      <c r="O259" s="90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0" t="s">
        <v>142</v>
      </c>
      <c r="AT259" s="230" t="s">
        <v>138</v>
      </c>
      <c r="AU259" s="230" t="s">
        <v>91</v>
      </c>
      <c r="AY259" s="16" t="s">
        <v>136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6" t="s">
        <v>89</v>
      </c>
      <c r="BK259" s="231">
        <f>ROUND(I259*H259,2)</f>
        <v>0</v>
      </c>
      <c r="BL259" s="16" t="s">
        <v>142</v>
      </c>
      <c r="BM259" s="230" t="s">
        <v>586</v>
      </c>
    </row>
    <row r="260" s="2" customFormat="1">
      <c r="A260" s="37"/>
      <c r="B260" s="38"/>
      <c r="C260" s="39"/>
      <c r="D260" s="232" t="s">
        <v>144</v>
      </c>
      <c r="E260" s="39"/>
      <c r="F260" s="233" t="s">
        <v>587</v>
      </c>
      <c r="G260" s="39"/>
      <c r="H260" s="39"/>
      <c r="I260" s="234"/>
      <c r="J260" s="39"/>
      <c r="K260" s="39"/>
      <c r="L260" s="43"/>
      <c r="M260" s="235"/>
      <c r="N260" s="236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144</v>
      </c>
      <c r="AU260" s="16" t="s">
        <v>91</v>
      </c>
    </row>
    <row r="261" s="2" customFormat="1">
      <c r="A261" s="37"/>
      <c r="B261" s="38"/>
      <c r="C261" s="39"/>
      <c r="D261" s="237" t="s">
        <v>146</v>
      </c>
      <c r="E261" s="39"/>
      <c r="F261" s="238" t="s">
        <v>588</v>
      </c>
      <c r="G261" s="39"/>
      <c r="H261" s="39"/>
      <c r="I261" s="234"/>
      <c r="J261" s="39"/>
      <c r="K261" s="39"/>
      <c r="L261" s="43"/>
      <c r="M261" s="235"/>
      <c r="N261" s="236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146</v>
      </c>
      <c r="AU261" s="16" t="s">
        <v>91</v>
      </c>
    </row>
    <row r="262" s="13" customFormat="1">
      <c r="A262" s="13"/>
      <c r="B262" s="240"/>
      <c r="C262" s="241"/>
      <c r="D262" s="232" t="s">
        <v>150</v>
      </c>
      <c r="E262" s="242" t="s">
        <v>1</v>
      </c>
      <c r="F262" s="243" t="s">
        <v>589</v>
      </c>
      <c r="G262" s="241"/>
      <c r="H262" s="244">
        <v>24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0" t="s">
        <v>150</v>
      </c>
      <c r="AU262" s="250" t="s">
        <v>91</v>
      </c>
      <c r="AV262" s="13" t="s">
        <v>91</v>
      </c>
      <c r="AW262" s="13" t="s">
        <v>36</v>
      </c>
      <c r="AX262" s="13" t="s">
        <v>89</v>
      </c>
      <c r="AY262" s="250" t="s">
        <v>136</v>
      </c>
    </row>
    <row r="263" s="2" customFormat="1" ht="33" customHeight="1">
      <c r="A263" s="37"/>
      <c r="B263" s="38"/>
      <c r="C263" s="218" t="s">
        <v>330</v>
      </c>
      <c r="D263" s="218" t="s">
        <v>138</v>
      </c>
      <c r="E263" s="219" t="s">
        <v>590</v>
      </c>
      <c r="F263" s="220" t="s">
        <v>591</v>
      </c>
      <c r="G263" s="221" t="s">
        <v>160</v>
      </c>
      <c r="H263" s="222">
        <v>28.841999999999999</v>
      </c>
      <c r="I263" s="223"/>
      <c r="J263" s="224">
        <f>ROUND(I263*H263,2)</f>
        <v>0</v>
      </c>
      <c r="K263" s="225"/>
      <c r="L263" s="43"/>
      <c r="M263" s="226" t="s">
        <v>1</v>
      </c>
      <c r="N263" s="227" t="s">
        <v>46</v>
      </c>
      <c r="O263" s="90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0" t="s">
        <v>142</v>
      </c>
      <c r="AT263" s="230" t="s">
        <v>138</v>
      </c>
      <c r="AU263" s="230" t="s">
        <v>91</v>
      </c>
      <c r="AY263" s="16" t="s">
        <v>136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89</v>
      </c>
      <c r="BK263" s="231">
        <f>ROUND(I263*H263,2)</f>
        <v>0</v>
      </c>
      <c r="BL263" s="16" t="s">
        <v>142</v>
      </c>
      <c r="BM263" s="230" t="s">
        <v>592</v>
      </c>
    </row>
    <row r="264" s="2" customFormat="1">
      <c r="A264" s="37"/>
      <c r="B264" s="38"/>
      <c r="C264" s="39"/>
      <c r="D264" s="232" t="s">
        <v>144</v>
      </c>
      <c r="E264" s="39"/>
      <c r="F264" s="233" t="s">
        <v>593</v>
      </c>
      <c r="G264" s="39"/>
      <c r="H264" s="39"/>
      <c r="I264" s="234"/>
      <c r="J264" s="39"/>
      <c r="K264" s="39"/>
      <c r="L264" s="43"/>
      <c r="M264" s="235"/>
      <c r="N264" s="236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144</v>
      </c>
      <c r="AU264" s="16" t="s">
        <v>91</v>
      </c>
    </row>
    <row r="265" s="2" customFormat="1">
      <c r="A265" s="37"/>
      <c r="B265" s="38"/>
      <c r="C265" s="39"/>
      <c r="D265" s="237" t="s">
        <v>146</v>
      </c>
      <c r="E265" s="39"/>
      <c r="F265" s="238" t="s">
        <v>594</v>
      </c>
      <c r="G265" s="39"/>
      <c r="H265" s="39"/>
      <c r="I265" s="234"/>
      <c r="J265" s="39"/>
      <c r="K265" s="39"/>
      <c r="L265" s="43"/>
      <c r="M265" s="235"/>
      <c r="N265" s="236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146</v>
      </c>
      <c r="AU265" s="16" t="s">
        <v>91</v>
      </c>
    </row>
    <row r="266" s="13" customFormat="1">
      <c r="A266" s="13"/>
      <c r="B266" s="240"/>
      <c r="C266" s="241"/>
      <c r="D266" s="232" t="s">
        <v>150</v>
      </c>
      <c r="E266" s="242" t="s">
        <v>1</v>
      </c>
      <c r="F266" s="243" t="s">
        <v>595</v>
      </c>
      <c r="G266" s="241"/>
      <c r="H266" s="244">
        <v>28.841999999999999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0" t="s">
        <v>150</v>
      </c>
      <c r="AU266" s="250" t="s">
        <v>91</v>
      </c>
      <c r="AV266" s="13" t="s">
        <v>91</v>
      </c>
      <c r="AW266" s="13" t="s">
        <v>36</v>
      </c>
      <c r="AX266" s="13" t="s">
        <v>89</v>
      </c>
      <c r="AY266" s="250" t="s">
        <v>136</v>
      </c>
    </row>
    <row r="267" s="2" customFormat="1" ht="33" customHeight="1">
      <c r="A267" s="37"/>
      <c r="B267" s="38"/>
      <c r="C267" s="218" t="s">
        <v>332</v>
      </c>
      <c r="D267" s="218" t="s">
        <v>138</v>
      </c>
      <c r="E267" s="219" t="s">
        <v>596</v>
      </c>
      <c r="F267" s="220" t="s">
        <v>597</v>
      </c>
      <c r="G267" s="221" t="s">
        <v>160</v>
      </c>
      <c r="H267" s="222">
        <v>28.841999999999999</v>
      </c>
      <c r="I267" s="223"/>
      <c r="J267" s="224">
        <f>ROUND(I267*H267,2)</f>
        <v>0</v>
      </c>
      <c r="K267" s="225"/>
      <c r="L267" s="43"/>
      <c r="M267" s="226" t="s">
        <v>1</v>
      </c>
      <c r="N267" s="227" t="s">
        <v>46</v>
      </c>
      <c r="O267" s="90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0" t="s">
        <v>142</v>
      </c>
      <c r="AT267" s="230" t="s">
        <v>138</v>
      </c>
      <c r="AU267" s="230" t="s">
        <v>91</v>
      </c>
      <c r="AY267" s="16" t="s">
        <v>136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6" t="s">
        <v>89</v>
      </c>
      <c r="BK267" s="231">
        <f>ROUND(I267*H267,2)</f>
        <v>0</v>
      </c>
      <c r="BL267" s="16" t="s">
        <v>142</v>
      </c>
      <c r="BM267" s="230" t="s">
        <v>598</v>
      </c>
    </row>
    <row r="268" s="2" customFormat="1">
      <c r="A268" s="37"/>
      <c r="B268" s="38"/>
      <c r="C268" s="39"/>
      <c r="D268" s="232" t="s">
        <v>144</v>
      </c>
      <c r="E268" s="39"/>
      <c r="F268" s="233" t="s">
        <v>599</v>
      </c>
      <c r="G268" s="39"/>
      <c r="H268" s="39"/>
      <c r="I268" s="234"/>
      <c r="J268" s="39"/>
      <c r="K268" s="39"/>
      <c r="L268" s="43"/>
      <c r="M268" s="235"/>
      <c r="N268" s="236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144</v>
      </c>
      <c r="AU268" s="16" t="s">
        <v>91</v>
      </c>
    </row>
    <row r="269" s="2" customFormat="1">
      <c r="A269" s="37"/>
      <c r="B269" s="38"/>
      <c r="C269" s="39"/>
      <c r="D269" s="237" t="s">
        <v>146</v>
      </c>
      <c r="E269" s="39"/>
      <c r="F269" s="238" t="s">
        <v>600</v>
      </c>
      <c r="G269" s="39"/>
      <c r="H269" s="39"/>
      <c r="I269" s="234"/>
      <c r="J269" s="39"/>
      <c r="K269" s="39"/>
      <c r="L269" s="43"/>
      <c r="M269" s="235"/>
      <c r="N269" s="236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146</v>
      </c>
      <c r="AU269" s="16" t="s">
        <v>91</v>
      </c>
    </row>
    <row r="270" s="13" customFormat="1">
      <c r="A270" s="13"/>
      <c r="B270" s="240"/>
      <c r="C270" s="241"/>
      <c r="D270" s="232" t="s">
        <v>150</v>
      </c>
      <c r="E270" s="242" t="s">
        <v>1</v>
      </c>
      <c r="F270" s="243" t="s">
        <v>595</v>
      </c>
      <c r="G270" s="241"/>
      <c r="H270" s="244">
        <v>28.841999999999999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0" t="s">
        <v>150</v>
      </c>
      <c r="AU270" s="250" t="s">
        <v>91</v>
      </c>
      <c r="AV270" s="13" t="s">
        <v>91</v>
      </c>
      <c r="AW270" s="13" t="s">
        <v>36</v>
      </c>
      <c r="AX270" s="13" t="s">
        <v>89</v>
      </c>
      <c r="AY270" s="250" t="s">
        <v>136</v>
      </c>
    </row>
    <row r="271" s="2" customFormat="1" ht="21.75" customHeight="1">
      <c r="A271" s="37"/>
      <c r="B271" s="38"/>
      <c r="C271" s="218" t="s">
        <v>335</v>
      </c>
      <c r="D271" s="218" t="s">
        <v>138</v>
      </c>
      <c r="E271" s="219" t="s">
        <v>410</v>
      </c>
      <c r="F271" s="220" t="s">
        <v>411</v>
      </c>
      <c r="G271" s="221" t="s">
        <v>265</v>
      </c>
      <c r="H271" s="222">
        <v>1.23</v>
      </c>
      <c r="I271" s="223"/>
      <c r="J271" s="224">
        <f>ROUND(I271*H271,2)</f>
        <v>0</v>
      </c>
      <c r="K271" s="225"/>
      <c r="L271" s="43"/>
      <c r="M271" s="226" t="s">
        <v>1</v>
      </c>
      <c r="N271" s="227" t="s">
        <v>46</v>
      </c>
      <c r="O271" s="90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0" t="s">
        <v>142</v>
      </c>
      <c r="AT271" s="230" t="s">
        <v>138</v>
      </c>
      <c r="AU271" s="230" t="s">
        <v>91</v>
      </c>
      <c r="AY271" s="16" t="s">
        <v>136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6" t="s">
        <v>89</v>
      </c>
      <c r="BK271" s="231">
        <f>ROUND(I271*H271,2)</f>
        <v>0</v>
      </c>
      <c r="BL271" s="16" t="s">
        <v>142</v>
      </c>
      <c r="BM271" s="230" t="s">
        <v>601</v>
      </c>
    </row>
    <row r="272" s="2" customFormat="1">
      <c r="A272" s="37"/>
      <c r="B272" s="38"/>
      <c r="C272" s="39"/>
      <c r="D272" s="232" t="s">
        <v>144</v>
      </c>
      <c r="E272" s="39"/>
      <c r="F272" s="233" t="s">
        <v>602</v>
      </c>
      <c r="G272" s="39"/>
      <c r="H272" s="39"/>
      <c r="I272" s="234"/>
      <c r="J272" s="39"/>
      <c r="K272" s="39"/>
      <c r="L272" s="43"/>
      <c r="M272" s="235"/>
      <c r="N272" s="236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144</v>
      </c>
      <c r="AU272" s="16" t="s">
        <v>91</v>
      </c>
    </row>
    <row r="273" s="2" customFormat="1">
      <c r="A273" s="37"/>
      <c r="B273" s="38"/>
      <c r="C273" s="39"/>
      <c r="D273" s="237" t="s">
        <v>146</v>
      </c>
      <c r="E273" s="39"/>
      <c r="F273" s="238" t="s">
        <v>414</v>
      </c>
      <c r="G273" s="39"/>
      <c r="H273" s="39"/>
      <c r="I273" s="234"/>
      <c r="J273" s="39"/>
      <c r="K273" s="39"/>
      <c r="L273" s="43"/>
      <c r="M273" s="235"/>
      <c r="N273" s="236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146</v>
      </c>
      <c r="AU273" s="16" t="s">
        <v>91</v>
      </c>
    </row>
    <row r="274" s="13" customFormat="1">
      <c r="A274" s="13"/>
      <c r="B274" s="240"/>
      <c r="C274" s="241"/>
      <c r="D274" s="232" t="s">
        <v>150</v>
      </c>
      <c r="E274" s="242" t="s">
        <v>1</v>
      </c>
      <c r="F274" s="243" t="s">
        <v>603</v>
      </c>
      <c r="G274" s="241"/>
      <c r="H274" s="244">
        <v>1.23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0" t="s">
        <v>150</v>
      </c>
      <c r="AU274" s="250" t="s">
        <v>91</v>
      </c>
      <c r="AV274" s="13" t="s">
        <v>91</v>
      </c>
      <c r="AW274" s="13" t="s">
        <v>36</v>
      </c>
      <c r="AX274" s="13" t="s">
        <v>89</v>
      </c>
      <c r="AY274" s="250" t="s">
        <v>136</v>
      </c>
    </row>
    <row r="275" s="2" customFormat="1" ht="33" customHeight="1">
      <c r="A275" s="37"/>
      <c r="B275" s="38"/>
      <c r="C275" s="218" t="s">
        <v>337</v>
      </c>
      <c r="D275" s="218" t="s">
        <v>138</v>
      </c>
      <c r="E275" s="219" t="s">
        <v>403</v>
      </c>
      <c r="F275" s="220" t="s">
        <v>404</v>
      </c>
      <c r="G275" s="221" t="s">
        <v>265</v>
      </c>
      <c r="H275" s="222">
        <v>1.23</v>
      </c>
      <c r="I275" s="223"/>
      <c r="J275" s="224">
        <f>ROUND(I275*H275,2)</f>
        <v>0</v>
      </c>
      <c r="K275" s="225"/>
      <c r="L275" s="43"/>
      <c r="M275" s="226" t="s">
        <v>1</v>
      </c>
      <c r="N275" s="227" t="s">
        <v>46</v>
      </c>
      <c r="O275" s="90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0" t="s">
        <v>142</v>
      </c>
      <c r="AT275" s="230" t="s">
        <v>138</v>
      </c>
      <c r="AU275" s="230" t="s">
        <v>91</v>
      </c>
      <c r="AY275" s="16" t="s">
        <v>136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6" t="s">
        <v>89</v>
      </c>
      <c r="BK275" s="231">
        <f>ROUND(I275*H275,2)</f>
        <v>0</v>
      </c>
      <c r="BL275" s="16" t="s">
        <v>142</v>
      </c>
      <c r="BM275" s="230" t="s">
        <v>604</v>
      </c>
    </row>
    <row r="276" s="2" customFormat="1">
      <c r="A276" s="37"/>
      <c r="B276" s="38"/>
      <c r="C276" s="39"/>
      <c r="D276" s="232" t="s">
        <v>144</v>
      </c>
      <c r="E276" s="39"/>
      <c r="F276" s="233" t="s">
        <v>605</v>
      </c>
      <c r="G276" s="39"/>
      <c r="H276" s="39"/>
      <c r="I276" s="234"/>
      <c r="J276" s="39"/>
      <c r="K276" s="39"/>
      <c r="L276" s="43"/>
      <c r="M276" s="235"/>
      <c r="N276" s="236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144</v>
      </c>
      <c r="AU276" s="16" t="s">
        <v>91</v>
      </c>
    </row>
    <row r="277" s="2" customFormat="1">
      <c r="A277" s="37"/>
      <c r="B277" s="38"/>
      <c r="C277" s="39"/>
      <c r="D277" s="237" t="s">
        <v>146</v>
      </c>
      <c r="E277" s="39"/>
      <c r="F277" s="238" t="s">
        <v>407</v>
      </c>
      <c r="G277" s="39"/>
      <c r="H277" s="39"/>
      <c r="I277" s="234"/>
      <c r="J277" s="39"/>
      <c r="K277" s="39"/>
      <c r="L277" s="43"/>
      <c r="M277" s="235"/>
      <c r="N277" s="236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146</v>
      </c>
      <c r="AU277" s="16" t="s">
        <v>91</v>
      </c>
    </row>
    <row r="278" s="13" customFormat="1">
      <c r="A278" s="13"/>
      <c r="B278" s="240"/>
      <c r="C278" s="241"/>
      <c r="D278" s="232" t="s">
        <v>150</v>
      </c>
      <c r="E278" s="242" t="s">
        <v>1</v>
      </c>
      <c r="F278" s="243" t="s">
        <v>603</v>
      </c>
      <c r="G278" s="241"/>
      <c r="H278" s="244">
        <v>1.23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0" t="s">
        <v>150</v>
      </c>
      <c r="AU278" s="250" t="s">
        <v>91</v>
      </c>
      <c r="AV278" s="13" t="s">
        <v>91</v>
      </c>
      <c r="AW278" s="13" t="s">
        <v>36</v>
      </c>
      <c r="AX278" s="13" t="s">
        <v>89</v>
      </c>
      <c r="AY278" s="250" t="s">
        <v>136</v>
      </c>
    </row>
    <row r="279" s="2" customFormat="1" ht="16.5" customHeight="1">
      <c r="A279" s="37"/>
      <c r="B279" s="38"/>
      <c r="C279" s="218" t="s">
        <v>340</v>
      </c>
      <c r="D279" s="218" t="s">
        <v>138</v>
      </c>
      <c r="E279" s="219" t="s">
        <v>606</v>
      </c>
      <c r="F279" s="220" t="s">
        <v>607</v>
      </c>
      <c r="G279" s="221" t="s">
        <v>265</v>
      </c>
      <c r="H279" s="222">
        <v>73.977000000000004</v>
      </c>
      <c r="I279" s="223"/>
      <c r="J279" s="224">
        <f>ROUND(I279*H279,2)</f>
        <v>0</v>
      </c>
      <c r="K279" s="225"/>
      <c r="L279" s="43"/>
      <c r="M279" s="226" t="s">
        <v>1</v>
      </c>
      <c r="N279" s="227" t="s">
        <v>46</v>
      </c>
      <c r="O279" s="90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0" t="s">
        <v>142</v>
      </c>
      <c r="AT279" s="230" t="s">
        <v>138</v>
      </c>
      <c r="AU279" s="230" t="s">
        <v>91</v>
      </c>
      <c r="AY279" s="16" t="s">
        <v>136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6" t="s">
        <v>89</v>
      </c>
      <c r="BK279" s="231">
        <f>ROUND(I279*H279,2)</f>
        <v>0</v>
      </c>
      <c r="BL279" s="16" t="s">
        <v>142</v>
      </c>
      <c r="BM279" s="230" t="s">
        <v>608</v>
      </c>
    </row>
    <row r="280" s="2" customFormat="1">
      <c r="A280" s="37"/>
      <c r="B280" s="38"/>
      <c r="C280" s="39"/>
      <c r="D280" s="232" t="s">
        <v>144</v>
      </c>
      <c r="E280" s="39"/>
      <c r="F280" s="233" t="s">
        <v>609</v>
      </c>
      <c r="G280" s="39"/>
      <c r="H280" s="39"/>
      <c r="I280" s="234"/>
      <c r="J280" s="39"/>
      <c r="K280" s="39"/>
      <c r="L280" s="43"/>
      <c r="M280" s="235"/>
      <c r="N280" s="236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144</v>
      </c>
      <c r="AU280" s="16" t="s">
        <v>91</v>
      </c>
    </row>
    <row r="281" s="2" customFormat="1">
      <c r="A281" s="37"/>
      <c r="B281" s="38"/>
      <c r="C281" s="39"/>
      <c r="D281" s="237" t="s">
        <v>146</v>
      </c>
      <c r="E281" s="39"/>
      <c r="F281" s="238" t="s">
        <v>610</v>
      </c>
      <c r="G281" s="39"/>
      <c r="H281" s="39"/>
      <c r="I281" s="234"/>
      <c r="J281" s="39"/>
      <c r="K281" s="39"/>
      <c r="L281" s="43"/>
      <c r="M281" s="235"/>
      <c r="N281" s="236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146</v>
      </c>
      <c r="AU281" s="16" t="s">
        <v>91</v>
      </c>
    </row>
    <row r="282" s="13" customFormat="1">
      <c r="A282" s="13"/>
      <c r="B282" s="240"/>
      <c r="C282" s="241"/>
      <c r="D282" s="232" t="s">
        <v>150</v>
      </c>
      <c r="E282" s="242" t="s">
        <v>1</v>
      </c>
      <c r="F282" s="243" t="s">
        <v>611</v>
      </c>
      <c r="G282" s="241"/>
      <c r="H282" s="244">
        <v>0.084000000000000005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0" t="s">
        <v>150</v>
      </c>
      <c r="AU282" s="250" t="s">
        <v>91</v>
      </c>
      <c r="AV282" s="13" t="s">
        <v>91</v>
      </c>
      <c r="AW282" s="13" t="s">
        <v>36</v>
      </c>
      <c r="AX282" s="13" t="s">
        <v>81</v>
      </c>
      <c r="AY282" s="250" t="s">
        <v>136</v>
      </c>
    </row>
    <row r="283" s="13" customFormat="1">
      <c r="A283" s="13"/>
      <c r="B283" s="240"/>
      <c r="C283" s="241"/>
      <c r="D283" s="232" t="s">
        <v>150</v>
      </c>
      <c r="E283" s="242" t="s">
        <v>1</v>
      </c>
      <c r="F283" s="243" t="s">
        <v>612</v>
      </c>
      <c r="G283" s="241"/>
      <c r="H283" s="244">
        <v>0.13200000000000001</v>
      </c>
      <c r="I283" s="245"/>
      <c r="J283" s="241"/>
      <c r="K283" s="241"/>
      <c r="L283" s="246"/>
      <c r="M283" s="247"/>
      <c r="N283" s="248"/>
      <c r="O283" s="248"/>
      <c r="P283" s="248"/>
      <c r="Q283" s="248"/>
      <c r="R283" s="248"/>
      <c r="S283" s="248"/>
      <c r="T283" s="24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0" t="s">
        <v>150</v>
      </c>
      <c r="AU283" s="250" t="s">
        <v>91</v>
      </c>
      <c r="AV283" s="13" t="s">
        <v>91</v>
      </c>
      <c r="AW283" s="13" t="s">
        <v>36</v>
      </c>
      <c r="AX283" s="13" t="s">
        <v>81</v>
      </c>
      <c r="AY283" s="250" t="s">
        <v>136</v>
      </c>
    </row>
    <row r="284" s="13" customFormat="1">
      <c r="A284" s="13"/>
      <c r="B284" s="240"/>
      <c r="C284" s="241"/>
      <c r="D284" s="232" t="s">
        <v>150</v>
      </c>
      <c r="E284" s="242" t="s">
        <v>1</v>
      </c>
      <c r="F284" s="243" t="s">
        <v>613</v>
      </c>
      <c r="G284" s="241"/>
      <c r="H284" s="244">
        <v>0.049000000000000002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0" t="s">
        <v>150</v>
      </c>
      <c r="AU284" s="250" t="s">
        <v>91</v>
      </c>
      <c r="AV284" s="13" t="s">
        <v>91</v>
      </c>
      <c r="AW284" s="13" t="s">
        <v>36</v>
      </c>
      <c r="AX284" s="13" t="s">
        <v>81</v>
      </c>
      <c r="AY284" s="250" t="s">
        <v>136</v>
      </c>
    </row>
    <row r="285" s="13" customFormat="1">
      <c r="A285" s="13"/>
      <c r="B285" s="240"/>
      <c r="C285" s="241"/>
      <c r="D285" s="232" t="s">
        <v>150</v>
      </c>
      <c r="E285" s="242" t="s">
        <v>1</v>
      </c>
      <c r="F285" s="243" t="s">
        <v>614</v>
      </c>
      <c r="G285" s="241"/>
      <c r="H285" s="244">
        <v>0.043999999999999997</v>
      </c>
      <c r="I285" s="245"/>
      <c r="J285" s="241"/>
      <c r="K285" s="241"/>
      <c r="L285" s="246"/>
      <c r="M285" s="247"/>
      <c r="N285" s="248"/>
      <c r="O285" s="248"/>
      <c r="P285" s="248"/>
      <c r="Q285" s="248"/>
      <c r="R285" s="248"/>
      <c r="S285" s="248"/>
      <c r="T285" s="24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0" t="s">
        <v>150</v>
      </c>
      <c r="AU285" s="250" t="s">
        <v>91</v>
      </c>
      <c r="AV285" s="13" t="s">
        <v>91</v>
      </c>
      <c r="AW285" s="13" t="s">
        <v>36</v>
      </c>
      <c r="AX285" s="13" t="s">
        <v>81</v>
      </c>
      <c r="AY285" s="250" t="s">
        <v>136</v>
      </c>
    </row>
    <row r="286" s="13" customFormat="1">
      <c r="A286" s="13"/>
      <c r="B286" s="240"/>
      <c r="C286" s="241"/>
      <c r="D286" s="232" t="s">
        <v>150</v>
      </c>
      <c r="E286" s="242" t="s">
        <v>1</v>
      </c>
      <c r="F286" s="243" t="s">
        <v>615</v>
      </c>
      <c r="G286" s="241"/>
      <c r="H286" s="244">
        <v>5.1760000000000002</v>
      </c>
      <c r="I286" s="245"/>
      <c r="J286" s="241"/>
      <c r="K286" s="241"/>
      <c r="L286" s="246"/>
      <c r="M286" s="247"/>
      <c r="N286" s="248"/>
      <c r="O286" s="248"/>
      <c r="P286" s="248"/>
      <c r="Q286" s="248"/>
      <c r="R286" s="248"/>
      <c r="S286" s="248"/>
      <c r="T286" s="24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0" t="s">
        <v>150</v>
      </c>
      <c r="AU286" s="250" t="s">
        <v>91</v>
      </c>
      <c r="AV286" s="13" t="s">
        <v>91</v>
      </c>
      <c r="AW286" s="13" t="s">
        <v>36</v>
      </c>
      <c r="AX286" s="13" t="s">
        <v>81</v>
      </c>
      <c r="AY286" s="250" t="s">
        <v>136</v>
      </c>
    </row>
    <row r="287" s="13" customFormat="1">
      <c r="A287" s="13"/>
      <c r="B287" s="240"/>
      <c r="C287" s="241"/>
      <c r="D287" s="232" t="s">
        <v>150</v>
      </c>
      <c r="E287" s="242" t="s">
        <v>1</v>
      </c>
      <c r="F287" s="243" t="s">
        <v>616</v>
      </c>
      <c r="G287" s="241"/>
      <c r="H287" s="244">
        <v>10.800000000000001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0" t="s">
        <v>150</v>
      </c>
      <c r="AU287" s="250" t="s">
        <v>91</v>
      </c>
      <c r="AV287" s="13" t="s">
        <v>91</v>
      </c>
      <c r="AW287" s="13" t="s">
        <v>36</v>
      </c>
      <c r="AX287" s="13" t="s">
        <v>81</v>
      </c>
      <c r="AY287" s="250" t="s">
        <v>136</v>
      </c>
    </row>
    <row r="288" s="13" customFormat="1">
      <c r="A288" s="13"/>
      <c r="B288" s="240"/>
      <c r="C288" s="241"/>
      <c r="D288" s="232" t="s">
        <v>150</v>
      </c>
      <c r="E288" s="242" t="s">
        <v>1</v>
      </c>
      <c r="F288" s="243" t="s">
        <v>617</v>
      </c>
      <c r="G288" s="241"/>
      <c r="H288" s="244">
        <v>39.619999999999997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0" t="s">
        <v>150</v>
      </c>
      <c r="AU288" s="250" t="s">
        <v>91</v>
      </c>
      <c r="AV288" s="13" t="s">
        <v>91</v>
      </c>
      <c r="AW288" s="13" t="s">
        <v>36</v>
      </c>
      <c r="AX288" s="13" t="s">
        <v>81</v>
      </c>
      <c r="AY288" s="250" t="s">
        <v>136</v>
      </c>
    </row>
    <row r="289" s="13" customFormat="1">
      <c r="A289" s="13"/>
      <c r="B289" s="240"/>
      <c r="C289" s="241"/>
      <c r="D289" s="232" t="s">
        <v>150</v>
      </c>
      <c r="E289" s="242" t="s">
        <v>1</v>
      </c>
      <c r="F289" s="243" t="s">
        <v>618</v>
      </c>
      <c r="G289" s="241"/>
      <c r="H289" s="244">
        <v>18.071999999999999</v>
      </c>
      <c r="I289" s="245"/>
      <c r="J289" s="241"/>
      <c r="K289" s="241"/>
      <c r="L289" s="246"/>
      <c r="M289" s="247"/>
      <c r="N289" s="248"/>
      <c r="O289" s="248"/>
      <c r="P289" s="248"/>
      <c r="Q289" s="248"/>
      <c r="R289" s="248"/>
      <c r="S289" s="248"/>
      <c r="T289" s="24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0" t="s">
        <v>150</v>
      </c>
      <c r="AU289" s="250" t="s">
        <v>91</v>
      </c>
      <c r="AV289" s="13" t="s">
        <v>91</v>
      </c>
      <c r="AW289" s="13" t="s">
        <v>36</v>
      </c>
      <c r="AX289" s="13" t="s">
        <v>81</v>
      </c>
      <c r="AY289" s="250" t="s">
        <v>136</v>
      </c>
    </row>
    <row r="290" s="14" customFormat="1">
      <c r="A290" s="14"/>
      <c r="B290" s="251"/>
      <c r="C290" s="252"/>
      <c r="D290" s="232" t="s">
        <v>150</v>
      </c>
      <c r="E290" s="253" t="s">
        <v>1</v>
      </c>
      <c r="F290" s="254" t="s">
        <v>178</v>
      </c>
      <c r="G290" s="252"/>
      <c r="H290" s="255">
        <v>73.977000000000004</v>
      </c>
      <c r="I290" s="256"/>
      <c r="J290" s="252"/>
      <c r="K290" s="252"/>
      <c r="L290" s="257"/>
      <c r="M290" s="258"/>
      <c r="N290" s="259"/>
      <c r="O290" s="259"/>
      <c r="P290" s="259"/>
      <c r="Q290" s="259"/>
      <c r="R290" s="259"/>
      <c r="S290" s="259"/>
      <c r="T290" s="26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1" t="s">
        <v>150</v>
      </c>
      <c r="AU290" s="261" t="s">
        <v>91</v>
      </c>
      <c r="AV290" s="14" t="s">
        <v>142</v>
      </c>
      <c r="AW290" s="14" t="s">
        <v>36</v>
      </c>
      <c r="AX290" s="14" t="s">
        <v>89</v>
      </c>
      <c r="AY290" s="261" t="s">
        <v>136</v>
      </c>
    </row>
    <row r="291" s="2" customFormat="1" ht="33" customHeight="1">
      <c r="A291" s="37"/>
      <c r="B291" s="38"/>
      <c r="C291" s="218" t="s">
        <v>342</v>
      </c>
      <c r="D291" s="218" t="s">
        <v>138</v>
      </c>
      <c r="E291" s="219" t="s">
        <v>297</v>
      </c>
      <c r="F291" s="220" t="s">
        <v>298</v>
      </c>
      <c r="G291" s="221" t="s">
        <v>141</v>
      </c>
      <c r="H291" s="222">
        <v>2.3999999999999999</v>
      </c>
      <c r="I291" s="223"/>
      <c r="J291" s="224">
        <f>ROUND(I291*H291,2)</f>
        <v>0</v>
      </c>
      <c r="K291" s="225"/>
      <c r="L291" s="43"/>
      <c r="M291" s="226" t="s">
        <v>1</v>
      </c>
      <c r="N291" s="227" t="s">
        <v>46</v>
      </c>
      <c r="O291" s="90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0" t="s">
        <v>142</v>
      </c>
      <c r="AT291" s="230" t="s">
        <v>138</v>
      </c>
      <c r="AU291" s="230" t="s">
        <v>91</v>
      </c>
      <c r="AY291" s="16" t="s">
        <v>136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6" t="s">
        <v>89</v>
      </c>
      <c r="BK291" s="231">
        <f>ROUND(I291*H291,2)</f>
        <v>0</v>
      </c>
      <c r="BL291" s="16" t="s">
        <v>142</v>
      </c>
      <c r="BM291" s="230" t="s">
        <v>619</v>
      </c>
    </row>
    <row r="292" s="2" customFormat="1">
      <c r="A292" s="37"/>
      <c r="B292" s="38"/>
      <c r="C292" s="39"/>
      <c r="D292" s="232" t="s">
        <v>144</v>
      </c>
      <c r="E292" s="39"/>
      <c r="F292" s="233" t="s">
        <v>300</v>
      </c>
      <c r="G292" s="39"/>
      <c r="H292" s="39"/>
      <c r="I292" s="234"/>
      <c r="J292" s="39"/>
      <c r="K292" s="39"/>
      <c r="L292" s="43"/>
      <c r="M292" s="235"/>
      <c r="N292" s="236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144</v>
      </c>
      <c r="AU292" s="16" t="s">
        <v>91</v>
      </c>
    </row>
    <row r="293" s="2" customFormat="1">
      <c r="A293" s="37"/>
      <c r="B293" s="38"/>
      <c r="C293" s="39"/>
      <c r="D293" s="237" t="s">
        <v>146</v>
      </c>
      <c r="E293" s="39"/>
      <c r="F293" s="238" t="s">
        <v>301</v>
      </c>
      <c r="G293" s="39"/>
      <c r="H293" s="39"/>
      <c r="I293" s="234"/>
      <c r="J293" s="39"/>
      <c r="K293" s="39"/>
      <c r="L293" s="43"/>
      <c r="M293" s="235"/>
      <c r="N293" s="236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146</v>
      </c>
      <c r="AU293" s="16" t="s">
        <v>91</v>
      </c>
    </row>
    <row r="294" s="2" customFormat="1">
      <c r="A294" s="37"/>
      <c r="B294" s="38"/>
      <c r="C294" s="39"/>
      <c r="D294" s="232" t="s">
        <v>148</v>
      </c>
      <c r="E294" s="39"/>
      <c r="F294" s="239" t="s">
        <v>470</v>
      </c>
      <c r="G294" s="39"/>
      <c r="H294" s="39"/>
      <c r="I294" s="234"/>
      <c r="J294" s="39"/>
      <c r="K294" s="39"/>
      <c r="L294" s="43"/>
      <c r="M294" s="235"/>
      <c r="N294" s="236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148</v>
      </c>
      <c r="AU294" s="16" t="s">
        <v>91</v>
      </c>
    </row>
    <row r="295" s="13" customFormat="1">
      <c r="A295" s="13"/>
      <c r="B295" s="240"/>
      <c r="C295" s="241"/>
      <c r="D295" s="232" t="s">
        <v>150</v>
      </c>
      <c r="E295" s="242" t="s">
        <v>1</v>
      </c>
      <c r="F295" s="243" t="s">
        <v>620</v>
      </c>
      <c r="G295" s="241"/>
      <c r="H295" s="244">
        <v>2.3999999999999999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0" t="s">
        <v>150</v>
      </c>
      <c r="AU295" s="250" t="s">
        <v>91</v>
      </c>
      <c r="AV295" s="13" t="s">
        <v>91</v>
      </c>
      <c r="AW295" s="13" t="s">
        <v>36</v>
      </c>
      <c r="AX295" s="13" t="s">
        <v>89</v>
      </c>
      <c r="AY295" s="250" t="s">
        <v>136</v>
      </c>
    </row>
    <row r="296" s="2" customFormat="1" ht="33" customHeight="1">
      <c r="A296" s="37"/>
      <c r="B296" s="38"/>
      <c r="C296" s="218" t="s">
        <v>345</v>
      </c>
      <c r="D296" s="218" t="s">
        <v>138</v>
      </c>
      <c r="E296" s="219" t="s">
        <v>316</v>
      </c>
      <c r="F296" s="220" t="s">
        <v>317</v>
      </c>
      <c r="G296" s="221" t="s">
        <v>141</v>
      </c>
      <c r="H296" s="222">
        <v>2.3999999999999999</v>
      </c>
      <c r="I296" s="223"/>
      <c r="J296" s="224">
        <f>ROUND(I296*H296,2)</f>
        <v>0</v>
      </c>
      <c r="K296" s="225"/>
      <c r="L296" s="43"/>
      <c r="M296" s="226" t="s">
        <v>1</v>
      </c>
      <c r="N296" s="227" t="s">
        <v>46</v>
      </c>
      <c r="O296" s="90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0" t="s">
        <v>142</v>
      </c>
      <c r="AT296" s="230" t="s">
        <v>138</v>
      </c>
      <c r="AU296" s="230" t="s">
        <v>91</v>
      </c>
      <c r="AY296" s="16" t="s">
        <v>136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6" t="s">
        <v>89</v>
      </c>
      <c r="BK296" s="231">
        <f>ROUND(I296*H296,2)</f>
        <v>0</v>
      </c>
      <c r="BL296" s="16" t="s">
        <v>142</v>
      </c>
      <c r="BM296" s="230" t="s">
        <v>621</v>
      </c>
    </row>
    <row r="297" s="2" customFormat="1">
      <c r="A297" s="37"/>
      <c r="B297" s="38"/>
      <c r="C297" s="39"/>
      <c r="D297" s="232" t="s">
        <v>144</v>
      </c>
      <c r="E297" s="39"/>
      <c r="F297" s="233" t="s">
        <v>319</v>
      </c>
      <c r="G297" s="39"/>
      <c r="H297" s="39"/>
      <c r="I297" s="234"/>
      <c r="J297" s="39"/>
      <c r="K297" s="39"/>
      <c r="L297" s="43"/>
      <c r="M297" s="235"/>
      <c r="N297" s="236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144</v>
      </c>
      <c r="AU297" s="16" t="s">
        <v>91</v>
      </c>
    </row>
    <row r="298" s="2" customFormat="1">
      <c r="A298" s="37"/>
      <c r="B298" s="38"/>
      <c r="C298" s="39"/>
      <c r="D298" s="237" t="s">
        <v>146</v>
      </c>
      <c r="E298" s="39"/>
      <c r="F298" s="238" t="s">
        <v>320</v>
      </c>
      <c r="G298" s="39"/>
      <c r="H298" s="39"/>
      <c r="I298" s="234"/>
      <c r="J298" s="39"/>
      <c r="K298" s="39"/>
      <c r="L298" s="43"/>
      <c r="M298" s="235"/>
      <c r="N298" s="236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146</v>
      </c>
      <c r="AU298" s="16" t="s">
        <v>91</v>
      </c>
    </row>
    <row r="299" s="2" customFormat="1">
      <c r="A299" s="37"/>
      <c r="B299" s="38"/>
      <c r="C299" s="39"/>
      <c r="D299" s="232" t="s">
        <v>148</v>
      </c>
      <c r="E299" s="39"/>
      <c r="F299" s="239" t="s">
        <v>470</v>
      </c>
      <c r="G299" s="39"/>
      <c r="H299" s="39"/>
      <c r="I299" s="234"/>
      <c r="J299" s="39"/>
      <c r="K299" s="39"/>
      <c r="L299" s="43"/>
      <c r="M299" s="235"/>
      <c r="N299" s="236"/>
      <c r="O299" s="90"/>
      <c r="P299" s="90"/>
      <c r="Q299" s="90"/>
      <c r="R299" s="90"/>
      <c r="S299" s="90"/>
      <c r="T299" s="91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148</v>
      </c>
      <c r="AU299" s="16" t="s">
        <v>91</v>
      </c>
    </row>
    <row r="300" s="13" customFormat="1">
      <c r="A300" s="13"/>
      <c r="B300" s="240"/>
      <c r="C300" s="241"/>
      <c r="D300" s="232" t="s">
        <v>150</v>
      </c>
      <c r="E300" s="242" t="s">
        <v>1</v>
      </c>
      <c r="F300" s="243" t="s">
        <v>620</v>
      </c>
      <c r="G300" s="241"/>
      <c r="H300" s="244">
        <v>2.3999999999999999</v>
      </c>
      <c r="I300" s="245"/>
      <c r="J300" s="241"/>
      <c r="K300" s="241"/>
      <c r="L300" s="246"/>
      <c r="M300" s="247"/>
      <c r="N300" s="248"/>
      <c r="O300" s="248"/>
      <c r="P300" s="248"/>
      <c r="Q300" s="248"/>
      <c r="R300" s="248"/>
      <c r="S300" s="248"/>
      <c r="T300" s="24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0" t="s">
        <v>150</v>
      </c>
      <c r="AU300" s="250" t="s">
        <v>91</v>
      </c>
      <c r="AV300" s="13" t="s">
        <v>91</v>
      </c>
      <c r="AW300" s="13" t="s">
        <v>36</v>
      </c>
      <c r="AX300" s="13" t="s">
        <v>89</v>
      </c>
      <c r="AY300" s="250" t="s">
        <v>136</v>
      </c>
    </row>
    <row r="301" s="2" customFormat="1" ht="16.5" customHeight="1">
      <c r="A301" s="37"/>
      <c r="B301" s="38"/>
      <c r="C301" s="262" t="s">
        <v>348</v>
      </c>
      <c r="D301" s="262" t="s">
        <v>309</v>
      </c>
      <c r="E301" s="263" t="s">
        <v>322</v>
      </c>
      <c r="F301" s="264" t="s">
        <v>323</v>
      </c>
      <c r="G301" s="265" t="s">
        <v>160</v>
      </c>
      <c r="H301" s="266">
        <v>0.13900000000000001</v>
      </c>
      <c r="I301" s="267"/>
      <c r="J301" s="268">
        <f>ROUND(I301*H301,2)</f>
        <v>0</v>
      </c>
      <c r="K301" s="269"/>
      <c r="L301" s="270"/>
      <c r="M301" s="271" t="s">
        <v>1</v>
      </c>
      <c r="N301" s="272" t="s">
        <v>46</v>
      </c>
      <c r="O301" s="90"/>
      <c r="P301" s="228">
        <f>O301*H301</f>
        <v>0</v>
      </c>
      <c r="Q301" s="228">
        <v>0.20999999999999999</v>
      </c>
      <c r="R301" s="228">
        <f>Q301*H301</f>
        <v>0.029190000000000001</v>
      </c>
      <c r="S301" s="228">
        <v>0</v>
      </c>
      <c r="T301" s="229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0" t="s">
        <v>191</v>
      </c>
      <c r="AT301" s="230" t="s">
        <v>309</v>
      </c>
      <c r="AU301" s="230" t="s">
        <v>91</v>
      </c>
      <c r="AY301" s="16" t="s">
        <v>136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6" t="s">
        <v>89</v>
      </c>
      <c r="BK301" s="231">
        <f>ROUND(I301*H301,2)</f>
        <v>0</v>
      </c>
      <c r="BL301" s="16" t="s">
        <v>142</v>
      </c>
      <c r="BM301" s="230" t="s">
        <v>622</v>
      </c>
    </row>
    <row r="302" s="2" customFormat="1">
      <c r="A302" s="37"/>
      <c r="B302" s="38"/>
      <c r="C302" s="39"/>
      <c r="D302" s="232" t="s">
        <v>144</v>
      </c>
      <c r="E302" s="39"/>
      <c r="F302" s="233" t="s">
        <v>323</v>
      </c>
      <c r="G302" s="39"/>
      <c r="H302" s="39"/>
      <c r="I302" s="234"/>
      <c r="J302" s="39"/>
      <c r="K302" s="39"/>
      <c r="L302" s="43"/>
      <c r="M302" s="235"/>
      <c r="N302" s="236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144</v>
      </c>
      <c r="AU302" s="16" t="s">
        <v>91</v>
      </c>
    </row>
    <row r="303" s="13" customFormat="1">
      <c r="A303" s="13"/>
      <c r="B303" s="240"/>
      <c r="C303" s="241"/>
      <c r="D303" s="232" t="s">
        <v>150</v>
      </c>
      <c r="E303" s="242" t="s">
        <v>1</v>
      </c>
      <c r="F303" s="243" t="s">
        <v>623</v>
      </c>
      <c r="G303" s="241"/>
      <c r="H303" s="244">
        <v>0.13900000000000001</v>
      </c>
      <c r="I303" s="245"/>
      <c r="J303" s="241"/>
      <c r="K303" s="241"/>
      <c r="L303" s="246"/>
      <c r="M303" s="247"/>
      <c r="N303" s="248"/>
      <c r="O303" s="248"/>
      <c r="P303" s="248"/>
      <c r="Q303" s="248"/>
      <c r="R303" s="248"/>
      <c r="S303" s="248"/>
      <c r="T303" s="24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0" t="s">
        <v>150</v>
      </c>
      <c r="AU303" s="250" t="s">
        <v>91</v>
      </c>
      <c r="AV303" s="13" t="s">
        <v>91</v>
      </c>
      <c r="AW303" s="13" t="s">
        <v>36</v>
      </c>
      <c r="AX303" s="13" t="s">
        <v>89</v>
      </c>
      <c r="AY303" s="250" t="s">
        <v>136</v>
      </c>
    </row>
    <row r="304" s="2" customFormat="1" ht="24.15" customHeight="1">
      <c r="A304" s="37"/>
      <c r="B304" s="38"/>
      <c r="C304" s="218" t="s">
        <v>351</v>
      </c>
      <c r="D304" s="218" t="s">
        <v>138</v>
      </c>
      <c r="E304" s="219" t="s">
        <v>303</v>
      </c>
      <c r="F304" s="220" t="s">
        <v>304</v>
      </c>
      <c r="G304" s="221" t="s">
        <v>141</v>
      </c>
      <c r="H304" s="222">
        <v>2.3999999999999999</v>
      </c>
      <c r="I304" s="223"/>
      <c r="J304" s="224">
        <f>ROUND(I304*H304,2)</f>
        <v>0</v>
      </c>
      <c r="K304" s="225"/>
      <c r="L304" s="43"/>
      <c r="M304" s="226" t="s">
        <v>1</v>
      </c>
      <c r="N304" s="227" t="s">
        <v>46</v>
      </c>
      <c r="O304" s="90"/>
      <c r="P304" s="228">
        <f>O304*H304</f>
        <v>0</v>
      </c>
      <c r="Q304" s="228">
        <v>0</v>
      </c>
      <c r="R304" s="228">
        <f>Q304*H304</f>
        <v>0</v>
      </c>
      <c r="S304" s="228">
        <v>0</v>
      </c>
      <c r="T304" s="229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30" t="s">
        <v>142</v>
      </c>
      <c r="AT304" s="230" t="s">
        <v>138</v>
      </c>
      <c r="AU304" s="230" t="s">
        <v>91</v>
      </c>
      <c r="AY304" s="16" t="s">
        <v>136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6" t="s">
        <v>89</v>
      </c>
      <c r="BK304" s="231">
        <f>ROUND(I304*H304,2)</f>
        <v>0</v>
      </c>
      <c r="BL304" s="16" t="s">
        <v>142</v>
      </c>
      <c r="BM304" s="230" t="s">
        <v>624</v>
      </c>
    </row>
    <row r="305" s="2" customFormat="1">
      <c r="A305" s="37"/>
      <c r="B305" s="38"/>
      <c r="C305" s="39"/>
      <c r="D305" s="232" t="s">
        <v>144</v>
      </c>
      <c r="E305" s="39"/>
      <c r="F305" s="233" t="s">
        <v>306</v>
      </c>
      <c r="G305" s="39"/>
      <c r="H305" s="39"/>
      <c r="I305" s="234"/>
      <c r="J305" s="39"/>
      <c r="K305" s="39"/>
      <c r="L305" s="43"/>
      <c r="M305" s="235"/>
      <c r="N305" s="236"/>
      <c r="O305" s="90"/>
      <c r="P305" s="90"/>
      <c r="Q305" s="90"/>
      <c r="R305" s="90"/>
      <c r="S305" s="90"/>
      <c r="T305" s="91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144</v>
      </c>
      <c r="AU305" s="16" t="s">
        <v>91</v>
      </c>
    </row>
    <row r="306" s="2" customFormat="1">
      <c r="A306" s="37"/>
      <c r="B306" s="38"/>
      <c r="C306" s="39"/>
      <c r="D306" s="237" t="s">
        <v>146</v>
      </c>
      <c r="E306" s="39"/>
      <c r="F306" s="238" t="s">
        <v>307</v>
      </c>
      <c r="G306" s="39"/>
      <c r="H306" s="39"/>
      <c r="I306" s="234"/>
      <c r="J306" s="39"/>
      <c r="K306" s="39"/>
      <c r="L306" s="43"/>
      <c r="M306" s="235"/>
      <c r="N306" s="236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146</v>
      </c>
      <c r="AU306" s="16" t="s">
        <v>91</v>
      </c>
    </row>
    <row r="307" s="2" customFormat="1">
      <c r="A307" s="37"/>
      <c r="B307" s="38"/>
      <c r="C307" s="39"/>
      <c r="D307" s="232" t="s">
        <v>148</v>
      </c>
      <c r="E307" s="39"/>
      <c r="F307" s="239" t="s">
        <v>470</v>
      </c>
      <c r="G307" s="39"/>
      <c r="H307" s="39"/>
      <c r="I307" s="234"/>
      <c r="J307" s="39"/>
      <c r="K307" s="39"/>
      <c r="L307" s="43"/>
      <c r="M307" s="235"/>
      <c r="N307" s="236"/>
      <c r="O307" s="90"/>
      <c r="P307" s="90"/>
      <c r="Q307" s="90"/>
      <c r="R307" s="90"/>
      <c r="S307" s="90"/>
      <c r="T307" s="91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148</v>
      </c>
      <c r="AU307" s="16" t="s">
        <v>91</v>
      </c>
    </row>
    <row r="308" s="13" customFormat="1">
      <c r="A308" s="13"/>
      <c r="B308" s="240"/>
      <c r="C308" s="241"/>
      <c r="D308" s="232" t="s">
        <v>150</v>
      </c>
      <c r="E308" s="242" t="s">
        <v>1</v>
      </c>
      <c r="F308" s="243" t="s">
        <v>620</v>
      </c>
      <c r="G308" s="241"/>
      <c r="H308" s="244">
        <v>2.3999999999999999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0" t="s">
        <v>150</v>
      </c>
      <c r="AU308" s="250" t="s">
        <v>91</v>
      </c>
      <c r="AV308" s="13" t="s">
        <v>91</v>
      </c>
      <c r="AW308" s="13" t="s">
        <v>36</v>
      </c>
      <c r="AX308" s="13" t="s">
        <v>89</v>
      </c>
      <c r="AY308" s="250" t="s">
        <v>136</v>
      </c>
    </row>
    <row r="309" s="2" customFormat="1" ht="16.5" customHeight="1">
      <c r="A309" s="37"/>
      <c r="B309" s="38"/>
      <c r="C309" s="262" t="s">
        <v>355</v>
      </c>
      <c r="D309" s="262" t="s">
        <v>309</v>
      </c>
      <c r="E309" s="263" t="s">
        <v>310</v>
      </c>
      <c r="F309" s="264" t="s">
        <v>311</v>
      </c>
      <c r="G309" s="265" t="s">
        <v>312</v>
      </c>
      <c r="H309" s="266">
        <v>0.048000000000000001</v>
      </c>
      <c r="I309" s="267"/>
      <c r="J309" s="268">
        <f>ROUND(I309*H309,2)</f>
        <v>0</v>
      </c>
      <c r="K309" s="269"/>
      <c r="L309" s="270"/>
      <c r="M309" s="271" t="s">
        <v>1</v>
      </c>
      <c r="N309" s="272" t="s">
        <v>46</v>
      </c>
      <c r="O309" s="90"/>
      <c r="P309" s="228">
        <f>O309*H309</f>
        <v>0</v>
      </c>
      <c r="Q309" s="228">
        <v>0.001</v>
      </c>
      <c r="R309" s="228">
        <f>Q309*H309</f>
        <v>4.8000000000000001E-05</v>
      </c>
      <c r="S309" s="228">
        <v>0</v>
      </c>
      <c r="T309" s="229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0" t="s">
        <v>191</v>
      </c>
      <c r="AT309" s="230" t="s">
        <v>309</v>
      </c>
      <c r="AU309" s="230" t="s">
        <v>91</v>
      </c>
      <c r="AY309" s="16" t="s">
        <v>136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6" t="s">
        <v>89</v>
      </c>
      <c r="BK309" s="231">
        <f>ROUND(I309*H309,2)</f>
        <v>0</v>
      </c>
      <c r="BL309" s="16" t="s">
        <v>142</v>
      </c>
      <c r="BM309" s="230" t="s">
        <v>625</v>
      </c>
    </row>
    <row r="310" s="2" customFormat="1">
      <c r="A310" s="37"/>
      <c r="B310" s="38"/>
      <c r="C310" s="39"/>
      <c r="D310" s="232" t="s">
        <v>144</v>
      </c>
      <c r="E310" s="39"/>
      <c r="F310" s="233" t="s">
        <v>311</v>
      </c>
      <c r="G310" s="39"/>
      <c r="H310" s="39"/>
      <c r="I310" s="234"/>
      <c r="J310" s="39"/>
      <c r="K310" s="39"/>
      <c r="L310" s="43"/>
      <c r="M310" s="235"/>
      <c r="N310" s="236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144</v>
      </c>
      <c r="AU310" s="16" t="s">
        <v>91</v>
      </c>
    </row>
    <row r="311" s="13" customFormat="1">
      <c r="A311" s="13"/>
      <c r="B311" s="240"/>
      <c r="C311" s="241"/>
      <c r="D311" s="232" t="s">
        <v>150</v>
      </c>
      <c r="E311" s="242" t="s">
        <v>1</v>
      </c>
      <c r="F311" s="243" t="s">
        <v>626</v>
      </c>
      <c r="G311" s="241"/>
      <c r="H311" s="244">
        <v>0.048000000000000001</v>
      </c>
      <c r="I311" s="245"/>
      <c r="J311" s="241"/>
      <c r="K311" s="241"/>
      <c r="L311" s="246"/>
      <c r="M311" s="247"/>
      <c r="N311" s="248"/>
      <c r="O311" s="248"/>
      <c r="P311" s="248"/>
      <c r="Q311" s="248"/>
      <c r="R311" s="248"/>
      <c r="S311" s="248"/>
      <c r="T311" s="24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0" t="s">
        <v>150</v>
      </c>
      <c r="AU311" s="250" t="s">
        <v>91</v>
      </c>
      <c r="AV311" s="13" t="s">
        <v>91</v>
      </c>
      <c r="AW311" s="13" t="s">
        <v>36</v>
      </c>
      <c r="AX311" s="13" t="s">
        <v>89</v>
      </c>
      <c r="AY311" s="250" t="s">
        <v>136</v>
      </c>
    </row>
    <row r="312" s="2" customFormat="1" ht="24.15" customHeight="1">
      <c r="A312" s="37"/>
      <c r="B312" s="38"/>
      <c r="C312" s="218" t="s">
        <v>361</v>
      </c>
      <c r="D312" s="218" t="s">
        <v>138</v>
      </c>
      <c r="E312" s="219" t="s">
        <v>430</v>
      </c>
      <c r="F312" s="220" t="s">
        <v>431</v>
      </c>
      <c r="G312" s="221" t="s">
        <v>265</v>
      </c>
      <c r="H312" s="222">
        <v>0.029999999999999999</v>
      </c>
      <c r="I312" s="223"/>
      <c r="J312" s="224">
        <f>ROUND(I312*H312,2)</f>
        <v>0</v>
      </c>
      <c r="K312" s="225"/>
      <c r="L312" s="43"/>
      <c r="M312" s="226" t="s">
        <v>1</v>
      </c>
      <c r="N312" s="227" t="s">
        <v>46</v>
      </c>
      <c r="O312" s="90"/>
      <c r="P312" s="228">
        <f>O312*H312</f>
        <v>0</v>
      </c>
      <c r="Q312" s="228">
        <v>0</v>
      </c>
      <c r="R312" s="228">
        <f>Q312*H312</f>
        <v>0</v>
      </c>
      <c r="S312" s="228">
        <v>0</v>
      </c>
      <c r="T312" s="229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30" t="s">
        <v>142</v>
      </c>
      <c r="AT312" s="230" t="s">
        <v>138</v>
      </c>
      <c r="AU312" s="230" t="s">
        <v>91</v>
      </c>
      <c r="AY312" s="16" t="s">
        <v>136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6" t="s">
        <v>89</v>
      </c>
      <c r="BK312" s="231">
        <f>ROUND(I312*H312,2)</f>
        <v>0</v>
      </c>
      <c r="BL312" s="16" t="s">
        <v>142</v>
      </c>
      <c r="BM312" s="230" t="s">
        <v>627</v>
      </c>
    </row>
    <row r="313" s="2" customFormat="1">
      <c r="A313" s="37"/>
      <c r="B313" s="38"/>
      <c r="C313" s="39"/>
      <c r="D313" s="232" t="s">
        <v>144</v>
      </c>
      <c r="E313" s="39"/>
      <c r="F313" s="233" t="s">
        <v>433</v>
      </c>
      <c r="G313" s="39"/>
      <c r="H313" s="39"/>
      <c r="I313" s="234"/>
      <c r="J313" s="39"/>
      <c r="K313" s="39"/>
      <c r="L313" s="43"/>
      <c r="M313" s="235"/>
      <c r="N313" s="236"/>
      <c r="O313" s="90"/>
      <c r="P313" s="90"/>
      <c r="Q313" s="90"/>
      <c r="R313" s="90"/>
      <c r="S313" s="90"/>
      <c r="T313" s="91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144</v>
      </c>
      <c r="AU313" s="16" t="s">
        <v>91</v>
      </c>
    </row>
    <row r="314" s="2" customFormat="1">
      <c r="A314" s="37"/>
      <c r="B314" s="38"/>
      <c r="C314" s="39"/>
      <c r="D314" s="237" t="s">
        <v>146</v>
      </c>
      <c r="E314" s="39"/>
      <c r="F314" s="238" t="s">
        <v>434</v>
      </c>
      <c r="G314" s="39"/>
      <c r="H314" s="39"/>
      <c r="I314" s="234"/>
      <c r="J314" s="39"/>
      <c r="K314" s="39"/>
      <c r="L314" s="43"/>
      <c r="M314" s="235"/>
      <c r="N314" s="236"/>
      <c r="O314" s="90"/>
      <c r="P314" s="90"/>
      <c r="Q314" s="90"/>
      <c r="R314" s="90"/>
      <c r="S314" s="90"/>
      <c r="T314" s="91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146</v>
      </c>
      <c r="AU314" s="16" t="s">
        <v>91</v>
      </c>
    </row>
    <row r="315" s="13" customFormat="1">
      <c r="A315" s="13"/>
      <c r="B315" s="240"/>
      <c r="C315" s="241"/>
      <c r="D315" s="232" t="s">
        <v>150</v>
      </c>
      <c r="E315" s="242" t="s">
        <v>1</v>
      </c>
      <c r="F315" s="243" t="s">
        <v>628</v>
      </c>
      <c r="G315" s="241"/>
      <c r="H315" s="244">
        <v>0.029999999999999999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0" t="s">
        <v>150</v>
      </c>
      <c r="AU315" s="250" t="s">
        <v>91</v>
      </c>
      <c r="AV315" s="13" t="s">
        <v>91</v>
      </c>
      <c r="AW315" s="13" t="s">
        <v>36</v>
      </c>
      <c r="AX315" s="13" t="s">
        <v>89</v>
      </c>
      <c r="AY315" s="250" t="s">
        <v>136</v>
      </c>
    </row>
    <row r="316" s="12" customFormat="1" ht="22.8" customHeight="1">
      <c r="A316" s="12"/>
      <c r="B316" s="202"/>
      <c r="C316" s="203"/>
      <c r="D316" s="204" t="s">
        <v>80</v>
      </c>
      <c r="E316" s="216" t="s">
        <v>91</v>
      </c>
      <c r="F316" s="216" t="s">
        <v>629</v>
      </c>
      <c r="G316" s="203"/>
      <c r="H316" s="203"/>
      <c r="I316" s="206"/>
      <c r="J316" s="217">
        <f>BK316</f>
        <v>0</v>
      </c>
      <c r="K316" s="203"/>
      <c r="L316" s="208"/>
      <c r="M316" s="209"/>
      <c r="N316" s="210"/>
      <c r="O316" s="210"/>
      <c r="P316" s="211">
        <f>SUM(P317:P425)</f>
        <v>0</v>
      </c>
      <c r="Q316" s="210"/>
      <c r="R316" s="211">
        <f>SUM(R317:R425)</f>
        <v>93.809111999999999</v>
      </c>
      <c r="S316" s="210"/>
      <c r="T316" s="212">
        <f>SUM(T317:T425)</f>
        <v>38.0811992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3" t="s">
        <v>89</v>
      </c>
      <c r="AT316" s="214" t="s">
        <v>80</v>
      </c>
      <c r="AU316" s="214" t="s">
        <v>89</v>
      </c>
      <c r="AY316" s="213" t="s">
        <v>136</v>
      </c>
      <c r="BK316" s="215">
        <f>SUM(BK317:BK425)</f>
        <v>0</v>
      </c>
    </row>
    <row r="317" s="2" customFormat="1" ht="24.15" customHeight="1">
      <c r="A317" s="37"/>
      <c r="B317" s="38"/>
      <c r="C317" s="218" t="s">
        <v>363</v>
      </c>
      <c r="D317" s="218" t="s">
        <v>138</v>
      </c>
      <c r="E317" s="219" t="s">
        <v>139</v>
      </c>
      <c r="F317" s="220" t="s">
        <v>140</v>
      </c>
      <c r="G317" s="221" t="s">
        <v>141</v>
      </c>
      <c r="H317" s="222">
        <v>16.239999999999998</v>
      </c>
      <c r="I317" s="223"/>
      <c r="J317" s="224">
        <f>ROUND(I317*H317,2)</f>
        <v>0</v>
      </c>
      <c r="K317" s="225"/>
      <c r="L317" s="43"/>
      <c r="M317" s="226" t="s">
        <v>1</v>
      </c>
      <c r="N317" s="227" t="s">
        <v>46</v>
      </c>
      <c r="O317" s="90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30" t="s">
        <v>142</v>
      </c>
      <c r="AT317" s="230" t="s">
        <v>138</v>
      </c>
      <c r="AU317" s="230" t="s">
        <v>91</v>
      </c>
      <c r="AY317" s="16" t="s">
        <v>136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6" t="s">
        <v>89</v>
      </c>
      <c r="BK317" s="231">
        <f>ROUND(I317*H317,2)</f>
        <v>0</v>
      </c>
      <c r="BL317" s="16" t="s">
        <v>142</v>
      </c>
      <c r="BM317" s="230" t="s">
        <v>630</v>
      </c>
    </row>
    <row r="318" s="2" customFormat="1">
      <c r="A318" s="37"/>
      <c r="B318" s="38"/>
      <c r="C318" s="39"/>
      <c r="D318" s="232" t="s">
        <v>144</v>
      </c>
      <c r="E318" s="39"/>
      <c r="F318" s="233" t="s">
        <v>145</v>
      </c>
      <c r="G318" s="39"/>
      <c r="H318" s="39"/>
      <c r="I318" s="234"/>
      <c r="J318" s="39"/>
      <c r="K318" s="39"/>
      <c r="L318" s="43"/>
      <c r="M318" s="235"/>
      <c r="N318" s="236"/>
      <c r="O318" s="90"/>
      <c r="P318" s="90"/>
      <c r="Q318" s="90"/>
      <c r="R318" s="90"/>
      <c r="S318" s="90"/>
      <c r="T318" s="91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144</v>
      </c>
      <c r="AU318" s="16" t="s">
        <v>91</v>
      </c>
    </row>
    <row r="319" s="2" customFormat="1">
      <c r="A319" s="37"/>
      <c r="B319" s="38"/>
      <c r="C319" s="39"/>
      <c r="D319" s="237" t="s">
        <v>146</v>
      </c>
      <c r="E319" s="39"/>
      <c r="F319" s="238" t="s">
        <v>147</v>
      </c>
      <c r="G319" s="39"/>
      <c r="H319" s="39"/>
      <c r="I319" s="234"/>
      <c r="J319" s="39"/>
      <c r="K319" s="39"/>
      <c r="L319" s="43"/>
      <c r="M319" s="235"/>
      <c r="N319" s="236"/>
      <c r="O319" s="90"/>
      <c r="P319" s="90"/>
      <c r="Q319" s="90"/>
      <c r="R319" s="90"/>
      <c r="S319" s="90"/>
      <c r="T319" s="91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146</v>
      </c>
      <c r="AU319" s="16" t="s">
        <v>91</v>
      </c>
    </row>
    <row r="320" s="13" customFormat="1">
      <c r="A320" s="13"/>
      <c r="B320" s="240"/>
      <c r="C320" s="241"/>
      <c r="D320" s="232" t="s">
        <v>150</v>
      </c>
      <c r="E320" s="242" t="s">
        <v>1</v>
      </c>
      <c r="F320" s="243" t="s">
        <v>631</v>
      </c>
      <c r="G320" s="241"/>
      <c r="H320" s="244">
        <v>16.239999999999998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0" t="s">
        <v>150</v>
      </c>
      <c r="AU320" s="250" t="s">
        <v>91</v>
      </c>
      <c r="AV320" s="13" t="s">
        <v>91</v>
      </c>
      <c r="AW320" s="13" t="s">
        <v>36</v>
      </c>
      <c r="AX320" s="13" t="s">
        <v>89</v>
      </c>
      <c r="AY320" s="250" t="s">
        <v>136</v>
      </c>
    </row>
    <row r="321" s="2" customFormat="1" ht="24.15" customHeight="1">
      <c r="A321" s="37"/>
      <c r="B321" s="38"/>
      <c r="C321" s="218" t="s">
        <v>370</v>
      </c>
      <c r="D321" s="218" t="s">
        <v>138</v>
      </c>
      <c r="E321" s="219" t="s">
        <v>632</v>
      </c>
      <c r="F321" s="220" t="s">
        <v>633</v>
      </c>
      <c r="G321" s="221" t="s">
        <v>141</v>
      </c>
      <c r="H321" s="222">
        <v>16.239999999999998</v>
      </c>
      <c r="I321" s="223"/>
      <c r="J321" s="224">
        <f>ROUND(I321*H321,2)</f>
        <v>0</v>
      </c>
      <c r="K321" s="225"/>
      <c r="L321" s="43"/>
      <c r="M321" s="226" t="s">
        <v>1</v>
      </c>
      <c r="N321" s="227" t="s">
        <v>46</v>
      </c>
      <c r="O321" s="90"/>
      <c r="P321" s="228">
        <f>O321*H321</f>
        <v>0</v>
      </c>
      <c r="Q321" s="228">
        <v>0</v>
      </c>
      <c r="R321" s="228">
        <f>Q321*H321</f>
        <v>0</v>
      </c>
      <c r="S321" s="228">
        <v>0.072230000000000003</v>
      </c>
      <c r="T321" s="229">
        <f>S321*H321</f>
        <v>1.1730152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30" t="s">
        <v>142</v>
      </c>
      <c r="AT321" s="230" t="s">
        <v>138</v>
      </c>
      <c r="AU321" s="230" t="s">
        <v>91</v>
      </c>
      <c r="AY321" s="16" t="s">
        <v>136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6" t="s">
        <v>89</v>
      </c>
      <c r="BK321" s="231">
        <f>ROUND(I321*H321,2)</f>
        <v>0</v>
      </c>
      <c r="BL321" s="16" t="s">
        <v>142</v>
      </c>
      <c r="BM321" s="230" t="s">
        <v>634</v>
      </c>
    </row>
    <row r="322" s="2" customFormat="1">
      <c r="A322" s="37"/>
      <c r="B322" s="38"/>
      <c r="C322" s="39"/>
      <c r="D322" s="232" t="s">
        <v>144</v>
      </c>
      <c r="E322" s="39"/>
      <c r="F322" s="233" t="s">
        <v>635</v>
      </c>
      <c r="G322" s="39"/>
      <c r="H322" s="39"/>
      <c r="I322" s="234"/>
      <c r="J322" s="39"/>
      <c r="K322" s="39"/>
      <c r="L322" s="43"/>
      <c r="M322" s="235"/>
      <c r="N322" s="236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144</v>
      </c>
      <c r="AU322" s="16" t="s">
        <v>91</v>
      </c>
    </row>
    <row r="323" s="2" customFormat="1">
      <c r="A323" s="37"/>
      <c r="B323" s="38"/>
      <c r="C323" s="39"/>
      <c r="D323" s="237" t="s">
        <v>146</v>
      </c>
      <c r="E323" s="39"/>
      <c r="F323" s="238" t="s">
        <v>636</v>
      </c>
      <c r="G323" s="39"/>
      <c r="H323" s="39"/>
      <c r="I323" s="234"/>
      <c r="J323" s="39"/>
      <c r="K323" s="39"/>
      <c r="L323" s="43"/>
      <c r="M323" s="235"/>
      <c r="N323" s="236"/>
      <c r="O323" s="90"/>
      <c r="P323" s="90"/>
      <c r="Q323" s="90"/>
      <c r="R323" s="90"/>
      <c r="S323" s="90"/>
      <c r="T323" s="91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146</v>
      </c>
      <c r="AU323" s="16" t="s">
        <v>91</v>
      </c>
    </row>
    <row r="324" s="13" customFormat="1">
      <c r="A324" s="13"/>
      <c r="B324" s="240"/>
      <c r="C324" s="241"/>
      <c r="D324" s="232" t="s">
        <v>150</v>
      </c>
      <c r="E324" s="242" t="s">
        <v>1</v>
      </c>
      <c r="F324" s="243" t="s">
        <v>631</v>
      </c>
      <c r="G324" s="241"/>
      <c r="H324" s="244">
        <v>16.239999999999998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0" t="s">
        <v>150</v>
      </c>
      <c r="AU324" s="250" t="s">
        <v>91</v>
      </c>
      <c r="AV324" s="13" t="s">
        <v>91</v>
      </c>
      <c r="AW324" s="13" t="s">
        <v>36</v>
      </c>
      <c r="AX324" s="13" t="s">
        <v>89</v>
      </c>
      <c r="AY324" s="250" t="s">
        <v>136</v>
      </c>
    </row>
    <row r="325" s="2" customFormat="1" ht="33" customHeight="1">
      <c r="A325" s="37"/>
      <c r="B325" s="38"/>
      <c r="C325" s="218" t="s">
        <v>377</v>
      </c>
      <c r="D325" s="218" t="s">
        <v>138</v>
      </c>
      <c r="E325" s="219" t="s">
        <v>637</v>
      </c>
      <c r="F325" s="220" t="s">
        <v>638</v>
      </c>
      <c r="G325" s="221" t="s">
        <v>141</v>
      </c>
      <c r="H325" s="222">
        <v>16.239999999999998</v>
      </c>
      <c r="I325" s="223"/>
      <c r="J325" s="224">
        <f>ROUND(I325*H325,2)</f>
        <v>0</v>
      </c>
      <c r="K325" s="225"/>
      <c r="L325" s="43"/>
      <c r="M325" s="226" t="s">
        <v>1</v>
      </c>
      <c r="N325" s="227" t="s">
        <v>46</v>
      </c>
      <c r="O325" s="90"/>
      <c r="P325" s="228">
        <f>O325*H325</f>
        <v>0</v>
      </c>
      <c r="Q325" s="228">
        <v>0.055059999999999998</v>
      </c>
      <c r="R325" s="228">
        <f>Q325*H325</f>
        <v>0.89417439999999992</v>
      </c>
      <c r="S325" s="228">
        <v>0</v>
      </c>
      <c r="T325" s="229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0" t="s">
        <v>142</v>
      </c>
      <c r="AT325" s="230" t="s">
        <v>138</v>
      </c>
      <c r="AU325" s="230" t="s">
        <v>91</v>
      </c>
      <c r="AY325" s="16" t="s">
        <v>136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6" t="s">
        <v>89</v>
      </c>
      <c r="BK325" s="231">
        <f>ROUND(I325*H325,2)</f>
        <v>0</v>
      </c>
      <c r="BL325" s="16" t="s">
        <v>142</v>
      </c>
      <c r="BM325" s="230" t="s">
        <v>639</v>
      </c>
    </row>
    <row r="326" s="2" customFormat="1">
      <c r="A326" s="37"/>
      <c r="B326" s="38"/>
      <c r="C326" s="39"/>
      <c r="D326" s="232" t="s">
        <v>144</v>
      </c>
      <c r="E326" s="39"/>
      <c r="F326" s="233" t="s">
        <v>640</v>
      </c>
      <c r="G326" s="39"/>
      <c r="H326" s="39"/>
      <c r="I326" s="234"/>
      <c r="J326" s="39"/>
      <c r="K326" s="39"/>
      <c r="L326" s="43"/>
      <c r="M326" s="235"/>
      <c r="N326" s="236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144</v>
      </c>
      <c r="AU326" s="16" t="s">
        <v>91</v>
      </c>
    </row>
    <row r="327" s="2" customFormat="1">
      <c r="A327" s="37"/>
      <c r="B327" s="38"/>
      <c r="C327" s="39"/>
      <c r="D327" s="237" t="s">
        <v>146</v>
      </c>
      <c r="E327" s="39"/>
      <c r="F327" s="238" t="s">
        <v>641</v>
      </c>
      <c r="G327" s="39"/>
      <c r="H327" s="39"/>
      <c r="I327" s="234"/>
      <c r="J327" s="39"/>
      <c r="K327" s="39"/>
      <c r="L327" s="43"/>
      <c r="M327" s="235"/>
      <c r="N327" s="236"/>
      <c r="O327" s="90"/>
      <c r="P327" s="90"/>
      <c r="Q327" s="90"/>
      <c r="R327" s="90"/>
      <c r="S327" s="90"/>
      <c r="T327" s="91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146</v>
      </c>
      <c r="AU327" s="16" t="s">
        <v>91</v>
      </c>
    </row>
    <row r="328" s="13" customFormat="1">
      <c r="A328" s="13"/>
      <c r="B328" s="240"/>
      <c r="C328" s="241"/>
      <c r="D328" s="232" t="s">
        <v>150</v>
      </c>
      <c r="E328" s="242" t="s">
        <v>1</v>
      </c>
      <c r="F328" s="243" t="s">
        <v>631</v>
      </c>
      <c r="G328" s="241"/>
      <c r="H328" s="244">
        <v>16.239999999999998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0" t="s">
        <v>150</v>
      </c>
      <c r="AU328" s="250" t="s">
        <v>91</v>
      </c>
      <c r="AV328" s="13" t="s">
        <v>91</v>
      </c>
      <c r="AW328" s="13" t="s">
        <v>36</v>
      </c>
      <c r="AX328" s="13" t="s">
        <v>89</v>
      </c>
      <c r="AY328" s="250" t="s">
        <v>136</v>
      </c>
    </row>
    <row r="329" s="2" customFormat="1" ht="21.75" customHeight="1">
      <c r="A329" s="37"/>
      <c r="B329" s="38"/>
      <c r="C329" s="218" t="s">
        <v>382</v>
      </c>
      <c r="D329" s="218" t="s">
        <v>138</v>
      </c>
      <c r="E329" s="219" t="s">
        <v>642</v>
      </c>
      <c r="F329" s="220" t="s">
        <v>643</v>
      </c>
      <c r="G329" s="221" t="s">
        <v>141</v>
      </c>
      <c r="H329" s="222">
        <v>19.899999999999999</v>
      </c>
      <c r="I329" s="223"/>
      <c r="J329" s="224">
        <f>ROUND(I329*H329,2)</f>
        <v>0</v>
      </c>
      <c r="K329" s="225"/>
      <c r="L329" s="43"/>
      <c r="M329" s="226" t="s">
        <v>1</v>
      </c>
      <c r="N329" s="227" t="s">
        <v>46</v>
      </c>
      <c r="O329" s="90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30" t="s">
        <v>142</v>
      </c>
      <c r="AT329" s="230" t="s">
        <v>138</v>
      </c>
      <c r="AU329" s="230" t="s">
        <v>91</v>
      </c>
      <c r="AY329" s="16" t="s">
        <v>136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6" t="s">
        <v>89</v>
      </c>
      <c r="BK329" s="231">
        <f>ROUND(I329*H329,2)</f>
        <v>0</v>
      </c>
      <c r="BL329" s="16" t="s">
        <v>142</v>
      </c>
      <c r="BM329" s="230" t="s">
        <v>644</v>
      </c>
    </row>
    <row r="330" s="2" customFormat="1">
      <c r="A330" s="37"/>
      <c r="B330" s="38"/>
      <c r="C330" s="39"/>
      <c r="D330" s="232" t="s">
        <v>144</v>
      </c>
      <c r="E330" s="39"/>
      <c r="F330" s="233" t="s">
        <v>645</v>
      </c>
      <c r="G330" s="39"/>
      <c r="H330" s="39"/>
      <c r="I330" s="234"/>
      <c r="J330" s="39"/>
      <c r="K330" s="39"/>
      <c r="L330" s="43"/>
      <c r="M330" s="235"/>
      <c r="N330" s="236"/>
      <c r="O330" s="90"/>
      <c r="P330" s="90"/>
      <c r="Q330" s="90"/>
      <c r="R330" s="90"/>
      <c r="S330" s="90"/>
      <c r="T330" s="91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144</v>
      </c>
      <c r="AU330" s="16" t="s">
        <v>91</v>
      </c>
    </row>
    <row r="331" s="2" customFormat="1">
      <c r="A331" s="37"/>
      <c r="B331" s="38"/>
      <c r="C331" s="39"/>
      <c r="D331" s="237" t="s">
        <v>146</v>
      </c>
      <c r="E331" s="39"/>
      <c r="F331" s="238" t="s">
        <v>646</v>
      </c>
      <c r="G331" s="39"/>
      <c r="H331" s="39"/>
      <c r="I331" s="234"/>
      <c r="J331" s="39"/>
      <c r="K331" s="39"/>
      <c r="L331" s="43"/>
      <c r="M331" s="235"/>
      <c r="N331" s="236"/>
      <c r="O331" s="90"/>
      <c r="P331" s="90"/>
      <c r="Q331" s="90"/>
      <c r="R331" s="90"/>
      <c r="S331" s="90"/>
      <c r="T331" s="91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146</v>
      </c>
      <c r="AU331" s="16" t="s">
        <v>91</v>
      </c>
    </row>
    <row r="332" s="2" customFormat="1">
      <c r="A332" s="37"/>
      <c r="B332" s="38"/>
      <c r="C332" s="39"/>
      <c r="D332" s="232" t="s">
        <v>148</v>
      </c>
      <c r="E332" s="39"/>
      <c r="F332" s="239" t="s">
        <v>470</v>
      </c>
      <c r="G332" s="39"/>
      <c r="H332" s="39"/>
      <c r="I332" s="234"/>
      <c r="J332" s="39"/>
      <c r="K332" s="39"/>
      <c r="L332" s="43"/>
      <c r="M332" s="235"/>
      <c r="N332" s="236"/>
      <c r="O332" s="90"/>
      <c r="P332" s="90"/>
      <c r="Q332" s="90"/>
      <c r="R332" s="90"/>
      <c r="S332" s="90"/>
      <c r="T332" s="91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148</v>
      </c>
      <c r="AU332" s="16" t="s">
        <v>91</v>
      </c>
    </row>
    <row r="333" s="13" customFormat="1">
      <c r="A333" s="13"/>
      <c r="B333" s="240"/>
      <c r="C333" s="241"/>
      <c r="D333" s="232" t="s">
        <v>150</v>
      </c>
      <c r="E333" s="242" t="s">
        <v>1</v>
      </c>
      <c r="F333" s="243" t="s">
        <v>647</v>
      </c>
      <c r="G333" s="241"/>
      <c r="H333" s="244">
        <v>19.899999999999999</v>
      </c>
      <c r="I333" s="245"/>
      <c r="J333" s="241"/>
      <c r="K333" s="241"/>
      <c r="L333" s="246"/>
      <c r="M333" s="247"/>
      <c r="N333" s="248"/>
      <c r="O333" s="248"/>
      <c r="P333" s="248"/>
      <c r="Q333" s="248"/>
      <c r="R333" s="248"/>
      <c r="S333" s="248"/>
      <c r="T333" s="24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0" t="s">
        <v>150</v>
      </c>
      <c r="AU333" s="250" t="s">
        <v>91</v>
      </c>
      <c r="AV333" s="13" t="s">
        <v>91</v>
      </c>
      <c r="AW333" s="13" t="s">
        <v>36</v>
      </c>
      <c r="AX333" s="13" t="s">
        <v>89</v>
      </c>
      <c r="AY333" s="250" t="s">
        <v>136</v>
      </c>
    </row>
    <row r="334" s="2" customFormat="1" ht="24.15" customHeight="1">
      <c r="A334" s="37"/>
      <c r="B334" s="38"/>
      <c r="C334" s="218" t="s">
        <v>391</v>
      </c>
      <c r="D334" s="218" t="s">
        <v>138</v>
      </c>
      <c r="E334" s="219" t="s">
        <v>392</v>
      </c>
      <c r="F334" s="220" t="s">
        <v>393</v>
      </c>
      <c r="G334" s="221" t="s">
        <v>141</v>
      </c>
      <c r="H334" s="222">
        <v>19.899999999999999</v>
      </c>
      <c r="I334" s="223"/>
      <c r="J334" s="224">
        <f>ROUND(I334*H334,2)</f>
        <v>0</v>
      </c>
      <c r="K334" s="225"/>
      <c r="L334" s="43"/>
      <c r="M334" s="226" t="s">
        <v>1</v>
      </c>
      <c r="N334" s="227" t="s">
        <v>46</v>
      </c>
      <c r="O334" s="90"/>
      <c r="P334" s="228">
        <f>O334*H334</f>
        <v>0</v>
      </c>
      <c r="Q334" s="228">
        <v>0</v>
      </c>
      <c r="R334" s="228">
        <f>Q334*H334</f>
        <v>0</v>
      </c>
      <c r="S334" s="228">
        <v>0.078159999999999993</v>
      </c>
      <c r="T334" s="229">
        <f>S334*H334</f>
        <v>1.5553839999999997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30" t="s">
        <v>142</v>
      </c>
      <c r="AT334" s="230" t="s">
        <v>138</v>
      </c>
      <c r="AU334" s="230" t="s">
        <v>91</v>
      </c>
      <c r="AY334" s="16" t="s">
        <v>136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6" t="s">
        <v>89</v>
      </c>
      <c r="BK334" s="231">
        <f>ROUND(I334*H334,2)</f>
        <v>0</v>
      </c>
      <c r="BL334" s="16" t="s">
        <v>142</v>
      </c>
      <c r="BM334" s="230" t="s">
        <v>648</v>
      </c>
    </row>
    <row r="335" s="2" customFormat="1">
      <c r="A335" s="37"/>
      <c r="B335" s="38"/>
      <c r="C335" s="39"/>
      <c r="D335" s="232" t="s">
        <v>144</v>
      </c>
      <c r="E335" s="39"/>
      <c r="F335" s="233" t="s">
        <v>395</v>
      </c>
      <c r="G335" s="39"/>
      <c r="H335" s="39"/>
      <c r="I335" s="234"/>
      <c r="J335" s="39"/>
      <c r="K335" s="39"/>
      <c r="L335" s="43"/>
      <c r="M335" s="235"/>
      <c r="N335" s="236"/>
      <c r="O335" s="90"/>
      <c r="P335" s="90"/>
      <c r="Q335" s="90"/>
      <c r="R335" s="90"/>
      <c r="S335" s="90"/>
      <c r="T335" s="91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144</v>
      </c>
      <c r="AU335" s="16" t="s">
        <v>91</v>
      </c>
    </row>
    <row r="336" s="2" customFormat="1">
      <c r="A336" s="37"/>
      <c r="B336" s="38"/>
      <c r="C336" s="39"/>
      <c r="D336" s="237" t="s">
        <v>146</v>
      </c>
      <c r="E336" s="39"/>
      <c r="F336" s="238" t="s">
        <v>396</v>
      </c>
      <c r="G336" s="39"/>
      <c r="H336" s="39"/>
      <c r="I336" s="234"/>
      <c r="J336" s="39"/>
      <c r="K336" s="39"/>
      <c r="L336" s="43"/>
      <c r="M336" s="235"/>
      <c r="N336" s="236"/>
      <c r="O336" s="90"/>
      <c r="P336" s="90"/>
      <c r="Q336" s="90"/>
      <c r="R336" s="90"/>
      <c r="S336" s="90"/>
      <c r="T336" s="91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146</v>
      </c>
      <c r="AU336" s="16" t="s">
        <v>91</v>
      </c>
    </row>
    <row r="337" s="13" customFormat="1">
      <c r="A337" s="13"/>
      <c r="B337" s="240"/>
      <c r="C337" s="241"/>
      <c r="D337" s="232" t="s">
        <v>150</v>
      </c>
      <c r="E337" s="242" t="s">
        <v>1</v>
      </c>
      <c r="F337" s="243" t="s">
        <v>647</v>
      </c>
      <c r="G337" s="241"/>
      <c r="H337" s="244">
        <v>19.899999999999999</v>
      </c>
      <c r="I337" s="245"/>
      <c r="J337" s="241"/>
      <c r="K337" s="241"/>
      <c r="L337" s="246"/>
      <c r="M337" s="247"/>
      <c r="N337" s="248"/>
      <c r="O337" s="248"/>
      <c r="P337" s="248"/>
      <c r="Q337" s="248"/>
      <c r="R337" s="248"/>
      <c r="S337" s="248"/>
      <c r="T337" s="249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0" t="s">
        <v>150</v>
      </c>
      <c r="AU337" s="250" t="s">
        <v>91</v>
      </c>
      <c r="AV337" s="13" t="s">
        <v>91</v>
      </c>
      <c r="AW337" s="13" t="s">
        <v>36</v>
      </c>
      <c r="AX337" s="13" t="s">
        <v>89</v>
      </c>
      <c r="AY337" s="250" t="s">
        <v>136</v>
      </c>
    </row>
    <row r="338" s="2" customFormat="1" ht="24.15" customHeight="1">
      <c r="A338" s="37"/>
      <c r="B338" s="38"/>
      <c r="C338" s="218" t="s">
        <v>398</v>
      </c>
      <c r="D338" s="218" t="s">
        <v>138</v>
      </c>
      <c r="E338" s="219" t="s">
        <v>383</v>
      </c>
      <c r="F338" s="220" t="s">
        <v>384</v>
      </c>
      <c r="G338" s="221" t="s">
        <v>141</v>
      </c>
      <c r="H338" s="222">
        <v>19.899999999999999</v>
      </c>
      <c r="I338" s="223"/>
      <c r="J338" s="224">
        <f>ROUND(I338*H338,2)</f>
        <v>0</v>
      </c>
      <c r="K338" s="225"/>
      <c r="L338" s="43"/>
      <c r="M338" s="226" t="s">
        <v>1</v>
      </c>
      <c r="N338" s="227" t="s">
        <v>46</v>
      </c>
      <c r="O338" s="90"/>
      <c r="P338" s="228">
        <f>O338*H338</f>
        <v>0</v>
      </c>
      <c r="Q338" s="228">
        <v>0.09153</v>
      </c>
      <c r="R338" s="228">
        <f>Q338*H338</f>
        <v>1.8214469999999998</v>
      </c>
      <c r="S338" s="228">
        <v>0</v>
      </c>
      <c r="T338" s="229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30" t="s">
        <v>142</v>
      </c>
      <c r="AT338" s="230" t="s">
        <v>138</v>
      </c>
      <c r="AU338" s="230" t="s">
        <v>91</v>
      </c>
      <c r="AY338" s="16" t="s">
        <v>136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6" t="s">
        <v>89</v>
      </c>
      <c r="BK338" s="231">
        <f>ROUND(I338*H338,2)</f>
        <v>0</v>
      </c>
      <c r="BL338" s="16" t="s">
        <v>142</v>
      </c>
      <c r="BM338" s="230" t="s">
        <v>649</v>
      </c>
    </row>
    <row r="339" s="2" customFormat="1">
      <c r="A339" s="37"/>
      <c r="B339" s="38"/>
      <c r="C339" s="39"/>
      <c r="D339" s="232" t="s">
        <v>144</v>
      </c>
      <c r="E339" s="39"/>
      <c r="F339" s="233" t="s">
        <v>386</v>
      </c>
      <c r="G339" s="39"/>
      <c r="H339" s="39"/>
      <c r="I339" s="234"/>
      <c r="J339" s="39"/>
      <c r="K339" s="39"/>
      <c r="L339" s="43"/>
      <c r="M339" s="235"/>
      <c r="N339" s="236"/>
      <c r="O339" s="90"/>
      <c r="P339" s="90"/>
      <c r="Q339" s="90"/>
      <c r="R339" s="90"/>
      <c r="S339" s="90"/>
      <c r="T339" s="91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144</v>
      </c>
      <c r="AU339" s="16" t="s">
        <v>91</v>
      </c>
    </row>
    <row r="340" s="2" customFormat="1">
      <c r="A340" s="37"/>
      <c r="B340" s="38"/>
      <c r="C340" s="39"/>
      <c r="D340" s="237" t="s">
        <v>146</v>
      </c>
      <c r="E340" s="39"/>
      <c r="F340" s="238" t="s">
        <v>387</v>
      </c>
      <c r="G340" s="39"/>
      <c r="H340" s="39"/>
      <c r="I340" s="234"/>
      <c r="J340" s="39"/>
      <c r="K340" s="39"/>
      <c r="L340" s="43"/>
      <c r="M340" s="235"/>
      <c r="N340" s="236"/>
      <c r="O340" s="90"/>
      <c r="P340" s="90"/>
      <c r="Q340" s="90"/>
      <c r="R340" s="90"/>
      <c r="S340" s="90"/>
      <c r="T340" s="91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146</v>
      </c>
      <c r="AU340" s="16" t="s">
        <v>91</v>
      </c>
    </row>
    <row r="341" s="2" customFormat="1">
      <c r="A341" s="37"/>
      <c r="B341" s="38"/>
      <c r="C341" s="39"/>
      <c r="D341" s="232" t="s">
        <v>148</v>
      </c>
      <c r="E341" s="39"/>
      <c r="F341" s="239" t="s">
        <v>470</v>
      </c>
      <c r="G341" s="39"/>
      <c r="H341" s="39"/>
      <c r="I341" s="234"/>
      <c r="J341" s="39"/>
      <c r="K341" s="39"/>
      <c r="L341" s="43"/>
      <c r="M341" s="235"/>
      <c r="N341" s="236"/>
      <c r="O341" s="90"/>
      <c r="P341" s="90"/>
      <c r="Q341" s="90"/>
      <c r="R341" s="90"/>
      <c r="S341" s="90"/>
      <c r="T341" s="91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148</v>
      </c>
      <c r="AU341" s="16" t="s">
        <v>91</v>
      </c>
    </row>
    <row r="342" s="13" customFormat="1">
      <c r="A342" s="13"/>
      <c r="B342" s="240"/>
      <c r="C342" s="241"/>
      <c r="D342" s="232" t="s">
        <v>150</v>
      </c>
      <c r="E342" s="242" t="s">
        <v>1</v>
      </c>
      <c r="F342" s="243" t="s">
        <v>647</v>
      </c>
      <c r="G342" s="241"/>
      <c r="H342" s="244">
        <v>19.899999999999999</v>
      </c>
      <c r="I342" s="245"/>
      <c r="J342" s="241"/>
      <c r="K342" s="241"/>
      <c r="L342" s="246"/>
      <c r="M342" s="247"/>
      <c r="N342" s="248"/>
      <c r="O342" s="248"/>
      <c r="P342" s="248"/>
      <c r="Q342" s="248"/>
      <c r="R342" s="248"/>
      <c r="S342" s="248"/>
      <c r="T342" s="249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0" t="s">
        <v>150</v>
      </c>
      <c r="AU342" s="250" t="s">
        <v>91</v>
      </c>
      <c r="AV342" s="13" t="s">
        <v>91</v>
      </c>
      <c r="AW342" s="13" t="s">
        <v>36</v>
      </c>
      <c r="AX342" s="13" t="s">
        <v>89</v>
      </c>
      <c r="AY342" s="250" t="s">
        <v>136</v>
      </c>
    </row>
    <row r="343" s="2" customFormat="1" ht="24.15" customHeight="1">
      <c r="A343" s="37"/>
      <c r="B343" s="38"/>
      <c r="C343" s="218" t="s">
        <v>402</v>
      </c>
      <c r="D343" s="218" t="s">
        <v>138</v>
      </c>
      <c r="E343" s="219" t="s">
        <v>356</v>
      </c>
      <c r="F343" s="220" t="s">
        <v>159</v>
      </c>
      <c r="G343" s="221" t="s">
        <v>160</v>
      </c>
      <c r="H343" s="222">
        <v>15.212</v>
      </c>
      <c r="I343" s="223"/>
      <c r="J343" s="224">
        <f>ROUND(I343*H343,2)</f>
        <v>0</v>
      </c>
      <c r="K343" s="225"/>
      <c r="L343" s="43"/>
      <c r="M343" s="226" t="s">
        <v>1</v>
      </c>
      <c r="N343" s="227" t="s">
        <v>46</v>
      </c>
      <c r="O343" s="90"/>
      <c r="P343" s="228">
        <f>O343*H343</f>
        <v>0</v>
      </c>
      <c r="Q343" s="228">
        <v>0</v>
      </c>
      <c r="R343" s="228">
        <f>Q343*H343</f>
        <v>0</v>
      </c>
      <c r="S343" s="228">
        <v>1.8999999999999999</v>
      </c>
      <c r="T343" s="229">
        <f>S343*H343</f>
        <v>28.902799999999999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30" t="s">
        <v>142</v>
      </c>
      <c r="AT343" s="230" t="s">
        <v>138</v>
      </c>
      <c r="AU343" s="230" t="s">
        <v>91</v>
      </c>
      <c r="AY343" s="16" t="s">
        <v>136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6" t="s">
        <v>89</v>
      </c>
      <c r="BK343" s="231">
        <f>ROUND(I343*H343,2)</f>
        <v>0</v>
      </c>
      <c r="BL343" s="16" t="s">
        <v>142</v>
      </c>
      <c r="BM343" s="230" t="s">
        <v>650</v>
      </c>
    </row>
    <row r="344" s="2" customFormat="1">
      <c r="A344" s="37"/>
      <c r="B344" s="38"/>
      <c r="C344" s="39"/>
      <c r="D344" s="232" t="s">
        <v>144</v>
      </c>
      <c r="E344" s="39"/>
      <c r="F344" s="233" t="s">
        <v>162</v>
      </c>
      <c r="G344" s="39"/>
      <c r="H344" s="39"/>
      <c r="I344" s="234"/>
      <c r="J344" s="39"/>
      <c r="K344" s="39"/>
      <c r="L344" s="43"/>
      <c r="M344" s="235"/>
      <c r="N344" s="236"/>
      <c r="O344" s="90"/>
      <c r="P344" s="90"/>
      <c r="Q344" s="90"/>
      <c r="R344" s="90"/>
      <c r="S344" s="90"/>
      <c r="T344" s="91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144</v>
      </c>
      <c r="AU344" s="16" t="s">
        <v>91</v>
      </c>
    </row>
    <row r="345" s="2" customFormat="1">
      <c r="A345" s="37"/>
      <c r="B345" s="38"/>
      <c r="C345" s="39"/>
      <c r="D345" s="237" t="s">
        <v>146</v>
      </c>
      <c r="E345" s="39"/>
      <c r="F345" s="238" t="s">
        <v>358</v>
      </c>
      <c r="G345" s="39"/>
      <c r="H345" s="39"/>
      <c r="I345" s="234"/>
      <c r="J345" s="39"/>
      <c r="K345" s="39"/>
      <c r="L345" s="43"/>
      <c r="M345" s="235"/>
      <c r="N345" s="236"/>
      <c r="O345" s="90"/>
      <c r="P345" s="90"/>
      <c r="Q345" s="90"/>
      <c r="R345" s="90"/>
      <c r="S345" s="90"/>
      <c r="T345" s="91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146</v>
      </c>
      <c r="AU345" s="16" t="s">
        <v>91</v>
      </c>
    </row>
    <row r="346" s="2" customFormat="1">
      <c r="A346" s="37"/>
      <c r="B346" s="38"/>
      <c r="C346" s="39"/>
      <c r="D346" s="232" t="s">
        <v>148</v>
      </c>
      <c r="E346" s="39"/>
      <c r="F346" s="239" t="s">
        <v>466</v>
      </c>
      <c r="G346" s="39"/>
      <c r="H346" s="39"/>
      <c r="I346" s="234"/>
      <c r="J346" s="39"/>
      <c r="K346" s="39"/>
      <c r="L346" s="43"/>
      <c r="M346" s="235"/>
      <c r="N346" s="236"/>
      <c r="O346" s="90"/>
      <c r="P346" s="90"/>
      <c r="Q346" s="90"/>
      <c r="R346" s="90"/>
      <c r="S346" s="90"/>
      <c r="T346" s="91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148</v>
      </c>
      <c r="AU346" s="16" t="s">
        <v>91</v>
      </c>
    </row>
    <row r="347" s="13" customFormat="1">
      <c r="A347" s="13"/>
      <c r="B347" s="240"/>
      <c r="C347" s="241"/>
      <c r="D347" s="232" t="s">
        <v>150</v>
      </c>
      <c r="E347" s="242" t="s">
        <v>1</v>
      </c>
      <c r="F347" s="243" t="s">
        <v>651</v>
      </c>
      <c r="G347" s="241"/>
      <c r="H347" s="244">
        <v>15.212</v>
      </c>
      <c r="I347" s="245"/>
      <c r="J347" s="241"/>
      <c r="K347" s="241"/>
      <c r="L347" s="246"/>
      <c r="M347" s="247"/>
      <c r="N347" s="248"/>
      <c r="O347" s="248"/>
      <c r="P347" s="248"/>
      <c r="Q347" s="248"/>
      <c r="R347" s="248"/>
      <c r="S347" s="248"/>
      <c r="T347" s="24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0" t="s">
        <v>150</v>
      </c>
      <c r="AU347" s="250" t="s">
        <v>91</v>
      </c>
      <c r="AV347" s="13" t="s">
        <v>91</v>
      </c>
      <c r="AW347" s="13" t="s">
        <v>36</v>
      </c>
      <c r="AX347" s="13" t="s">
        <v>89</v>
      </c>
      <c r="AY347" s="250" t="s">
        <v>136</v>
      </c>
    </row>
    <row r="348" s="2" customFormat="1" ht="24.15" customHeight="1">
      <c r="A348" s="37"/>
      <c r="B348" s="38"/>
      <c r="C348" s="218" t="s">
        <v>409</v>
      </c>
      <c r="D348" s="218" t="s">
        <v>138</v>
      </c>
      <c r="E348" s="219" t="s">
        <v>165</v>
      </c>
      <c r="F348" s="220" t="s">
        <v>166</v>
      </c>
      <c r="G348" s="221" t="s">
        <v>160</v>
      </c>
      <c r="H348" s="222">
        <v>15.212</v>
      </c>
      <c r="I348" s="223"/>
      <c r="J348" s="224">
        <f>ROUND(I348*H348,2)</f>
        <v>0</v>
      </c>
      <c r="K348" s="225"/>
      <c r="L348" s="43"/>
      <c r="M348" s="226" t="s">
        <v>1</v>
      </c>
      <c r="N348" s="227" t="s">
        <v>46</v>
      </c>
      <c r="O348" s="90"/>
      <c r="P348" s="228">
        <f>O348*H348</f>
        <v>0</v>
      </c>
      <c r="Q348" s="228">
        <v>0</v>
      </c>
      <c r="R348" s="228">
        <f>Q348*H348</f>
        <v>0</v>
      </c>
      <c r="S348" s="228">
        <v>0</v>
      </c>
      <c r="T348" s="229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30" t="s">
        <v>142</v>
      </c>
      <c r="AT348" s="230" t="s">
        <v>138</v>
      </c>
      <c r="AU348" s="230" t="s">
        <v>91</v>
      </c>
      <c r="AY348" s="16" t="s">
        <v>136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6" t="s">
        <v>89</v>
      </c>
      <c r="BK348" s="231">
        <f>ROUND(I348*H348,2)</f>
        <v>0</v>
      </c>
      <c r="BL348" s="16" t="s">
        <v>142</v>
      </c>
      <c r="BM348" s="230" t="s">
        <v>652</v>
      </c>
    </row>
    <row r="349" s="2" customFormat="1">
      <c r="A349" s="37"/>
      <c r="B349" s="38"/>
      <c r="C349" s="39"/>
      <c r="D349" s="232" t="s">
        <v>144</v>
      </c>
      <c r="E349" s="39"/>
      <c r="F349" s="233" t="s">
        <v>168</v>
      </c>
      <c r="G349" s="39"/>
      <c r="H349" s="39"/>
      <c r="I349" s="234"/>
      <c r="J349" s="39"/>
      <c r="K349" s="39"/>
      <c r="L349" s="43"/>
      <c r="M349" s="235"/>
      <c r="N349" s="236"/>
      <c r="O349" s="90"/>
      <c r="P349" s="90"/>
      <c r="Q349" s="90"/>
      <c r="R349" s="90"/>
      <c r="S349" s="90"/>
      <c r="T349" s="91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6" t="s">
        <v>144</v>
      </c>
      <c r="AU349" s="16" t="s">
        <v>91</v>
      </c>
    </row>
    <row r="350" s="2" customFormat="1">
      <c r="A350" s="37"/>
      <c r="B350" s="38"/>
      <c r="C350" s="39"/>
      <c r="D350" s="237" t="s">
        <v>146</v>
      </c>
      <c r="E350" s="39"/>
      <c r="F350" s="238" t="s">
        <v>169</v>
      </c>
      <c r="G350" s="39"/>
      <c r="H350" s="39"/>
      <c r="I350" s="234"/>
      <c r="J350" s="39"/>
      <c r="K350" s="39"/>
      <c r="L350" s="43"/>
      <c r="M350" s="235"/>
      <c r="N350" s="236"/>
      <c r="O350" s="90"/>
      <c r="P350" s="90"/>
      <c r="Q350" s="90"/>
      <c r="R350" s="90"/>
      <c r="S350" s="90"/>
      <c r="T350" s="91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146</v>
      </c>
      <c r="AU350" s="16" t="s">
        <v>91</v>
      </c>
    </row>
    <row r="351" s="2" customFormat="1">
      <c r="A351" s="37"/>
      <c r="B351" s="38"/>
      <c r="C351" s="39"/>
      <c r="D351" s="232" t="s">
        <v>148</v>
      </c>
      <c r="E351" s="39"/>
      <c r="F351" s="239" t="s">
        <v>470</v>
      </c>
      <c r="G351" s="39"/>
      <c r="H351" s="39"/>
      <c r="I351" s="234"/>
      <c r="J351" s="39"/>
      <c r="K351" s="39"/>
      <c r="L351" s="43"/>
      <c r="M351" s="235"/>
      <c r="N351" s="236"/>
      <c r="O351" s="90"/>
      <c r="P351" s="90"/>
      <c r="Q351" s="90"/>
      <c r="R351" s="90"/>
      <c r="S351" s="90"/>
      <c r="T351" s="91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148</v>
      </c>
      <c r="AU351" s="16" t="s">
        <v>91</v>
      </c>
    </row>
    <row r="352" s="13" customFormat="1">
      <c r="A352" s="13"/>
      <c r="B352" s="240"/>
      <c r="C352" s="241"/>
      <c r="D352" s="232" t="s">
        <v>150</v>
      </c>
      <c r="E352" s="242" t="s">
        <v>1</v>
      </c>
      <c r="F352" s="243" t="s">
        <v>653</v>
      </c>
      <c r="G352" s="241"/>
      <c r="H352" s="244">
        <v>15.212</v>
      </c>
      <c r="I352" s="245"/>
      <c r="J352" s="241"/>
      <c r="K352" s="241"/>
      <c r="L352" s="246"/>
      <c r="M352" s="247"/>
      <c r="N352" s="248"/>
      <c r="O352" s="248"/>
      <c r="P352" s="248"/>
      <c r="Q352" s="248"/>
      <c r="R352" s="248"/>
      <c r="S352" s="248"/>
      <c r="T352" s="24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0" t="s">
        <v>150</v>
      </c>
      <c r="AU352" s="250" t="s">
        <v>91</v>
      </c>
      <c r="AV352" s="13" t="s">
        <v>91</v>
      </c>
      <c r="AW352" s="13" t="s">
        <v>36</v>
      </c>
      <c r="AX352" s="13" t="s">
        <v>89</v>
      </c>
      <c r="AY352" s="250" t="s">
        <v>136</v>
      </c>
    </row>
    <row r="353" s="2" customFormat="1" ht="33" customHeight="1">
      <c r="A353" s="37"/>
      <c r="B353" s="38"/>
      <c r="C353" s="218" t="s">
        <v>417</v>
      </c>
      <c r="D353" s="218" t="s">
        <v>138</v>
      </c>
      <c r="E353" s="219" t="s">
        <v>171</v>
      </c>
      <c r="F353" s="220" t="s">
        <v>172</v>
      </c>
      <c r="G353" s="221" t="s">
        <v>141</v>
      </c>
      <c r="H353" s="222">
        <v>48.090000000000003</v>
      </c>
      <c r="I353" s="223"/>
      <c r="J353" s="224">
        <f>ROUND(I353*H353,2)</f>
        <v>0</v>
      </c>
      <c r="K353" s="225"/>
      <c r="L353" s="43"/>
      <c r="M353" s="226" t="s">
        <v>1</v>
      </c>
      <c r="N353" s="227" t="s">
        <v>46</v>
      </c>
      <c r="O353" s="90"/>
      <c r="P353" s="228">
        <f>O353*H353</f>
        <v>0</v>
      </c>
      <c r="Q353" s="228">
        <v>0</v>
      </c>
      <c r="R353" s="228">
        <f>Q353*H353</f>
        <v>0</v>
      </c>
      <c r="S353" s="228">
        <v>0</v>
      </c>
      <c r="T353" s="229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30" t="s">
        <v>142</v>
      </c>
      <c r="AT353" s="230" t="s">
        <v>138</v>
      </c>
      <c r="AU353" s="230" t="s">
        <v>91</v>
      </c>
      <c r="AY353" s="16" t="s">
        <v>136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6" t="s">
        <v>89</v>
      </c>
      <c r="BK353" s="231">
        <f>ROUND(I353*H353,2)</f>
        <v>0</v>
      </c>
      <c r="BL353" s="16" t="s">
        <v>142</v>
      </c>
      <c r="BM353" s="230" t="s">
        <v>654</v>
      </c>
    </row>
    <row r="354" s="2" customFormat="1">
      <c r="A354" s="37"/>
      <c r="B354" s="38"/>
      <c r="C354" s="39"/>
      <c r="D354" s="232" t="s">
        <v>144</v>
      </c>
      <c r="E354" s="39"/>
      <c r="F354" s="233" t="s">
        <v>655</v>
      </c>
      <c r="G354" s="39"/>
      <c r="H354" s="39"/>
      <c r="I354" s="234"/>
      <c r="J354" s="39"/>
      <c r="K354" s="39"/>
      <c r="L354" s="43"/>
      <c r="M354" s="235"/>
      <c r="N354" s="236"/>
      <c r="O354" s="90"/>
      <c r="P354" s="90"/>
      <c r="Q354" s="90"/>
      <c r="R354" s="90"/>
      <c r="S354" s="90"/>
      <c r="T354" s="91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6" t="s">
        <v>144</v>
      </c>
      <c r="AU354" s="16" t="s">
        <v>91</v>
      </c>
    </row>
    <row r="355" s="2" customFormat="1">
      <c r="A355" s="37"/>
      <c r="B355" s="38"/>
      <c r="C355" s="39"/>
      <c r="D355" s="237" t="s">
        <v>146</v>
      </c>
      <c r="E355" s="39"/>
      <c r="F355" s="238" t="s">
        <v>175</v>
      </c>
      <c r="G355" s="39"/>
      <c r="H355" s="39"/>
      <c r="I355" s="234"/>
      <c r="J355" s="39"/>
      <c r="K355" s="39"/>
      <c r="L355" s="43"/>
      <c r="M355" s="235"/>
      <c r="N355" s="236"/>
      <c r="O355" s="90"/>
      <c r="P355" s="90"/>
      <c r="Q355" s="90"/>
      <c r="R355" s="90"/>
      <c r="S355" s="90"/>
      <c r="T355" s="91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146</v>
      </c>
      <c r="AU355" s="16" t="s">
        <v>91</v>
      </c>
    </row>
    <row r="356" s="2" customFormat="1">
      <c r="A356" s="37"/>
      <c r="B356" s="38"/>
      <c r="C356" s="39"/>
      <c r="D356" s="232" t="s">
        <v>148</v>
      </c>
      <c r="E356" s="39"/>
      <c r="F356" s="239" t="s">
        <v>470</v>
      </c>
      <c r="G356" s="39"/>
      <c r="H356" s="39"/>
      <c r="I356" s="234"/>
      <c r="J356" s="39"/>
      <c r="K356" s="39"/>
      <c r="L356" s="43"/>
      <c r="M356" s="235"/>
      <c r="N356" s="236"/>
      <c r="O356" s="90"/>
      <c r="P356" s="90"/>
      <c r="Q356" s="90"/>
      <c r="R356" s="90"/>
      <c r="S356" s="90"/>
      <c r="T356" s="91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148</v>
      </c>
      <c r="AU356" s="16" t="s">
        <v>91</v>
      </c>
    </row>
    <row r="357" s="13" customFormat="1">
      <c r="A357" s="13"/>
      <c r="B357" s="240"/>
      <c r="C357" s="241"/>
      <c r="D357" s="232" t="s">
        <v>150</v>
      </c>
      <c r="E357" s="242" t="s">
        <v>1</v>
      </c>
      <c r="F357" s="243" t="s">
        <v>656</v>
      </c>
      <c r="G357" s="241"/>
      <c r="H357" s="244">
        <v>46.810000000000002</v>
      </c>
      <c r="I357" s="245"/>
      <c r="J357" s="241"/>
      <c r="K357" s="241"/>
      <c r="L357" s="246"/>
      <c r="M357" s="247"/>
      <c r="N357" s="248"/>
      <c r="O357" s="248"/>
      <c r="P357" s="248"/>
      <c r="Q357" s="248"/>
      <c r="R357" s="248"/>
      <c r="S357" s="248"/>
      <c r="T357" s="24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0" t="s">
        <v>150</v>
      </c>
      <c r="AU357" s="250" t="s">
        <v>91</v>
      </c>
      <c r="AV357" s="13" t="s">
        <v>91</v>
      </c>
      <c r="AW357" s="13" t="s">
        <v>36</v>
      </c>
      <c r="AX357" s="13" t="s">
        <v>81</v>
      </c>
      <c r="AY357" s="250" t="s">
        <v>136</v>
      </c>
    </row>
    <row r="358" s="13" customFormat="1">
      <c r="A358" s="13"/>
      <c r="B358" s="240"/>
      <c r="C358" s="241"/>
      <c r="D358" s="232" t="s">
        <v>150</v>
      </c>
      <c r="E358" s="242" t="s">
        <v>1</v>
      </c>
      <c r="F358" s="243" t="s">
        <v>657</v>
      </c>
      <c r="G358" s="241"/>
      <c r="H358" s="244">
        <v>1.28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0" t="s">
        <v>150</v>
      </c>
      <c r="AU358" s="250" t="s">
        <v>91</v>
      </c>
      <c r="AV358" s="13" t="s">
        <v>91</v>
      </c>
      <c r="AW358" s="13" t="s">
        <v>36</v>
      </c>
      <c r="AX358" s="13" t="s">
        <v>81</v>
      </c>
      <c r="AY358" s="250" t="s">
        <v>136</v>
      </c>
    </row>
    <row r="359" s="14" customFormat="1">
      <c r="A359" s="14"/>
      <c r="B359" s="251"/>
      <c r="C359" s="252"/>
      <c r="D359" s="232" t="s">
        <v>150</v>
      </c>
      <c r="E359" s="253" t="s">
        <v>1</v>
      </c>
      <c r="F359" s="254" t="s">
        <v>178</v>
      </c>
      <c r="G359" s="252"/>
      <c r="H359" s="255">
        <v>48.090000000000003</v>
      </c>
      <c r="I359" s="256"/>
      <c r="J359" s="252"/>
      <c r="K359" s="252"/>
      <c r="L359" s="257"/>
      <c r="M359" s="258"/>
      <c r="N359" s="259"/>
      <c r="O359" s="259"/>
      <c r="P359" s="259"/>
      <c r="Q359" s="259"/>
      <c r="R359" s="259"/>
      <c r="S359" s="259"/>
      <c r="T359" s="260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1" t="s">
        <v>150</v>
      </c>
      <c r="AU359" s="261" t="s">
        <v>91</v>
      </c>
      <c r="AV359" s="14" t="s">
        <v>142</v>
      </c>
      <c r="AW359" s="14" t="s">
        <v>36</v>
      </c>
      <c r="AX359" s="14" t="s">
        <v>89</v>
      </c>
      <c r="AY359" s="261" t="s">
        <v>136</v>
      </c>
    </row>
    <row r="360" s="2" customFormat="1" ht="33" customHeight="1">
      <c r="A360" s="37"/>
      <c r="B360" s="38"/>
      <c r="C360" s="218" t="s">
        <v>429</v>
      </c>
      <c r="D360" s="218" t="s">
        <v>138</v>
      </c>
      <c r="E360" s="219" t="s">
        <v>185</v>
      </c>
      <c r="F360" s="220" t="s">
        <v>186</v>
      </c>
      <c r="G360" s="221" t="s">
        <v>141</v>
      </c>
      <c r="H360" s="222">
        <v>10.060000000000001</v>
      </c>
      <c r="I360" s="223"/>
      <c r="J360" s="224">
        <f>ROUND(I360*H360,2)</f>
        <v>0</v>
      </c>
      <c r="K360" s="225"/>
      <c r="L360" s="43"/>
      <c r="M360" s="226" t="s">
        <v>1</v>
      </c>
      <c r="N360" s="227" t="s">
        <v>46</v>
      </c>
      <c r="O360" s="90"/>
      <c r="P360" s="228">
        <f>O360*H360</f>
        <v>0</v>
      </c>
      <c r="Q360" s="228">
        <v>1.1027</v>
      </c>
      <c r="R360" s="228">
        <f>Q360*H360</f>
        <v>11.093162000000001</v>
      </c>
      <c r="S360" s="228">
        <v>0</v>
      </c>
      <c r="T360" s="229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30" t="s">
        <v>142</v>
      </c>
      <c r="AT360" s="230" t="s">
        <v>138</v>
      </c>
      <c r="AU360" s="230" t="s">
        <v>91</v>
      </c>
      <c r="AY360" s="16" t="s">
        <v>136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6" t="s">
        <v>89</v>
      </c>
      <c r="BK360" s="231">
        <f>ROUND(I360*H360,2)</f>
        <v>0</v>
      </c>
      <c r="BL360" s="16" t="s">
        <v>142</v>
      </c>
      <c r="BM360" s="230" t="s">
        <v>658</v>
      </c>
    </row>
    <row r="361" s="2" customFormat="1">
      <c r="A361" s="37"/>
      <c r="B361" s="38"/>
      <c r="C361" s="39"/>
      <c r="D361" s="232" t="s">
        <v>144</v>
      </c>
      <c r="E361" s="39"/>
      <c r="F361" s="233" t="s">
        <v>188</v>
      </c>
      <c r="G361" s="39"/>
      <c r="H361" s="39"/>
      <c r="I361" s="234"/>
      <c r="J361" s="39"/>
      <c r="K361" s="39"/>
      <c r="L361" s="43"/>
      <c r="M361" s="235"/>
      <c r="N361" s="236"/>
      <c r="O361" s="90"/>
      <c r="P361" s="90"/>
      <c r="Q361" s="90"/>
      <c r="R361" s="90"/>
      <c r="S361" s="90"/>
      <c r="T361" s="91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T361" s="16" t="s">
        <v>144</v>
      </c>
      <c r="AU361" s="16" t="s">
        <v>91</v>
      </c>
    </row>
    <row r="362" s="2" customFormat="1">
      <c r="A362" s="37"/>
      <c r="B362" s="38"/>
      <c r="C362" s="39"/>
      <c r="D362" s="237" t="s">
        <v>146</v>
      </c>
      <c r="E362" s="39"/>
      <c r="F362" s="238" t="s">
        <v>189</v>
      </c>
      <c r="G362" s="39"/>
      <c r="H362" s="39"/>
      <c r="I362" s="234"/>
      <c r="J362" s="39"/>
      <c r="K362" s="39"/>
      <c r="L362" s="43"/>
      <c r="M362" s="235"/>
      <c r="N362" s="236"/>
      <c r="O362" s="90"/>
      <c r="P362" s="90"/>
      <c r="Q362" s="90"/>
      <c r="R362" s="90"/>
      <c r="S362" s="90"/>
      <c r="T362" s="91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6" t="s">
        <v>146</v>
      </c>
      <c r="AU362" s="16" t="s">
        <v>91</v>
      </c>
    </row>
    <row r="363" s="2" customFormat="1">
      <c r="A363" s="37"/>
      <c r="B363" s="38"/>
      <c r="C363" s="39"/>
      <c r="D363" s="232" t="s">
        <v>148</v>
      </c>
      <c r="E363" s="39"/>
      <c r="F363" s="239" t="s">
        <v>470</v>
      </c>
      <c r="G363" s="39"/>
      <c r="H363" s="39"/>
      <c r="I363" s="234"/>
      <c r="J363" s="39"/>
      <c r="K363" s="39"/>
      <c r="L363" s="43"/>
      <c r="M363" s="235"/>
      <c r="N363" s="236"/>
      <c r="O363" s="90"/>
      <c r="P363" s="90"/>
      <c r="Q363" s="90"/>
      <c r="R363" s="90"/>
      <c r="S363" s="90"/>
      <c r="T363" s="91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148</v>
      </c>
      <c r="AU363" s="16" t="s">
        <v>91</v>
      </c>
    </row>
    <row r="364" s="13" customFormat="1">
      <c r="A364" s="13"/>
      <c r="B364" s="240"/>
      <c r="C364" s="241"/>
      <c r="D364" s="232" t="s">
        <v>150</v>
      </c>
      <c r="E364" s="242" t="s">
        <v>1</v>
      </c>
      <c r="F364" s="243" t="s">
        <v>659</v>
      </c>
      <c r="G364" s="241"/>
      <c r="H364" s="244">
        <v>10.060000000000001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0" t="s">
        <v>150</v>
      </c>
      <c r="AU364" s="250" t="s">
        <v>91</v>
      </c>
      <c r="AV364" s="13" t="s">
        <v>91</v>
      </c>
      <c r="AW364" s="13" t="s">
        <v>36</v>
      </c>
      <c r="AX364" s="13" t="s">
        <v>89</v>
      </c>
      <c r="AY364" s="250" t="s">
        <v>136</v>
      </c>
    </row>
    <row r="365" s="2" customFormat="1" ht="37.8" customHeight="1">
      <c r="A365" s="37"/>
      <c r="B365" s="38"/>
      <c r="C365" s="218" t="s">
        <v>353</v>
      </c>
      <c r="D365" s="218" t="s">
        <v>138</v>
      </c>
      <c r="E365" s="219" t="s">
        <v>180</v>
      </c>
      <c r="F365" s="220" t="s">
        <v>660</v>
      </c>
      <c r="G365" s="221" t="s">
        <v>141</v>
      </c>
      <c r="H365" s="222">
        <v>38.030000000000001</v>
      </c>
      <c r="I365" s="223"/>
      <c r="J365" s="224">
        <f>ROUND(I365*H365,2)</f>
        <v>0</v>
      </c>
      <c r="K365" s="225"/>
      <c r="L365" s="43"/>
      <c r="M365" s="226" t="s">
        <v>1</v>
      </c>
      <c r="N365" s="227" t="s">
        <v>46</v>
      </c>
      <c r="O365" s="90"/>
      <c r="P365" s="228">
        <f>O365*H365</f>
        <v>0</v>
      </c>
      <c r="Q365" s="228">
        <v>1.1027</v>
      </c>
      <c r="R365" s="228">
        <f>Q365*H365</f>
        <v>41.935681000000002</v>
      </c>
      <c r="S365" s="228">
        <v>0</v>
      </c>
      <c r="T365" s="229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30" t="s">
        <v>142</v>
      </c>
      <c r="AT365" s="230" t="s">
        <v>138</v>
      </c>
      <c r="AU365" s="230" t="s">
        <v>91</v>
      </c>
      <c r="AY365" s="16" t="s">
        <v>136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6" t="s">
        <v>89</v>
      </c>
      <c r="BK365" s="231">
        <f>ROUND(I365*H365,2)</f>
        <v>0</v>
      </c>
      <c r="BL365" s="16" t="s">
        <v>142</v>
      </c>
      <c r="BM365" s="230" t="s">
        <v>661</v>
      </c>
    </row>
    <row r="366" s="2" customFormat="1">
      <c r="A366" s="37"/>
      <c r="B366" s="38"/>
      <c r="C366" s="39"/>
      <c r="D366" s="232" t="s">
        <v>144</v>
      </c>
      <c r="E366" s="39"/>
      <c r="F366" s="233" t="s">
        <v>662</v>
      </c>
      <c r="G366" s="39"/>
      <c r="H366" s="39"/>
      <c r="I366" s="234"/>
      <c r="J366" s="39"/>
      <c r="K366" s="39"/>
      <c r="L366" s="43"/>
      <c r="M366" s="235"/>
      <c r="N366" s="236"/>
      <c r="O366" s="90"/>
      <c r="P366" s="90"/>
      <c r="Q366" s="90"/>
      <c r="R366" s="90"/>
      <c r="S366" s="90"/>
      <c r="T366" s="91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6" t="s">
        <v>144</v>
      </c>
      <c r="AU366" s="16" t="s">
        <v>91</v>
      </c>
    </row>
    <row r="367" s="2" customFormat="1">
      <c r="A367" s="37"/>
      <c r="B367" s="38"/>
      <c r="C367" s="39"/>
      <c r="D367" s="232" t="s">
        <v>148</v>
      </c>
      <c r="E367" s="39"/>
      <c r="F367" s="239" t="s">
        <v>470</v>
      </c>
      <c r="G367" s="39"/>
      <c r="H367" s="39"/>
      <c r="I367" s="234"/>
      <c r="J367" s="39"/>
      <c r="K367" s="39"/>
      <c r="L367" s="43"/>
      <c r="M367" s="235"/>
      <c r="N367" s="236"/>
      <c r="O367" s="90"/>
      <c r="P367" s="90"/>
      <c r="Q367" s="90"/>
      <c r="R367" s="90"/>
      <c r="S367" s="90"/>
      <c r="T367" s="91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6" t="s">
        <v>148</v>
      </c>
      <c r="AU367" s="16" t="s">
        <v>91</v>
      </c>
    </row>
    <row r="368" s="13" customFormat="1">
      <c r="A368" s="13"/>
      <c r="B368" s="240"/>
      <c r="C368" s="241"/>
      <c r="D368" s="232" t="s">
        <v>150</v>
      </c>
      <c r="E368" s="242" t="s">
        <v>1</v>
      </c>
      <c r="F368" s="243" t="s">
        <v>663</v>
      </c>
      <c r="G368" s="241"/>
      <c r="H368" s="244">
        <v>38.030000000000001</v>
      </c>
      <c r="I368" s="245"/>
      <c r="J368" s="241"/>
      <c r="K368" s="241"/>
      <c r="L368" s="246"/>
      <c r="M368" s="247"/>
      <c r="N368" s="248"/>
      <c r="O368" s="248"/>
      <c r="P368" s="248"/>
      <c r="Q368" s="248"/>
      <c r="R368" s="248"/>
      <c r="S368" s="248"/>
      <c r="T368" s="249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0" t="s">
        <v>150</v>
      </c>
      <c r="AU368" s="250" t="s">
        <v>91</v>
      </c>
      <c r="AV368" s="13" t="s">
        <v>91</v>
      </c>
      <c r="AW368" s="13" t="s">
        <v>36</v>
      </c>
      <c r="AX368" s="13" t="s">
        <v>89</v>
      </c>
      <c r="AY368" s="250" t="s">
        <v>136</v>
      </c>
    </row>
    <row r="369" s="2" customFormat="1" ht="33" customHeight="1">
      <c r="A369" s="37"/>
      <c r="B369" s="38"/>
      <c r="C369" s="218" t="s">
        <v>444</v>
      </c>
      <c r="D369" s="218" t="s">
        <v>138</v>
      </c>
      <c r="E369" s="219" t="s">
        <v>492</v>
      </c>
      <c r="F369" s="220" t="s">
        <v>493</v>
      </c>
      <c r="G369" s="221" t="s">
        <v>160</v>
      </c>
      <c r="H369" s="222">
        <v>7.7000000000000002</v>
      </c>
      <c r="I369" s="223"/>
      <c r="J369" s="224">
        <f>ROUND(I369*H369,2)</f>
        <v>0</v>
      </c>
      <c r="K369" s="225"/>
      <c r="L369" s="43"/>
      <c r="M369" s="226" t="s">
        <v>1</v>
      </c>
      <c r="N369" s="227" t="s">
        <v>46</v>
      </c>
      <c r="O369" s="90"/>
      <c r="P369" s="228">
        <f>O369*H369</f>
        <v>0</v>
      </c>
      <c r="Q369" s="228">
        <v>0</v>
      </c>
      <c r="R369" s="228">
        <f>Q369*H369</f>
        <v>0</v>
      </c>
      <c r="S369" s="228">
        <v>0</v>
      </c>
      <c r="T369" s="229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30" t="s">
        <v>142</v>
      </c>
      <c r="AT369" s="230" t="s">
        <v>138</v>
      </c>
      <c r="AU369" s="230" t="s">
        <v>91</v>
      </c>
      <c r="AY369" s="16" t="s">
        <v>136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6" t="s">
        <v>89</v>
      </c>
      <c r="BK369" s="231">
        <f>ROUND(I369*H369,2)</f>
        <v>0</v>
      </c>
      <c r="BL369" s="16" t="s">
        <v>142</v>
      </c>
      <c r="BM369" s="230" t="s">
        <v>664</v>
      </c>
    </row>
    <row r="370" s="2" customFormat="1">
      <c r="A370" s="37"/>
      <c r="B370" s="38"/>
      <c r="C370" s="39"/>
      <c r="D370" s="232" t="s">
        <v>144</v>
      </c>
      <c r="E370" s="39"/>
      <c r="F370" s="233" t="s">
        <v>495</v>
      </c>
      <c r="G370" s="39"/>
      <c r="H370" s="39"/>
      <c r="I370" s="234"/>
      <c r="J370" s="39"/>
      <c r="K370" s="39"/>
      <c r="L370" s="43"/>
      <c r="M370" s="235"/>
      <c r="N370" s="236"/>
      <c r="O370" s="90"/>
      <c r="P370" s="90"/>
      <c r="Q370" s="90"/>
      <c r="R370" s="90"/>
      <c r="S370" s="90"/>
      <c r="T370" s="91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6" t="s">
        <v>144</v>
      </c>
      <c r="AU370" s="16" t="s">
        <v>91</v>
      </c>
    </row>
    <row r="371" s="2" customFormat="1">
      <c r="A371" s="37"/>
      <c r="B371" s="38"/>
      <c r="C371" s="39"/>
      <c r="D371" s="237" t="s">
        <v>146</v>
      </c>
      <c r="E371" s="39"/>
      <c r="F371" s="238" t="s">
        <v>496</v>
      </c>
      <c r="G371" s="39"/>
      <c r="H371" s="39"/>
      <c r="I371" s="234"/>
      <c r="J371" s="39"/>
      <c r="K371" s="39"/>
      <c r="L371" s="43"/>
      <c r="M371" s="235"/>
      <c r="N371" s="236"/>
      <c r="O371" s="90"/>
      <c r="P371" s="90"/>
      <c r="Q371" s="90"/>
      <c r="R371" s="90"/>
      <c r="S371" s="90"/>
      <c r="T371" s="91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146</v>
      </c>
      <c r="AU371" s="16" t="s">
        <v>91</v>
      </c>
    </row>
    <row r="372" s="2" customFormat="1">
      <c r="A372" s="37"/>
      <c r="B372" s="38"/>
      <c r="C372" s="39"/>
      <c r="D372" s="232" t="s">
        <v>148</v>
      </c>
      <c r="E372" s="39"/>
      <c r="F372" s="239" t="s">
        <v>470</v>
      </c>
      <c r="G372" s="39"/>
      <c r="H372" s="39"/>
      <c r="I372" s="234"/>
      <c r="J372" s="39"/>
      <c r="K372" s="39"/>
      <c r="L372" s="43"/>
      <c r="M372" s="235"/>
      <c r="N372" s="236"/>
      <c r="O372" s="90"/>
      <c r="P372" s="90"/>
      <c r="Q372" s="90"/>
      <c r="R372" s="90"/>
      <c r="S372" s="90"/>
      <c r="T372" s="91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6" t="s">
        <v>148</v>
      </c>
      <c r="AU372" s="16" t="s">
        <v>91</v>
      </c>
    </row>
    <row r="373" s="13" customFormat="1">
      <c r="A373" s="13"/>
      <c r="B373" s="240"/>
      <c r="C373" s="241"/>
      <c r="D373" s="232" t="s">
        <v>150</v>
      </c>
      <c r="E373" s="242" t="s">
        <v>1</v>
      </c>
      <c r="F373" s="243" t="s">
        <v>665</v>
      </c>
      <c r="G373" s="241"/>
      <c r="H373" s="244">
        <v>7.7000000000000002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0" t="s">
        <v>150</v>
      </c>
      <c r="AU373" s="250" t="s">
        <v>91</v>
      </c>
      <c r="AV373" s="13" t="s">
        <v>91</v>
      </c>
      <c r="AW373" s="13" t="s">
        <v>36</v>
      </c>
      <c r="AX373" s="13" t="s">
        <v>89</v>
      </c>
      <c r="AY373" s="250" t="s">
        <v>136</v>
      </c>
    </row>
    <row r="374" s="2" customFormat="1" ht="24.15" customHeight="1">
      <c r="A374" s="37"/>
      <c r="B374" s="38"/>
      <c r="C374" s="218" t="s">
        <v>666</v>
      </c>
      <c r="D374" s="218" t="s">
        <v>138</v>
      </c>
      <c r="E374" s="219" t="s">
        <v>578</v>
      </c>
      <c r="F374" s="220" t="s">
        <v>579</v>
      </c>
      <c r="G374" s="221" t="s">
        <v>160</v>
      </c>
      <c r="H374" s="222">
        <v>7.7000000000000002</v>
      </c>
      <c r="I374" s="223"/>
      <c r="J374" s="224">
        <f>ROUND(I374*H374,2)</f>
        <v>0</v>
      </c>
      <c r="K374" s="225"/>
      <c r="L374" s="43"/>
      <c r="M374" s="226" t="s">
        <v>1</v>
      </c>
      <c r="N374" s="227" t="s">
        <v>46</v>
      </c>
      <c r="O374" s="90"/>
      <c r="P374" s="228">
        <f>O374*H374</f>
        <v>0</v>
      </c>
      <c r="Q374" s="228">
        <v>1.8700000000000001</v>
      </c>
      <c r="R374" s="228">
        <f>Q374*H374</f>
        <v>14.399000000000001</v>
      </c>
      <c r="S374" s="228">
        <v>0</v>
      </c>
      <c r="T374" s="229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30" t="s">
        <v>142</v>
      </c>
      <c r="AT374" s="230" t="s">
        <v>138</v>
      </c>
      <c r="AU374" s="230" t="s">
        <v>91</v>
      </c>
      <c r="AY374" s="16" t="s">
        <v>136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6" t="s">
        <v>89</v>
      </c>
      <c r="BK374" s="231">
        <f>ROUND(I374*H374,2)</f>
        <v>0</v>
      </c>
      <c r="BL374" s="16" t="s">
        <v>142</v>
      </c>
      <c r="BM374" s="230" t="s">
        <v>667</v>
      </c>
    </row>
    <row r="375" s="2" customFormat="1">
      <c r="A375" s="37"/>
      <c r="B375" s="38"/>
      <c r="C375" s="39"/>
      <c r="D375" s="232" t="s">
        <v>144</v>
      </c>
      <c r="E375" s="39"/>
      <c r="F375" s="233" t="s">
        <v>581</v>
      </c>
      <c r="G375" s="39"/>
      <c r="H375" s="39"/>
      <c r="I375" s="234"/>
      <c r="J375" s="39"/>
      <c r="K375" s="39"/>
      <c r="L375" s="43"/>
      <c r="M375" s="235"/>
      <c r="N375" s="236"/>
      <c r="O375" s="90"/>
      <c r="P375" s="90"/>
      <c r="Q375" s="90"/>
      <c r="R375" s="90"/>
      <c r="S375" s="90"/>
      <c r="T375" s="91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6" t="s">
        <v>144</v>
      </c>
      <c r="AU375" s="16" t="s">
        <v>91</v>
      </c>
    </row>
    <row r="376" s="2" customFormat="1">
      <c r="A376" s="37"/>
      <c r="B376" s="38"/>
      <c r="C376" s="39"/>
      <c r="D376" s="237" t="s">
        <v>146</v>
      </c>
      <c r="E376" s="39"/>
      <c r="F376" s="238" t="s">
        <v>582</v>
      </c>
      <c r="G376" s="39"/>
      <c r="H376" s="39"/>
      <c r="I376" s="234"/>
      <c r="J376" s="39"/>
      <c r="K376" s="39"/>
      <c r="L376" s="43"/>
      <c r="M376" s="235"/>
      <c r="N376" s="236"/>
      <c r="O376" s="90"/>
      <c r="P376" s="90"/>
      <c r="Q376" s="90"/>
      <c r="R376" s="90"/>
      <c r="S376" s="90"/>
      <c r="T376" s="91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6" t="s">
        <v>146</v>
      </c>
      <c r="AU376" s="16" t="s">
        <v>91</v>
      </c>
    </row>
    <row r="377" s="2" customFormat="1">
      <c r="A377" s="37"/>
      <c r="B377" s="38"/>
      <c r="C377" s="39"/>
      <c r="D377" s="232" t="s">
        <v>148</v>
      </c>
      <c r="E377" s="39"/>
      <c r="F377" s="239" t="s">
        <v>470</v>
      </c>
      <c r="G377" s="39"/>
      <c r="H377" s="39"/>
      <c r="I377" s="234"/>
      <c r="J377" s="39"/>
      <c r="K377" s="39"/>
      <c r="L377" s="43"/>
      <c r="M377" s="235"/>
      <c r="N377" s="236"/>
      <c r="O377" s="90"/>
      <c r="P377" s="90"/>
      <c r="Q377" s="90"/>
      <c r="R377" s="90"/>
      <c r="S377" s="90"/>
      <c r="T377" s="91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6" t="s">
        <v>148</v>
      </c>
      <c r="AU377" s="16" t="s">
        <v>91</v>
      </c>
    </row>
    <row r="378" s="13" customFormat="1">
      <c r="A378" s="13"/>
      <c r="B378" s="240"/>
      <c r="C378" s="241"/>
      <c r="D378" s="232" t="s">
        <v>150</v>
      </c>
      <c r="E378" s="242" t="s">
        <v>1</v>
      </c>
      <c r="F378" s="243" t="s">
        <v>665</v>
      </c>
      <c r="G378" s="241"/>
      <c r="H378" s="244">
        <v>7.7000000000000002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0" t="s">
        <v>150</v>
      </c>
      <c r="AU378" s="250" t="s">
        <v>91</v>
      </c>
      <c r="AV378" s="13" t="s">
        <v>91</v>
      </c>
      <c r="AW378" s="13" t="s">
        <v>36</v>
      </c>
      <c r="AX378" s="13" t="s">
        <v>89</v>
      </c>
      <c r="AY378" s="250" t="s">
        <v>136</v>
      </c>
    </row>
    <row r="379" s="2" customFormat="1" ht="24.15" customHeight="1">
      <c r="A379" s="37"/>
      <c r="B379" s="38"/>
      <c r="C379" s="218" t="s">
        <v>668</v>
      </c>
      <c r="D379" s="218" t="s">
        <v>138</v>
      </c>
      <c r="E379" s="219" t="s">
        <v>584</v>
      </c>
      <c r="F379" s="220" t="s">
        <v>585</v>
      </c>
      <c r="G379" s="221" t="s">
        <v>141</v>
      </c>
      <c r="H379" s="222">
        <v>31.5</v>
      </c>
      <c r="I379" s="223"/>
      <c r="J379" s="224">
        <f>ROUND(I379*H379,2)</f>
        <v>0</v>
      </c>
      <c r="K379" s="225"/>
      <c r="L379" s="43"/>
      <c r="M379" s="226" t="s">
        <v>1</v>
      </c>
      <c r="N379" s="227" t="s">
        <v>46</v>
      </c>
      <c r="O379" s="90"/>
      <c r="P379" s="228">
        <f>O379*H379</f>
        <v>0</v>
      </c>
      <c r="Q379" s="228">
        <v>0</v>
      </c>
      <c r="R379" s="228">
        <f>Q379*H379</f>
        <v>0</v>
      </c>
      <c r="S379" s="228">
        <v>0</v>
      </c>
      <c r="T379" s="229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30" t="s">
        <v>142</v>
      </c>
      <c r="AT379" s="230" t="s">
        <v>138</v>
      </c>
      <c r="AU379" s="230" t="s">
        <v>91</v>
      </c>
      <c r="AY379" s="16" t="s">
        <v>136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6" t="s">
        <v>89</v>
      </c>
      <c r="BK379" s="231">
        <f>ROUND(I379*H379,2)</f>
        <v>0</v>
      </c>
      <c r="BL379" s="16" t="s">
        <v>142</v>
      </c>
      <c r="BM379" s="230" t="s">
        <v>669</v>
      </c>
    </row>
    <row r="380" s="2" customFormat="1">
      <c r="A380" s="37"/>
      <c r="B380" s="38"/>
      <c r="C380" s="39"/>
      <c r="D380" s="232" t="s">
        <v>144</v>
      </c>
      <c r="E380" s="39"/>
      <c r="F380" s="233" t="s">
        <v>587</v>
      </c>
      <c r="G380" s="39"/>
      <c r="H380" s="39"/>
      <c r="I380" s="234"/>
      <c r="J380" s="39"/>
      <c r="K380" s="39"/>
      <c r="L380" s="43"/>
      <c r="M380" s="235"/>
      <c r="N380" s="236"/>
      <c r="O380" s="90"/>
      <c r="P380" s="90"/>
      <c r="Q380" s="90"/>
      <c r="R380" s="90"/>
      <c r="S380" s="90"/>
      <c r="T380" s="91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6" t="s">
        <v>144</v>
      </c>
      <c r="AU380" s="16" t="s">
        <v>91</v>
      </c>
    </row>
    <row r="381" s="2" customFormat="1">
      <c r="A381" s="37"/>
      <c r="B381" s="38"/>
      <c r="C381" s="39"/>
      <c r="D381" s="237" t="s">
        <v>146</v>
      </c>
      <c r="E381" s="39"/>
      <c r="F381" s="238" t="s">
        <v>588</v>
      </c>
      <c r="G381" s="39"/>
      <c r="H381" s="39"/>
      <c r="I381" s="234"/>
      <c r="J381" s="39"/>
      <c r="K381" s="39"/>
      <c r="L381" s="43"/>
      <c r="M381" s="235"/>
      <c r="N381" s="236"/>
      <c r="O381" s="90"/>
      <c r="P381" s="90"/>
      <c r="Q381" s="90"/>
      <c r="R381" s="90"/>
      <c r="S381" s="90"/>
      <c r="T381" s="91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6" t="s">
        <v>146</v>
      </c>
      <c r="AU381" s="16" t="s">
        <v>91</v>
      </c>
    </row>
    <row r="382" s="13" customFormat="1">
      <c r="A382" s="13"/>
      <c r="B382" s="240"/>
      <c r="C382" s="241"/>
      <c r="D382" s="232" t="s">
        <v>150</v>
      </c>
      <c r="E382" s="242" t="s">
        <v>1</v>
      </c>
      <c r="F382" s="243" t="s">
        <v>670</v>
      </c>
      <c r="G382" s="241"/>
      <c r="H382" s="244">
        <v>31.5</v>
      </c>
      <c r="I382" s="245"/>
      <c r="J382" s="241"/>
      <c r="K382" s="241"/>
      <c r="L382" s="246"/>
      <c r="M382" s="247"/>
      <c r="N382" s="248"/>
      <c r="O382" s="248"/>
      <c r="P382" s="248"/>
      <c r="Q382" s="248"/>
      <c r="R382" s="248"/>
      <c r="S382" s="248"/>
      <c r="T382" s="249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0" t="s">
        <v>150</v>
      </c>
      <c r="AU382" s="250" t="s">
        <v>91</v>
      </c>
      <c r="AV382" s="13" t="s">
        <v>91</v>
      </c>
      <c r="AW382" s="13" t="s">
        <v>36</v>
      </c>
      <c r="AX382" s="13" t="s">
        <v>89</v>
      </c>
      <c r="AY382" s="250" t="s">
        <v>136</v>
      </c>
    </row>
    <row r="383" s="2" customFormat="1" ht="33" customHeight="1">
      <c r="A383" s="37"/>
      <c r="B383" s="38"/>
      <c r="C383" s="218" t="s">
        <v>671</v>
      </c>
      <c r="D383" s="218" t="s">
        <v>138</v>
      </c>
      <c r="E383" s="219" t="s">
        <v>672</v>
      </c>
      <c r="F383" s="220" t="s">
        <v>673</v>
      </c>
      <c r="G383" s="221" t="s">
        <v>160</v>
      </c>
      <c r="H383" s="222">
        <v>8.8729999999999993</v>
      </c>
      <c r="I383" s="223"/>
      <c r="J383" s="224">
        <f>ROUND(I383*H383,2)</f>
        <v>0</v>
      </c>
      <c r="K383" s="225"/>
      <c r="L383" s="43"/>
      <c r="M383" s="226" t="s">
        <v>1</v>
      </c>
      <c r="N383" s="227" t="s">
        <v>46</v>
      </c>
      <c r="O383" s="90"/>
      <c r="P383" s="228">
        <f>O383*H383</f>
        <v>0</v>
      </c>
      <c r="Q383" s="228">
        <v>0</v>
      </c>
      <c r="R383" s="228">
        <f>Q383*H383</f>
        <v>0</v>
      </c>
      <c r="S383" s="228">
        <v>0</v>
      </c>
      <c r="T383" s="229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30" t="s">
        <v>142</v>
      </c>
      <c r="AT383" s="230" t="s">
        <v>138</v>
      </c>
      <c r="AU383" s="230" t="s">
        <v>91</v>
      </c>
      <c r="AY383" s="16" t="s">
        <v>136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6" t="s">
        <v>89</v>
      </c>
      <c r="BK383" s="231">
        <f>ROUND(I383*H383,2)</f>
        <v>0</v>
      </c>
      <c r="BL383" s="16" t="s">
        <v>142</v>
      </c>
      <c r="BM383" s="230" t="s">
        <v>674</v>
      </c>
    </row>
    <row r="384" s="2" customFormat="1">
      <c r="A384" s="37"/>
      <c r="B384" s="38"/>
      <c r="C384" s="39"/>
      <c r="D384" s="232" t="s">
        <v>144</v>
      </c>
      <c r="E384" s="39"/>
      <c r="F384" s="233" t="s">
        <v>675</v>
      </c>
      <c r="G384" s="39"/>
      <c r="H384" s="39"/>
      <c r="I384" s="234"/>
      <c r="J384" s="39"/>
      <c r="K384" s="39"/>
      <c r="L384" s="43"/>
      <c r="M384" s="235"/>
      <c r="N384" s="236"/>
      <c r="O384" s="90"/>
      <c r="P384" s="90"/>
      <c r="Q384" s="90"/>
      <c r="R384" s="90"/>
      <c r="S384" s="90"/>
      <c r="T384" s="91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16" t="s">
        <v>144</v>
      </c>
      <c r="AU384" s="16" t="s">
        <v>91</v>
      </c>
    </row>
    <row r="385" s="2" customFormat="1">
      <c r="A385" s="37"/>
      <c r="B385" s="38"/>
      <c r="C385" s="39"/>
      <c r="D385" s="237" t="s">
        <v>146</v>
      </c>
      <c r="E385" s="39"/>
      <c r="F385" s="238" t="s">
        <v>676</v>
      </c>
      <c r="G385" s="39"/>
      <c r="H385" s="39"/>
      <c r="I385" s="234"/>
      <c r="J385" s="39"/>
      <c r="K385" s="39"/>
      <c r="L385" s="43"/>
      <c r="M385" s="235"/>
      <c r="N385" s="236"/>
      <c r="O385" s="90"/>
      <c r="P385" s="90"/>
      <c r="Q385" s="90"/>
      <c r="R385" s="90"/>
      <c r="S385" s="90"/>
      <c r="T385" s="91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T385" s="16" t="s">
        <v>146</v>
      </c>
      <c r="AU385" s="16" t="s">
        <v>91</v>
      </c>
    </row>
    <row r="386" s="2" customFormat="1">
      <c r="A386" s="37"/>
      <c r="B386" s="38"/>
      <c r="C386" s="39"/>
      <c r="D386" s="232" t="s">
        <v>148</v>
      </c>
      <c r="E386" s="39"/>
      <c r="F386" s="239" t="s">
        <v>677</v>
      </c>
      <c r="G386" s="39"/>
      <c r="H386" s="39"/>
      <c r="I386" s="234"/>
      <c r="J386" s="39"/>
      <c r="K386" s="39"/>
      <c r="L386" s="43"/>
      <c r="M386" s="235"/>
      <c r="N386" s="236"/>
      <c r="O386" s="90"/>
      <c r="P386" s="90"/>
      <c r="Q386" s="90"/>
      <c r="R386" s="90"/>
      <c r="S386" s="90"/>
      <c r="T386" s="91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6" t="s">
        <v>148</v>
      </c>
      <c r="AU386" s="16" t="s">
        <v>91</v>
      </c>
    </row>
    <row r="387" s="13" customFormat="1">
      <c r="A387" s="13"/>
      <c r="B387" s="240"/>
      <c r="C387" s="241"/>
      <c r="D387" s="232" t="s">
        <v>150</v>
      </c>
      <c r="E387" s="242" t="s">
        <v>1</v>
      </c>
      <c r="F387" s="243" t="s">
        <v>678</v>
      </c>
      <c r="G387" s="241"/>
      <c r="H387" s="244">
        <v>8.8729999999999993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0" t="s">
        <v>150</v>
      </c>
      <c r="AU387" s="250" t="s">
        <v>91</v>
      </c>
      <c r="AV387" s="13" t="s">
        <v>91</v>
      </c>
      <c r="AW387" s="13" t="s">
        <v>36</v>
      </c>
      <c r="AX387" s="13" t="s">
        <v>89</v>
      </c>
      <c r="AY387" s="250" t="s">
        <v>136</v>
      </c>
    </row>
    <row r="388" s="2" customFormat="1" ht="16.5" customHeight="1">
      <c r="A388" s="37"/>
      <c r="B388" s="38"/>
      <c r="C388" s="218" t="s">
        <v>679</v>
      </c>
      <c r="D388" s="218" t="s">
        <v>138</v>
      </c>
      <c r="E388" s="219" t="s">
        <v>680</v>
      </c>
      <c r="F388" s="220" t="s">
        <v>681</v>
      </c>
      <c r="G388" s="221" t="s">
        <v>160</v>
      </c>
      <c r="H388" s="222">
        <v>2.5800000000000001</v>
      </c>
      <c r="I388" s="223"/>
      <c r="J388" s="224">
        <f>ROUND(I388*H388,2)</f>
        <v>0</v>
      </c>
      <c r="K388" s="225"/>
      <c r="L388" s="43"/>
      <c r="M388" s="226" t="s">
        <v>1</v>
      </c>
      <c r="N388" s="227" t="s">
        <v>46</v>
      </c>
      <c r="O388" s="90"/>
      <c r="P388" s="228">
        <f>O388*H388</f>
        <v>0</v>
      </c>
      <c r="Q388" s="228">
        <v>0</v>
      </c>
      <c r="R388" s="228">
        <f>Q388*H388</f>
        <v>0</v>
      </c>
      <c r="S388" s="228">
        <v>2.5</v>
      </c>
      <c r="T388" s="229">
        <f>S388*H388</f>
        <v>6.4500000000000002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30" t="s">
        <v>142</v>
      </c>
      <c r="AT388" s="230" t="s">
        <v>138</v>
      </c>
      <c r="AU388" s="230" t="s">
        <v>91</v>
      </c>
      <c r="AY388" s="16" t="s">
        <v>136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6" t="s">
        <v>89</v>
      </c>
      <c r="BK388" s="231">
        <f>ROUND(I388*H388,2)</f>
        <v>0</v>
      </c>
      <c r="BL388" s="16" t="s">
        <v>142</v>
      </c>
      <c r="BM388" s="230" t="s">
        <v>682</v>
      </c>
    </row>
    <row r="389" s="2" customFormat="1">
      <c r="A389" s="37"/>
      <c r="B389" s="38"/>
      <c r="C389" s="39"/>
      <c r="D389" s="232" t="s">
        <v>144</v>
      </c>
      <c r="E389" s="39"/>
      <c r="F389" s="233" t="s">
        <v>683</v>
      </c>
      <c r="G389" s="39"/>
      <c r="H389" s="39"/>
      <c r="I389" s="234"/>
      <c r="J389" s="39"/>
      <c r="K389" s="39"/>
      <c r="L389" s="43"/>
      <c r="M389" s="235"/>
      <c r="N389" s="236"/>
      <c r="O389" s="90"/>
      <c r="P389" s="90"/>
      <c r="Q389" s="90"/>
      <c r="R389" s="90"/>
      <c r="S389" s="90"/>
      <c r="T389" s="91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6" t="s">
        <v>144</v>
      </c>
      <c r="AU389" s="16" t="s">
        <v>91</v>
      </c>
    </row>
    <row r="390" s="2" customFormat="1">
      <c r="A390" s="37"/>
      <c r="B390" s="38"/>
      <c r="C390" s="39"/>
      <c r="D390" s="237" t="s">
        <v>146</v>
      </c>
      <c r="E390" s="39"/>
      <c r="F390" s="238" t="s">
        <v>684</v>
      </c>
      <c r="G390" s="39"/>
      <c r="H390" s="39"/>
      <c r="I390" s="234"/>
      <c r="J390" s="39"/>
      <c r="K390" s="39"/>
      <c r="L390" s="43"/>
      <c r="M390" s="235"/>
      <c r="N390" s="236"/>
      <c r="O390" s="90"/>
      <c r="P390" s="90"/>
      <c r="Q390" s="90"/>
      <c r="R390" s="90"/>
      <c r="S390" s="90"/>
      <c r="T390" s="91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16" t="s">
        <v>146</v>
      </c>
      <c r="AU390" s="16" t="s">
        <v>91</v>
      </c>
    </row>
    <row r="391" s="2" customFormat="1">
      <c r="A391" s="37"/>
      <c r="B391" s="38"/>
      <c r="C391" s="39"/>
      <c r="D391" s="232" t="s">
        <v>148</v>
      </c>
      <c r="E391" s="39"/>
      <c r="F391" s="239" t="s">
        <v>685</v>
      </c>
      <c r="G391" s="39"/>
      <c r="H391" s="39"/>
      <c r="I391" s="234"/>
      <c r="J391" s="39"/>
      <c r="K391" s="39"/>
      <c r="L391" s="43"/>
      <c r="M391" s="235"/>
      <c r="N391" s="236"/>
      <c r="O391" s="90"/>
      <c r="P391" s="90"/>
      <c r="Q391" s="90"/>
      <c r="R391" s="90"/>
      <c r="S391" s="90"/>
      <c r="T391" s="91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6" t="s">
        <v>148</v>
      </c>
      <c r="AU391" s="16" t="s">
        <v>91</v>
      </c>
    </row>
    <row r="392" s="13" customFormat="1">
      <c r="A392" s="13"/>
      <c r="B392" s="240"/>
      <c r="C392" s="241"/>
      <c r="D392" s="232" t="s">
        <v>150</v>
      </c>
      <c r="E392" s="242" t="s">
        <v>1</v>
      </c>
      <c r="F392" s="243" t="s">
        <v>686</v>
      </c>
      <c r="G392" s="241"/>
      <c r="H392" s="244">
        <v>2.5800000000000001</v>
      </c>
      <c r="I392" s="245"/>
      <c r="J392" s="241"/>
      <c r="K392" s="241"/>
      <c r="L392" s="246"/>
      <c r="M392" s="247"/>
      <c r="N392" s="248"/>
      <c r="O392" s="248"/>
      <c r="P392" s="248"/>
      <c r="Q392" s="248"/>
      <c r="R392" s="248"/>
      <c r="S392" s="248"/>
      <c r="T392" s="24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0" t="s">
        <v>150</v>
      </c>
      <c r="AU392" s="250" t="s">
        <v>91</v>
      </c>
      <c r="AV392" s="13" t="s">
        <v>91</v>
      </c>
      <c r="AW392" s="13" t="s">
        <v>36</v>
      </c>
      <c r="AX392" s="13" t="s">
        <v>89</v>
      </c>
      <c r="AY392" s="250" t="s">
        <v>136</v>
      </c>
    </row>
    <row r="393" s="2" customFormat="1" ht="24.15" customHeight="1">
      <c r="A393" s="37"/>
      <c r="B393" s="38"/>
      <c r="C393" s="218" t="s">
        <v>687</v>
      </c>
      <c r="D393" s="218" t="s">
        <v>138</v>
      </c>
      <c r="E393" s="219" t="s">
        <v>364</v>
      </c>
      <c r="F393" s="220" t="s">
        <v>365</v>
      </c>
      <c r="G393" s="221" t="s">
        <v>141</v>
      </c>
      <c r="H393" s="222">
        <v>8.9339999999999993</v>
      </c>
      <c r="I393" s="223"/>
      <c r="J393" s="224">
        <f>ROUND(I393*H393,2)</f>
        <v>0</v>
      </c>
      <c r="K393" s="225"/>
      <c r="L393" s="43"/>
      <c r="M393" s="226" t="s">
        <v>1</v>
      </c>
      <c r="N393" s="227" t="s">
        <v>46</v>
      </c>
      <c r="O393" s="90"/>
      <c r="P393" s="228">
        <f>O393*H393</f>
        <v>0</v>
      </c>
      <c r="Q393" s="228">
        <v>0</v>
      </c>
      <c r="R393" s="228">
        <f>Q393*H393</f>
        <v>0</v>
      </c>
      <c r="S393" s="228">
        <v>0</v>
      </c>
      <c r="T393" s="229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30" t="s">
        <v>142</v>
      </c>
      <c r="AT393" s="230" t="s">
        <v>138</v>
      </c>
      <c r="AU393" s="230" t="s">
        <v>91</v>
      </c>
      <c r="AY393" s="16" t="s">
        <v>136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6" t="s">
        <v>89</v>
      </c>
      <c r="BK393" s="231">
        <f>ROUND(I393*H393,2)</f>
        <v>0</v>
      </c>
      <c r="BL393" s="16" t="s">
        <v>142</v>
      </c>
      <c r="BM393" s="230" t="s">
        <v>688</v>
      </c>
    </row>
    <row r="394" s="2" customFormat="1">
      <c r="A394" s="37"/>
      <c r="B394" s="38"/>
      <c r="C394" s="39"/>
      <c r="D394" s="232" t="s">
        <v>144</v>
      </c>
      <c r="E394" s="39"/>
      <c r="F394" s="233" t="s">
        <v>552</v>
      </c>
      <c r="G394" s="39"/>
      <c r="H394" s="39"/>
      <c r="I394" s="234"/>
      <c r="J394" s="39"/>
      <c r="K394" s="39"/>
      <c r="L394" s="43"/>
      <c r="M394" s="235"/>
      <c r="N394" s="236"/>
      <c r="O394" s="90"/>
      <c r="P394" s="90"/>
      <c r="Q394" s="90"/>
      <c r="R394" s="90"/>
      <c r="S394" s="90"/>
      <c r="T394" s="91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16" t="s">
        <v>144</v>
      </c>
      <c r="AU394" s="16" t="s">
        <v>91</v>
      </c>
    </row>
    <row r="395" s="2" customFormat="1">
      <c r="A395" s="37"/>
      <c r="B395" s="38"/>
      <c r="C395" s="39"/>
      <c r="D395" s="237" t="s">
        <v>146</v>
      </c>
      <c r="E395" s="39"/>
      <c r="F395" s="238" t="s">
        <v>368</v>
      </c>
      <c r="G395" s="39"/>
      <c r="H395" s="39"/>
      <c r="I395" s="234"/>
      <c r="J395" s="39"/>
      <c r="K395" s="39"/>
      <c r="L395" s="43"/>
      <c r="M395" s="235"/>
      <c r="N395" s="236"/>
      <c r="O395" s="90"/>
      <c r="P395" s="90"/>
      <c r="Q395" s="90"/>
      <c r="R395" s="90"/>
      <c r="S395" s="90"/>
      <c r="T395" s="91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6" t="s">
        <v>146</v>
      </c>
      <c r="AU395" s="16" t="s">
        <v>91</v>
      </c>
    </row>
    <row r="396" s="2" customFormat="1">
      <c r="A396" s="37"/>
      <c r="B396" s="38"/>
      <c r="C396" s="39"/>
      <c r="D396" s="232" t="s">
        <v>148</v>
      </c>
      <c r="E396" s="39"/>
      <c r="F396" s="239" t="s">
        <v>470</v>
      </c>
      <c r="G396" s="39"/>
      <c r="H396" s="39"/>
      <c r="I396" s="234"/>
      <c r="J396" s="39"/>
      <c r="K396" s="39"/>
      <c r="L396" s="43"/>
      <c r="M396" s="235"/>
      <c r="N396" s="236"/>
      <c r="O396" s="90"/>
      <c r="P396" s="90"/>
      <c r="Q396" s="90"/>
      <c r="R396" s="90"/>
      <c r="S396" s="90"/>
      <c r="T396" s="91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16" t="s">
        <v>148</v>
      </c>
      <c r="AU396" s="16" t="s">
        <v>91</v>
      </c>
    </row>
    <row r="397" s="13" customFormat="1">
      <c r="A397" s="13"/>
      <c r="B397" s="240"/>
      <c r="C397" s="241"/>
      <c r="D397" s="232" t="s">
        <v>150</v>
      </c>
      <c r="E397" s="242" t="s">
        <v>1</v>
      </c>
      <c r="F397" s="243" t="s">
        <v>689</v>
      </c>
      <c r="G397" s="241"/>
      <c r="H397" s="244">
        <v>8.9339999999999993</v>
      </c>
      <c r="I397" s="245"/>
      <c r="J397" s="241"/>
      <c r="K397" s="241"/>
      <c r="L397" s="246"/>
      <c r="M397" s="247"/>
      <c r="N397" s="248"/>
      <c r="O397" s="248"/>
      <c r="P397" s="248"/>
      <c r="Q397" s="248"/>
      <c r="R397" s="248"/>
      <c r="S397" s="248"/>
      <c r="T397" s="249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0" t="s">
        <v>150</v>
      </c>
      <c r="AU397" s="250" t="s">
        <v>91</v>
      </c>
      <c r="AV397" s="13" t="s">
        <v>91</v>
      </c>
      <c r="AW397" s="13" t="s">
        <v>36</v>
      </c>
      <c r="AX397" s="13" t="s">
        <v>89</v>
      </c>
      <c r="AY397" s="250" t="s">
        <v>136</v>
      </c>
    </row>
    <row r="398" s="2" customFormat="1" ht="24.15" customHeight="1">
      <c r="A398" s="37"/>
      <c r="B398" s="38"/>
      <c r="C398" s="218" t="s">
        <v>690</v>
      </c>
      <c r="D398" s="218" t="s">
        <v>138</v>
      </c>
      <c r="E398" s="219" t="s">
        <v>563</v>
      </c>
      <c r="F398" s="220" t="s">
        <v>564</v>
      </c>
      <c r="G398" s="221" t="s">
        <v>160</v>
      </c>
      <c r="H398" s="222">
        <v>7.9800000000000004</v>
      </c>
      <c r="I398" s="223"/>
      <c r="J398" s="224">
        <f>ROUND(I398*H398,2)</f>
        <v>0</v>
      </c>
      <c r="K398" s="225"/>
      <c r="L398" s="43"/>
      <c r="M398" s="226" t="s">
        <v>1</v>
      </c>
      <c r="N398" s="227" t="s">
        <v>46</v>
      </c>
      <c r="O398" s="90"/>
      <c r="P398" s="228">
        <f>O398*H398</f>
        <v>0</v>
      </c>
      <c r="Q398" s="228">
        <v>2.9656199999999999</v>
      </c>
      <c r="R398" s="228">
        <f>Q398*H398</f>
        <v>23.6656476</v>
      </c>
      <c r="S398" s="228">
        <v>0</v>
      </c>
      <c r="T398" s="229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30" t="s">
        <v>142</v>
      </c>
      <c r="AT398" s="230" t="s">
        <v>138</v>
      </c>
      <c r="AU398" s="230" t="s">
        <v>91</v>
      </c>
      <c r="AY398" s="16" t="s">
        <v>136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6" t="s">
        <v>89</v>
      </c>
      <c r="BK398" s="231">
        <f>ROUND(I398*H398,2)</f>
        <v>0</v>
      </c>
      <c r="BL398" s="16" t="s">
        <v>142</v>
      </c>
      <c r="BM398" s="230" t="s">
        <v>691</v>
      </c>
    </row>
    <row r="399" s="2" customFormat="1">
      <c r="A399" s="37"/>
      <c r="B399" s="38"/>
      <c r="C399" s="39"/>
      <c r="D399" s="232" t="s">
        <v>144</v>
      </c>
      <c r="E399" s="39"/>
      <c r="F399" s="233" t="s">
        <v>566</v>
      </c>
      <c r="G399" s="39"/>
      <c r="H399" s="39"/>
      <c r="I399" s="234"/>
      <c r="J399" s="39"/>
      <c r="K399" s="39"/>
      <c r="L399" s="43"/>
      <c r="M399" s="235"/>
      <c r="N399" s="236"/>
      <c r="O399" s="90"/>
      <c r="P399" s="90"/>
      <c r="Q399" s="90"/>
      <c r="R399" s="90"/>
      <c r="S399" s="90"/>
      <c r="T399" s="91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16" t="s">
        <v>144</v>
      </c>
      <c r="AU399" s="16" t="s">
        <v>91</v>
      </c>
    </row>
    <row r="400" s="2" customFormat="1">
      <c r="A400" s="37"/>
      <c r="B400" s="38"/>
      <c r="C400" s="39"/>
      <c r="D400" s="237" t="s">
        <v>146</v>
      </c>
      <c r="E400" s="39"/>
      <c r="F400" s="238" t="s">
        <v>567</v>
      </c>
      <c r="G400" s="39"/>
      <c r="H400" s="39"/>
      <c r="I400" s="234"/>
      <c r="J400" s="39"/>
      <c r="K400" s="39"/>
      <c r="L400" s="43"/>
      <c r="M400" s="235"/>
      <c r="N400" s="236"/>
      <c r="O400" s="90"/>
      <c r="P400" s="90"/>
      <c r="Q400" s="90"/>
      <c r="R400" s="90"/>
      <c r="S400" s="90"/>
      <c r="T400" s="91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6" t="s">
        <v>146</v>
      </c>
      <c r="AU400" s="16" t="s">
        <v>91</v>
      </c>
    </row>
    <row r="401" s="2" customFormat="1">
      <c r="A401" s="37"/>
      <c r="B401" s="38"/>
      <c r="C401" s="39"/>
      <c r="D401" s="232" t="s">
        <v>148</v>
      </c>
      <c r="E401" s="39"/>
      <c r="F401" s="239" t="s">
        <v>478</v>
      </c>
      <c r="G401" s="39"/>
      <c r="H401" s="39"/>
      <c r="I401" s="234"/>
      <c r="J401" s="39"/>
      <c r="K401" s="39"/>
      <c r="L401" s="43"/>
      <c r="M401" s="235"/>
      <c r="N401" s="236"/>
      <c r="O401" s="90"/>
      <c r="P401" s="90"/>
      <c r="Q401" s="90"/>
      <c r="R401" s="90"/>
      <c r="S401" s="90"/>
      <c r="T401" s="91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T401" s="16" t="s">
        <v>148</v>
      </c>
      <c r="AU401" s="16" t="s">
        <v>91</v>
      </c>
    </row>
    <row r="402" s="13" customFormat="1">
      <c r="A402" s="13"/>
      <c r="B402" s="240"/>
      <c r="C402" s="241"/>
      <c r="D402" s="232" t="s">
        <v>150</v>
      </c>
      <c r="E402" s="242" t="s">
        <v>1</v>
      </c>
      <c r="F402" s="243" t="s">
        <v>692</v>
      </c>
      <c r="G402" s="241"/>
      <c r="H402" s="244">
        <v>7.9800000000000004</v>
      </c>
      <c r="I402" s="245"/>
      <c r="J402" s="241"/>
      <c r="K402" s="241"/>
      <c r="L402" s="246"/>
      <c r="M402" s="247"/>
      <c r="N402" s="248"/>
      <c r="O402" s="248"/>
      <c r="P402" s="248"/>
      <c r="Q402" s="248"/>
      <c r="R402" s="248"/>
      <c r="S402" s="248"/>
      <c r="T402" s="249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0" t="s">
        <v>150</v>
      </c>
      <c r="AU402" s="250" t="s">
        <v>91</v>
      </c>
      <c r="AV402" s="13" t="s">
        <v>91</v>
      </c>
      <c r="AW402" s="13" t="s">
        <v>36</v>
      </c>
      <c r="AX402" s="13" t="s">
        <v>89</v>
      </c>
      <c r="AY402" s="250" t="s">
        <v>136</v>
      </c>
    </row>
    <row r="403" s="2" customFormat="1" ht="33" customHeight="1">
      <c r="A403" s="37"/>
      <c r="B403" s="38"/>
      <c r="C403" s="218" t="s">
        <v>693</v>
      </c>
      <c r="D403" s="218" t="s">
        <v>138</v>
      </c>
      <c r="E403" s="219" t="s">
        <v>590</v>
      </c>
      <c r="F403" s="220" t="s">
        <v>591</v>
      </c>
      <c r="G403" s="221" t="s">
        <v>160</v>
      </c>
      <c r="H403" s="222">
        <v>16.573</v>
      </c>
      <c r="I403" s="223"/>
      <c r="J403" s="224">
        <f>ROUND(I403*H403,2)</f>
        <v>0</v>
      </c>
      <c r="K403" s="225"/>
      <c r="L403" s="43"/>
      <c r="M403" s="226" t="s">
        <v>1</v>
      </c>
      <c r="N403" s="227" t="s">
        <v>46</v>
      </c>
      <c r="O403" s="90"/>
      <c r="P403" s="228">
        <f>O403*H403</f>
        <v>0</v>
      </c>
      <c r="Q403" s="228">
        <v>0</v>
      </c>
      <c r="R403" s="228">
        <f>Q403*H403</f>
        <v>0</v>
      </c>
      <c r="S403" s="228">
        <v>0</v>
      </c>
      <c r="T403" s="229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30" t="s">
        <v>142</v>
      </c>
      <c r="AT403" s="230" t="s">
        <v>138</v>
      </c>
      <c r="AU403" s="230" t="s">
        <v>91</v>
      </c>
      <c r="AY403" s="16" t="s">
        <v>136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6" t="s">
        <v>89</v>
      </c>
      <c r="BK403" s="231">
        <f>ROUND(I403*H403,2)</f>
        <v>0</v>
      </c>
      <c r="BL403" s="16" t="s">
        <v>142</v>
      </c>
      <c r="BM403" s="230" t="s">
        <v>694</v>
      </c>
    </row>
    <row r="404" s="2" customFormat="1">
      <c r="A404" s="37"/>
      <c r="B404" s="38"/>
      <c r="C404" s="39"/>
      <c r="D404" s="232" t="s">
        <v>144</v>
      </c>
      <c r="E404" s="39"/>
      <c r="F404" s="233" t="s">
        <v>593</v>
      </c>
      <c r="G404" s="39"/>
      <c r="H404" s="39"/>
      <c r="I404" s="234"/>
      <c r="J404" s="39"/>
      <c r="K404" s="39"/>
      <c r="L404" s="43"/>
      <c r="M404" s="235"/>
      <c r="N404" s="236"/>
      <c r="O404" s="90"/>
      <c r="P404" s="90"/>
      <c r="Q404" s="90"/>
      <c r="R404" s="90"/>
      <c r="S404" s="90"/>
      <c r="T404" s="91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6" t="s">
        <v>144</v>
      </c>
      <c r="AU404" s="16" t="s">
        <v>91</v>
      </c>
    </row>
    <row r="405" s="2" customFormat="1">
      <c r="A405" s="37"/>
      <c r="B405" s="38"/>
      <c r="C405" s="39"/>
      <c r="D405" s="237" t="s">
        <v>146</v>
      </c>
      <c r="E405" s="39"/>
      <c r="F405" s="238" t="s">
        <v>594</v>
      </c>
      <c r="G405" s="39"/>
      <c r="H405" s="39"/>
      <c r="I405" s="234"/>
      <c r="J405" s="39"/>
      <c r="K405" s="39"/>
      <c r="L405" s="43"/>
      <c r="M405" s="235"/>
      <c r="N405" s="236"/>
      <c r="O405" s="90"/>
      <c r="P405" s="90"/>
      <c r="Q405" s="90"/>
      <c r="R405" s="90"/>
      <c r="S405" s="90"/>
      <c r="T405" s="91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T405" s="16" t="s">
        <v>146</v>
      </c>
      <c r="AU405" s="16" t="s">
        <v>91</v>
      </c>
    </row>
    <row r="406" s="13" customFormat="1">
      <c r="A406" s="13"/>
      <c r="B406" s="240"/>
      <c r="C406" s="241"/>
      <c r="D406" s="232" t="s">
        <v>150</v>
      </c>
      <c r="E406" s="242" t="s">
        <v>1</v>
      </c>
      <c r="F406" s="243" t="s">
        <v>695</v>
      </c>
      <c r="G406" s="241"/>
      <c r="H406" s="244">
        <v>16.573</v>
      </c>
      <c r="I406" s="245"/>
      <c r="J406" s="241"/>
      <c r="K406" s="241"/>
      <c r="L406" s="246"/>
      <c r="M406" s="247"/>
      <c r="N406" s="248"/>
      <c r="O406" s="248"/>
      <c r="P406" s="248"/>
      <c r="Q406" s="248"/>
      <c r="R406" s="248"/>
      <c r="S406" s="248"/>
      <c r="T406" s="249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0" t="s">
        <v>150</v>
      </c>
      <c r="AU406" s="250" t="s">
        <v>91</v>
      </c>
      <c r="AV406" s="13" t="s">
        <v>91</v>
      </c>
      <c r="AW406" s="13" t="s">
        <v>36</v>
      </c>
      <c r="AX406" s="13" t="s">
        <v>89</v>
      </c>
      <c r="AY406" s="250" t="s">
        <v>136</v>
      </c>
    </row>
    <row r="407" s="2" customFormat="1" ht="33" customHeight="1">
      <c r="A407" s="37"/>
      <c r="B407" s="38"/>
      <c r="C407" s="218" t="s">
        <v>696</v>
      </c>
      <c r="D407" s="218" t="s">
        <v>138</v>
      </c>
      <c r="E407" s="219" t="s">
        <v>596</v>
      </c>
      <c r="F407" s="220" t="s">
        <v>597</v>
      </c>
      <c r="G407" s="221" t="s">
        <v>160</v>
      </c>
      <c r="H407" s="222">
        <v>16.573</v>
      </c>
      <c r="I407" s="223"/>
      <c r="J407" s="224">
        <f>ROUND(I407*H407,2)</f>
        <v>0</v>
      </c>
      <c r="K407" s="225"/>
      <c r="L407" s="43"/>
      <c r="M407" s="226" t="s">
        <v>1</v>
      </c>
      <c r="N407" s="227" t="s">
        <v>46</v>
      </c>
      <c r="O407" s="90"/>
      <c r="P407" s="228">
        <f>O407*H407</f>
        <v>0</v>
      </c>
      <c r="Q407" s="228">
        <v>0</v>
      </c>
      <c r="R407" s="228">
        <f>Q407*H407</f>
        <v>0</v>
      </c>
      <c r="S407" s="228">
        <v>0</v>
      </c>
      <c r="T407" s="229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30" t="s">
        <v>142</v>
      </c>
      <c r="AT407" s="230" t="s">
        <v>138</v>
      </c>
      <c r="AU407" s="230" t="s">
        <v>91</v>
      </c>
      <c r="AY407" s="16" t="s">
        <v>136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6" t="s">
        <v>89</v>
      </c>
      <c r="BK407" s="231">
        <f>ROUND(I407*H407,2)</f>
        <v>0</v>
      </c>
      <c r="BL407" s="16" t="s">
        <v>142</v>
      </c>
      <c r="BM407" s="230" t="s">
        <v>697</v>
      </c>
    </row>
    <row r="408" s="2" customFormat="1">
      <c r="A408" s="37"/>
      <c r="B408" s="38"/>
      <c r="C408" s="39"/>
      <c r="D408" s="232" t="s">
        <v>144</v>
      </c>
      <c r="E408" s="39"/>
      <c r="F408" s="233" t="s">
        <v>599</v>
      </c>
      <c r="G408" s="39"/>
      <c r="H408" s="39"/>
      <c r="I408" s="234"/>
      <c r="J408" s="39"/>
      <c r="K408" s="39"/>
      <c r="L408" s="43"/>
      <c r="M408" s="235"/>
      <c r="N408" s="236"/>
      <c r="O408" s="90"/>
      <c r="P408" s="90"/>
      <c r="Q408" s="90"/>
      <c r="R408" s="90"/>
      <c r="S408" s="90"/>
      <c r="T408" s="91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16" t="s">
        <v>144</v>
      </c>
      <c r="AU408" s="16" t="s">
        <v>91</v>
      </c>
    </row>
    <row r="409" s="2" customFormat="1">
      <c r="A409" s="37"/>
      <c r="B409" s="38"/>
      <c r="C409" s="39"/>
      <c r="D409" s="237" t="s">
        <v>146</v>
      </c>
      <c r="E409" s="39"/>
      <c r="F409" s="238" t="s">
        <v>600</v>
      </c>
      <c r="G409" s="39"/>
      <c r="H409" s="39"/>
      <c r="I409" s="234"/>
      <c r="J409" s="39"/>
      <c r="K409" s="39"/>
      <c r="L409" s="43"/>
      <c r="M409" s="235"/>
      <c r="N409" s="236"/>
      <c r="O409" s="90"/>
      <c r="P409" s="90"/>
      <c r="Q409" s="90"/>
      <c r="R409" s="90"/>
      <c r="S409" s="90"/>
      <c r="T409" s="91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16" t="s">
        <v>146</v>
      </c>
      <c r="AU409" s="16" t="s">
        <v>91</v>
      </c>
    </row>
    <row r="410" s="13" customFormat="1">
      <c r="A410" s="13"/>
      <c r="B410" s="240"/>
      <c r="C410" s="241"/>
      <c r="D410" s="232" t="s">
        <v>150</v>
      </c>
      <c r="E410" s="242" t="s">
        <v>1</v>
      </c>
      <c r="F410" s="243" t="s">
        <v>698</v>
      </c>
      <c r="G410" s="241"/>
      <c r="H410" s="244">
        <v>16.573</v>
      </c>
      <c r="I410" s="245"/>
      <c r="J410" s="241"/>
      <c r="K410" s="241"/>
      <c r="L410" s="246"/>
      <c r="M410" s="247"/>
      <c r="N410" s="248"/>
      <c r="O410" s="248"/>
      <c r="P410" s="248"/>
      <c r="Q410" s="248"/>
      <c r="R410" s="248"/>
      <c r="S410" s="248"/>
      <c r="T410" s="249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0" t="s">
        <v>150</v>
      </c>
      <c r="AU410" s="250" t="s">
        <v>91</v>
      </c>
      <c r="AV410" s="13" t="s">
        <v>91</v>
      </c>
      <c r="AW410" s="13" t="s">
        <v>36</v>
      </c>
      <c r="AX410" s="13" t="s">
        <v>89</v>
      </c>
      <c r="AY410" s="250" t="s">
        <v>136</v>
      </c>
    </row>
    <row r="411" s="2" customFormat="1" ht="33" customHeight="1">
      <c r="A411" s="37"/>
      <c r="B411" s="38"/>
      <c r="C411" s="218" t="s">
        <v>699</v>
      </c>
      <c r="D411" s="218" t="s">
        <v>138</v>
      </c>
      <c r="E411" s="219" t="s">
        <v>403</v>
      </c>
      <c r="F411" s="220" t="s">
        <v>404</v>
      </c>
      <c r="G411" s="221" t="s">
        <v>265</v>
      </c>
      <c r="H411" s="222">
        <v>9.6400000000000006</v>
      </c>
      <c r="I411" s="223"/>
      <c r="J411" s="224">
        <f>ROUND(I411*H411,2)</f>
        <v>0</v>
      </c>
      <c r="K411" s="225"/>
      <c r="L411" s="43"/>
      <c r="M411" s="226" t="s">
        <v>1</v>
      </c>
      <c r="N411" s="227" t="s">
        <v>46</v>
      </c>
      <c r="O411" s="90"/>
      <c r="P411" s="228">
        <f>O411*H411</f>
        <v>0</v>
      </c>
      <c r="Q411" s="228">
        <v>0</v>
      </c>
      <c r="R411" s="228">
        <f>Q411*H411</f>
        <v>0</v>
      </c>
      <c r="S411" s="228">
        <v>0</v>
      </c>
      <c r="T411" s="229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30" t="s">
        <v>142</v>
      </c>
      <c r="AT411" s="230" t="s">
        <v>138</v>
      </c>
      <c r="AU411" s="230" t="s">
        <v>91</v>
      </c>
      <c r="AY411" s="16" t="s">
        <v>136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16" t="s">
        <v>89</v>
      </c>
      <c r="BK411" s="231">
        <f>ROUND(I411*H411,2)</f>
        <v>0</v>
      </c>
      <c r="BL411" s="16" t="s">
        <v>142</v>
      </c>
      <c r="BM411" s="230" t="s">
        <v>700</v>
      </c>
    </row>
    <row r="412" s="2" customFormat="1">
      <c r="A412" s="37"/>
      <c r="B412" s="38"/>
      <c r="C412" s="39"/>
      <c r="D412" s="232" t="s">
        <v>144</v>
      </c>
      <c r="E412" s="39"/>
      <c r="F412" s="233" t="s">
        <v>605</v>
      </c>
      <c r="G412" s="39"/>
      <c r="H412" s="39"/>
      <c r="I412" s="234"/>
      <c r="J412" s="39"/>
      <c r="K412" s="39"/>
      <c r="L412" s="43"/>
      <c r="M412" s="235"/>
      <c r="N412" s="236"/>
      <c r="O412" s="90"/>
      <c r="P412" s="90"/>
      <c r="Q412" s="90"/>
      <c r="R412" s="90"/>
      <c r="S412" s="90"/>
      <c r="T412" s="91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T412" s="16" t="s">
        <v>144</v>
      </c>
      <c r="AU412" s="16" t="s">
        <v>91</v>
      </c>
    </row>
    <row r="413" s="2" customFormat="1">
      <c r="A413" s="37"/>
      <c r="B413" s="38"/>
      <c r="C413" s="39"/>
      <c r="D413" s="237" t="s">
        <v>146</v>
      </c>
      <c r="E413" s="39"/>
      <c r="F413" s="238" t="s">
        <v>407</v>
      </c>
      <c r="G413" s="39"/>
      <c r="H413" s="39"/>
      <c r="I413" s="234"/>
      <c r="J413" s="39"/>
      <c r="K413" s="39"/>
      <c r="L413" s="43"/>
      <c r="M413" s="235"/>
      <c r="N413" s="236"/>
      <c r="O413" s="90"/>
      <c r="P413" s="90"/>
      <c r="Q413" s="90"/>
      <c r="R413" s="90"/>
      <c r="S413" s="90"/>
      <c r="T413" s="91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T413" s="16" t="s">
        <v>146</v>
      </c>
      <c r="AU413" s="16" t="s">
        <v>91</v>
      </c>
    </row>
    <row r="414" s="13" customFormat="1">
      <c r="A414" s="13"/>
      <c r="B414" s="240"/>
      <c r="C414" s="241"/>
      <c r="D414" s="232" t="s">
        <v>150</v>
      </c>
      <c r="E414" s="242" t="s">
        <v>1</v>
      </c>
      <c r="F414" s="243" t="s">
        <v>701</v>
      </c>
      <c r="G414" s="241"/>
      <c r="H414" s="244">
        <v>9.6400000000000006</v>
      </c>
      <c r="I414" s="245"/>
      <c r="J414" s="241"/>
      <c r="K414" s="241"/>
      <c r="L414" s="246"/>
      <c r="M414" s="247"/>
      <c r="N414" s="248"/>
      <c r="O414" s="248"/>
      <c r="P414" s="248"/>
      <c r="Q414" s="248"/>
      <c r="R414" s="248"/>
      <c r="S414" s="248"/>
      <c r="T414" s="24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0" t="s">
        <v>150</v>
      </c>
      <c r="AU414" s="250" t="s">
        <v>91</v>
      </c>
      <c r="AV414" s="13" t="s">
        <v>91</v>
      </c>
      <c r="AW414" s="13" t="s">
        <v>36</v>
      </c>
      <c r="AX414" s="13" t="s">
        <v>89</v>
      </c>
      <c r="AY414" s="250" t="s">
        <v>136</v>
      </c>
    </row>
    <row r="415" s="2" customFormat="1" ht="21.75" customHeight="1">
      <c r="A415" s="37"/>
      <c r="B415" s="38"/>
      <c r="C415" s="218" t="s">
        <v>702</v>
      </c>
      <c r="D415" s="218" t="s">
        <v>138</v>
      </c>
      <c r="E415" s="219" t="s">
        <v>410</v>
      </c>
      <c r="F415" s="220" t="s">
        <v>411</v>
      </c>
      <c r="G415" s="221" t="s">
        <v>265</v>
      </c>
      <c r="H415" s="222">
        <v>9.6400000000000006</v>
      </c>
      <c r="I415" s="223"/>
      <c r="J415" s="224">
        <f>ROUND(I415*H415,2)</f>
        <v>0</v>
      </c>
      <c r="K415" s="225"/>
      <c r="L415" s="43"/>
      <c r="M415" s="226" t="s">
        <v>1</v>
      </c>
      <c r="N415" s="227" t="s">
        <v>46</v>
      </c>
      <c r="O415" s="90"/>
      <c r="P415" s="228">
        <f>O415*H415</f>
        <v>0</v>
      </c>
      <c r="Q415" s="228">
        <v>0</v>
      </c>
      <c r="R415" s="228">
        <f>Q415*H415</f>
        <v>0</v>
      </c>
      <c r="S415" s="228">
        <v>0</v>
      </c>
      <c r="T415" s="229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30" t="s">
        <v>142</v>
      </c>
      <c r="AT415" s="230" t="s">
        <v>138</v>
      </c>
      <c r="AU415" s="230" t="s">
        <v>91</v>
      </c>
      <c r="AY415" s="16" t="s">
        <v>136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6" t="s">
        <v>89</v>
      </c>
      <c r="BK415" s="231">
        <f>ROUND(I415*H415,2)</f>
        <v>0</v>
      </c>
      <c r="BL415" s="16" t="s">
        <v>142</v>
      </c>
      <c r="BM415" s="230" t="s">
        <v>703</v>
      </c>
    </row>
    <row r="416" s="2" customFormat="1">
      <c r="A416" s="37"/>
      <c r="B416" s="38"/>
      <c r="C416" s="39"/>
      <c r="D416" s="232" t="s">
        <v>144</v>
      </c>
      <c r="E416" s="39"/>
      <c r="F416" s="233" t="s">
        <v>602</v>
      </c>
      <c r="G416" s="39"/>
      <c r="H416" s="39"/>
      <c r="I416" s="234"/>
      <c r="J416" s="39"/>
      <c r="K416" s="39"/>
      <c r="L416" s="43"/>
      <c r="M416" s="235"/>
      <c r="N416" s="236"/>
      <c r="O416" s="90"/>
      <c r="P416" s="90"/>
      <c r="Q416" s="90"/>
      <c r="R416" s="90"/>
      <c r="S416" s="90"/>
      <c r="T416" s="91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T416" s="16" t="s">
        <v>144</v>
      </c>
      <c r="AU416" s="16" t="s">
        <v>91</v>
      </c>
    </row>
    <row r="417" s="2" customFormat="1">
      <c r="A417" s="37"/>
      <c r="B417" s="38"/>
      <c r="C417" s="39"/>
      <c r="D417" s="237" t="s">
        <v>146</v>
      </c>
      <c r="E417" s="39"/>
      <c r="F417" s="238" t="s">
        <v>414</v>
      </c>
      <c r="G417" s="39"/>
      <c r="H417" s="39"/>
      <c r="I417" s="234"/>
      <c r="J417" s="39"/>
      <c r="K417" s="39"/>
      <c r="L417" s="43"/>
      <c r="M417" s="235"/>
      <c r="N417" s="236"/>
      <c r="O417" s="90"/>
      <c r="P417" s="90"/>
      <c r="Q417" s="90"/>
      <c r="R417" s="90"/>
      <c r="S417" s="90"/>
      <c r="T417" s="91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T417" s="16" t="s">
        <v>146</v>
      </c>
      <c r="AU417" s="16" t="s">
        <v>91</v>
      </c>
    </row>
    <row r="418" s="13" customFormat="1">
      <c r="A418" s="13"/>
      <c r="B418" s="240"/>
      <c r="C418" s="241"/>
      <c r="D418" s="232" t="s">
        <v>150</v>
      </c>
      <c r="E418" s="242" t="s">
        <v>1</v>
      </c>
      <c r="F418" s="243" t="s">
        <v>701</v>
      </c>
      <c r="G418" s="241"/>
      <c r="H418" s="244">
        <v>9.6400000000000006</v>
      </c>
      <c r="I418" s="245"/>
      <c r="J418" s="241"/>
      <c r="K418" s="241"/>
      <c r="L418" s="246"/>
      <c r="M418" s="247"/>
      <c r="N418" s="248"/>
      <c r="O418" s="248"/>
      <c r="P418" s="248"/>
      <c r="Q418" s="248"/>
      <c r="R418" s="248"/>
      <c r="S418" s="248"/>
      <c r="T418" s="249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0" t="s">
        <v>150</v>
      </c>
      <c r="AU418" s="250" t="s">
        <v>91</v>
      </c>
      <c r="AV418" s="13" t="s">
        <v>91</v>
      </c>
      <c r="AW418" s="13" t="s">
        <v>36</v>
      </c>
      <c r="AX418" s="13" t="s">
        <v>89</v>
      </c>
      <c r="AY418" s="250" t="s">
        <v>136</v>
      </c>
    </row>
    <row r="419" s="2" customFormat="1" ht="16.5" customHeight="1">
      <c r="A419" s="37"/>
      <c r="B419" s="38"/>
      <c r="C419" s="218" t="s">
        <v>704</v>
      </c>
      <c r="D419" s="218" t="s">
        <v>138</v>
      </c>
      <c r="E419" s="219" t="s">
        <v>606</v>
      </c>
      <c r="F419" s="220" t="s">
        <v>607</v>
      </c>
      <c r="G419" s="221" t="s">
        <v>265</v>
      </c>
      <c r="H419" s="222">
        <v>48.990000000000002</v>
      </c>
      <c r="I419" s="223"/>
      <c r="J419" s="224">
        <f>ROUND(I419*H419,2)</f>
        <v>0</v>
      </c>
      <c r="K419" s="225"/>
      <c r="L419" s="43"/>
      <c r="M419" s="226" t="s">
        <v>1</v>
      </c>
      <c r="N419" s="227" t="s">
        <v>46</v>
      </c>
      <c r="O419" s="90"/>
      <c r="P419" s="228">
        <f>O419*H419</f>
        <v>0</v>
      </c>
      <c r="Q419" s="228">
        <v>0</v>
      </c>
      <c r="R419" s="228">
        <f>Q419*H419</f>
        <v>0</v>
      </c>
      <c r="S419" s="228">
        <v>0</v>
      </c>
      <c r="T419" s="229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30" t="s">
        <v>142</v>
      </c>
      <c r="AT419" s="230" t="s">
        <v>138</v>
      </c>
      <c r="AU419" s="230" t="s">
        <v>91</v>
      </c>
      <c r="AY419" s="16" t="s">
        <v>136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6" t="s">
        <v>89</v>
      </c>
      <c r="BK419" s="231">
        <f>ROUND(I419*H419,2)</f>
        <v>0</v>
      </c>
      <c r="BL419" s="16" t="s">
        <v>142</v>
      </c>
      <c r="BM419" s="230" t="s">
        <v>705</v>
      </c>
    </row>
    <row r="420" s="2" customFormat="1">
      <c r="A420" s="37"/>
      <c r="B420" s="38"/>
      <c r="C420" s="39"/>
      <c r="D420" s="232" t="s">
        <v>144</v>
      </c>
      <c r="E420" s="39"/>
      <c r="F420" s="233" t="s">
        <v>609</v>
      </c>
      <c r="G420" s="39"/>
      <c r="H420" s="39"/>
      <c r="I420" s="234"/>
      <c r="J420" s="39"/>
      <c r="K420" s="39"/>
      <c r="L420" s="43"/>
      <c r="M420" s="235"/>
      <c r="N420" s="236"/>
      <c r="O420" s="90"/>
      <c r="P420" s="90"/>
      <c r="Q420" s="90"/>
      <c r="R420" s="90"/>
      <c r="S420" s="90"/>
      <c r="T420" s="91"/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T420" s="16" t="s">
        <v>144</v>
      </c>
      <c r="AU420" s="16" t="s">
        <v>91</v>
      </c>
    </row>
    <row r="421" s="2" customFormat="1">
      <c r="A421" s="37"/>
      <c r="B421" s="38"/>
      <c r="C421" s="39"/>
      <c r="D421" s="237" t="s">
        <v>146</v>
      </c>
      <c r="E421" s="39"/>
      <c r="F421" s="238" t="s">
        <v>610</v>
      </c>
      <c r="G421" s="39"/>
      <c r="H421" s="39"/>
      <c r="I421" s="234"/>
      <c r="J421" s="39"/>
      <c r="K421" s="39"/>
      <c r="L421" s="43"/>
      <c r="M421" s="235"/>
      <c r="N421" s="236"/>
      <c r="O421" s="90"/>
      <c r="P421" s="90"/>
      <c r="Q421" s="90"/>
      <c r="R421" s="90"/>
      <c r="S421" s="90"/>
      <c r="T421" s="91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T421" s="16" t="s">
        <v>146</v>
      </c>
      <c r="AU421" s="16" t="s">
        <v>91</v>
      </c>
    </row>
    <row r="422" s="13" customFormat="1">
      <c r="A422" s="13"/>
      <c r="B422" s="240"/>
      <c r="C422" s="241"/>
      <c r="D422" s="232" t="s">
        <v>150</v>
      </c>
      <c r="E422" s="242" t="s">
        <v>1</v>
      </c>
      <c r="F422" s="243" t="s">
        <v>706</v>
      </c>
      <c r="G422" s="241"/>
      <c r="H422" s="244">
        <v>23.797999999999998</v>
      </c>
      <c r="I422" s="245"/>
      <c r="J422" s="241"/>
      <c r="K422" s="241"/>
      <c r="L422" s="246"/>
      <c r="M422" s="247"/>
      <c r="N422" s="248"/>
      <c r="O422" s="248"/>
      <c r="P422" s="248"/>
      <c r="Q422" s="248"/>
      <c r="R422" s="248"/>
      <c r="S422" s="248"/>
      <c r="T422" s="249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0" t="s">
        <v>150</v>
      </c>
      <c r="AU422" s="250" t="s">
        <v>91</v>
      </c>
      <c r="AV422" s="13" t="s">
        <v>91</v>
      </c>
      <c r="AW422" s="13" t="s">
        <v>36</v>
      </c>
      <c r="AX422" s="13" t="s">
        <v>81</v>
      </c>
      <c r="AY422" s="250" t="s">
        <v>136</v>
      </c>
    </row>
    <row r="423" s="13" customFormat="1">
      <c r="A423" s="13"/>
      <c r="B423" s="240"/>
      <c r="C423" s="241"/>
      <c r="D423" s="232" t="s">
        <v>150</v>
      </c>
      <c r="E423" s="242" t="s">
        <v>1</v>
      </c>
      <c r="F423" s="243" t="s">
        <v>707</v>
      </c>
      <c r="G423" s="241"/>
      <c r="H423" s="244">
        <v>9.7919999999999998</v>
      </c>
      <c r="I423" s="245"/>
      <c r="J423" s="241"/>
      <c r="K423" s="241"/>
      <c r="L423" s="246"/>
      <c r="M423" s="247"/>
      <c r="N423" s="248"/>
      <c r="O423" s="248"/>
      <c r="P423" s="248"/>
      <c r="Q423" s="248"/>
      <c r="R423" s="248"/>
      <c r="S423" s="248"/>
      <c r="T423" s="249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0" t="s">
        <v>150</v>
      </c>
      <c r="AU423" s="250" t="s">
        <v>91</v>
      </c>
      <c r="AV423" s="13" t="s">
        <v>91</v>
      </c>
      <c r="AW423" s="13" t="s">
        <v>36</v>
      </c>
      <c r="AX423" s="13" t="s">
        <v>81</v>
      </c>
      <c r="AY423" s="250" t="s">
        <v>136</v>
      </c>
    </row>
    <row r="424" s="13" customFormat="1">
      <c r="A424" s="13"/>
      <c r="B424" s="240"/>
      <c r="C424" s="241"/>
      <c r="D424" s="232" t="s">
        <v>150</v>
      </c>
      <c r="E424" s="242" t="s">
        <v>1</v>
      </c>
      <c r="F424" s="243" t="s">
        <v>708</v>
      </c>
      <c r="G424" s="241"/>
      <c r="H424" s="244">
        <v>15.4</v>
      </c>
      <c r="I424" s="245"/>
      <c r="J424" s="241"/>
      <c r="K424" s="241"/>
      <c r="L424" s="246"/>
      <c r="M424" s="247"/>
      <c r="N424" s="248"/>
      <c r="O424" s="248"/>
      <c r="P424" s="248"/>
      <c r="Q424" s="248"/>
      <c r="R424" s="248"/>
      <c r="S424" s="248"/>
      <c r="T424" s="249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0" t="s">
        <v>150</v>
      </c>
      <c r="AU424" s="250" t="s">
        <v>91</v>
      </c>
      <c r="AV424" s="13" t="s">
        <v>91</v>
      </c>
      <c r="AW424" s="13" t="s">
        <v>36</v>
      </c>
      <c r="AX424" s="13" t="s">
        <v>81</v>
      </c>
      <c r="AY424" s="250" t="s">
        <v>136</v>
      </c>
    </row>
    <row r="425" s="14" customFormat="1">
      <c r="A425" s="14"/>
      <c r="B425" s="251"/>
      <c r="C425" s="252"/>
      <c r="D425" s="232" t="s">
        <v>150</v>
      </c>
      <c r="E425" s="253" t="s">
        <v>1</v>
      </c>
      <c r="F425" s="254" t="s">
        <v>178</v>
      </c>
      <c r="G425" s="252"/>
      <c r="H425" s="255">
        <v>48.989999999999995</v>
      </c>
      <c r="I425" s="256"/>
      <c r="J425" s="252"/>
      <c r="K425" s="252"/>
      <c r="L425" s="257"/>
      <c r="M425" s="258"/>
      <c r="N425" s="259"/>
      <c r="O425" s="259"/>
      <c r="P425" s="259"/>
      <c r="Q425" s="259"/>
      <c r="R425" s="259"/>
      <c r="S425" s="259"/>
      <c r="T425" s="260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1" t="s">
        <v>150</v>
      </c>
      <c r="AU425" s="261" t="s">
        <v>91</v>
      </c>
      <c r="AV425" s="14" t="s">
        <v>142</v>
      </c>
      <c r="AW425" s="14" t="s">
        <v>36</v>
      </c>
      <c r="AX425" s="14" t="s">
        <v>89</v>
      </c>
      <c r="AY425" s="261" t="s">
        <v>136</v>
      </c>
    </row>
    <row r="426" s="12" customFormat="1" ht="22.8" customHeight="1">
      <c r="A426" s="12"/>
      <c r="B426" s="202"/>
      <c r="C426" s="203"/>
      <c r="D426" s="204" t="s">
        <v>80</v>
      </c>
      <c r="E426" s="216" t="s">
        <v>157</v>
      </c>
      <c r="F426" s="216" t="s">
        <v>709</v>
      </c>
      <c r="G426" s="203"/>
      <c r="H426" s="203"/>
      <c r="I426" s="206"/>
      <c r="J426" s="217">
        <f>BK426</f>
        <v>0</v>
      </c>
      <c r="K426" s="203"/>
      <c r="L426" s="208"/>
      <c r="M426" s="209"/>
      <c r="N426" s="210"/>
      <c r="O426" s="210"/>
      <c r="P426" s="211">
        <f>SUM(P427:P545)</f>
        <v>0</v>
      </c>
      <c r="Q426" s="210"/>
      <c r="R426" s="211">
        <f>SUM(R427:R545)</f>
        <v>48.724286240000005</v>
      </c>
      <c r="S426" s="210"/>
      <c r="T426" s="212">
        <f>SUM(T427:T545)</f>
        <v>20.979156700000001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13" t="s">
        <v>89</v>
      </c>
      <c r="AT426" s="214" t="s">
        <v>80</v>
      </c>
      <c r="AU426" s="214" t="s">
        <v>89</v>
      </c>
      <c r="AY426" s="213" t="s">
        <v>136</v>
      </c>
      <c r="BK426" s="215">
        <f>SUM(BK427:BK545)</f>
        <v>0</v>
      </c>
    </row>
    <row r="427" s="2" customFormat="1" ht="21.75" customHeight="1">
      <c r="A427" s="37"/>
      <c r="B427" s="38"/>
      <c r="C427" s="218" t="s">
        <v>710</v>
      </c>
      <c r="D427" s="218" t="s">
        <v>138</v>
      </c>
      <c r="E427" s="219" t="s">
        <v>642</v>
      </c>
      <c r="F427" s="220" t="s">
        <v>643</v>
      </c>
      <c r="G427" s="221" t="s">
        <v>141</v>
      </c>
      <c r="H427" s="222">
        <v>18.300000000000001</v>
      </c>
      <c r="I427" s="223"/>
      <c r="J427" s="224">
        <f>ROUND(I427*H427,2)</f>
        <v>0</v>
      </c>
      <c r="K427" s="225"/>
      <c r="L427" s="43"/>
      <c r="M427" s="226" t="s">
        <v>1</v>
      </c>
      <c r="N427" s="227" t="s">
        <v>46</v>
      </c>
      <c r="O427" s="90"/>
      <c r="P427" s="228">
        <f>O427*H427</f>
        <v>0</v>
      </c>
      <c r="Q427" s="228">
        <v>0</v>
      </c>
      <c r="R427" s="228">
        <f>Q427*H427</f>
        <v>0</v>
      </c>
      <c r="S427" s="228">
        <v>0</v>
      </c>
      <c r="T427" s="229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30" t="s">
        <v>142</v>
      </c>
      <c r="AT427" s="230" t="s">
        <v>138</v>
      </c>
      <c r="AU427" s="230" t="s">
        <v>91</v>
      </c>
      <c r="AY427" s="16" t="s">
        <v>136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16" t="s">
        <v>89</v>
      </c>
      <c r="BK427" s="231">
        <f>ROUND(I427*H427,2)</f>
        <v>0</v>
      </c>
      <c r="BL427" s="16" t="s">
        <v>142</v>
      </c>
      <c r="BM427" s="230" t="s">
        <v>711</v>
      </c>
    </row>
    <row r="428" s="2" customFormat="1">
      <c r="A428" s="37"/>
      <c r="B428" s="38"/>
      <c r="C428" s="39"/>
      <c r="D428" s="232" t="s">
        <v>144</v>
      </c>
      <c r="E428" s="39"/>
      <c r="F428" s="233" t="s">
        <v>645</v>
      </c>
      <c r="G428" s="39"/>
      <c r="H428" s="39"/>
      <c r="I428" s="234"/>
      <c r="J428" s="39"/>
      <c r="K428" s="39"/>
      <c r="L428" s="43"/>
      <c r="M428" s="235"/>
      <c r="N428" s="236"/>
      <c r="O428" s="90"/>
      <c r="P428" s="90"/>
      <c r="Q428" s="90"/>
      <c r="R428" s="90"/>
      <c r="S428" s="90"/>
      <c r="T428" s="91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16" t="s">
        <v>144</v>
      </c>
      <c r="AU428" s="16" t="s">
        <v>91</v>
      </c>
    </row>
    <row r="429" s="2" customFormat="1">
      <c r="A429" s="37"/>
      <c r="B429" s="38"/>
      <c r="C429" s="39"/>
      <c r="D429" s="237" t="s">
        <v>146</v>
      </c>
      <c r="E429" s="39"/>
      <c r="F429" s="238" t="s">
        <v>646</v>
      </c>
      <c r="G429" s="39"/>
      <c r="H429" s="39"/>
      <c r="I429" s="234"/>
      <c r="J429" s="39"/>
      <c r="K429" s="39"/>
      <c r="L429" s="43"/>
      <c r="M429" s="235"/>
      <c r="N429" s="236"/>
      <c r="O429" s="90"/>
      <c r="P429" s="90"/>
      <c r="Q429" s="90"/>
      <c r="R429" s="90"/>
      <c r="S429" s="90"/>
      <c r="T429" s="91"/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T429" s="16" t="s">
        <v>146</v>
      </c>
      <c r="AU429" s="16" t="s">
        <v>91</v>
      </c>
    </row>
    <row r="430" s="2" customFormat="1">
      <c r="A430" s="37"/>
      <c r="B430" s="38"/>
      <c r="C430" s="39"/>
      <c r="D430" s="232" t="s">
        <v>148</v>
      </c>
      <c r="E430" s="39"/>
      <c r="F430" s="239" t="s">
        <v>470</v>
      </c>
      <c r="G430" s="39"/>
      <c r="H430" s="39"/>
      <c r="I430" s="234"/>
      <c r="J430" s="39"/>
      <c r="K430" s="39"/>
      <c r="L430" s="43"/>
      <c r="M430" s="235"/>
      <c r="N430" s="236"/>
      <c r="O430" s="90"/>
      <c r="P430" s="90"/>
      <c r="Q430" s="90"/>
      <c r="R430" s="90"/>
      <c r="S430" s="90"/>
      <c r="T430" s="91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16" t="s">
        <v>148</v>
      </c>
      <c r="AU430" s="16" t="s">
        <v>91</v>
      </c>
    </row>
    <row r="431" s="13" customFormat="1">
      <c r="A431" s="13"/>
      <c r="B431" s="240"/>
      <c r="C431" s="241"/>
      <c r="D431" s="232" t="s">
        <v>150</v>
      </c>
      <c r="E431" s="242" t="s">
        <v>1</v>
      </c>
      <c r="F431" s="243" t="s">
        <v>712</v>
      </c>
      <c r="G431" s="241"/>
      <c r="H431" s="244">
        <v>18.300000000000001</v>
      </c>
      <c r="I431" s="245"/>
      <c r="J431" s="241"/>
      <c r="K431" s="241"/>
      <c r="L431" s="246"/>
      <c r="M431" s="247"/>
      <c r="N431" s="248"/>
      <c r="O431" s="248"/>
      <c r="P431" s="248"/>
      <c r="Q431" s="248"/>
      <c r="R431" s="248"/>
      <c r="S431" s="248"/>
      <c r="T431" s="249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0" t="s">
        <v>150</v>
      </c>
      <c r="AU431" s="250" t="s">
        <v>91</v>
      </c>
      <c r="AV431" s="13" t="s">
        <v>91</v>
      </c>
      <c r="AW431" s="13" t="s">
        <v>36</v>
      </c>
      <c r="AX431" s="13" t="s">
        <v>89</v>
      </c>
      <c r="AY431" s="250" t="s">
        <v>136</v>
      </c>
    </row>
    <row r="432" s="2" customFormat="1" ht="24.15" customHeight="1">
      <c r="A432" s="37"/>
      <c r="B432" s="38"/>
      <c r="C432" s="218" t="s">
        <v>713</v>
      </c>
      <c r="D432" s="218" t="s">
        <v>138</v>
      </c>
      <c r="E432" s="219" t="s">
        <v>392</v>
      </c>
      <c r="F432" s="220" t="s">
        <v>393</v>
      </c>
      <c r="G432" s="221" t="s">
        <v>141</v>
      </c>
      <c r="H432" s="222">
        <v>18.300000000000001</v>
      </c>
      <c r="I432" s="223"/>
      <c r="J432" s="224">
        <f>ROUND(I432*H432,2)</f>
        <v>0</v>
      </c>
      <c r="K432" s="225"/>
      <c r="L432" s="43"/>
      <c r="M432" s="226" t="s">
        <v>1</v>
      </c>
      <c r="N432" s="227" t="s">
        <v>46</v>
      </c>
      <c r="O432" s="90"/>
      <c r="P432" s="228">
        <f>O432*H432</f>
        <v>0</v>
      </c>
      <c r="Q432" s="228">
        <v>0</v>
      </c>
      <c r="R432" s="228">
        <f>Q432*H432</f>
        <v>0</v>
      </c>
      <c r="S432" s="228">
        <v>0.078159999999999993</v>
      </c>
      <c r="T432" s="229">
        <f>S432*H432</f>
        <v>1.430328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30" t="s">
        <v>142</v>
      </c>
      <c r="AT432" s="230" t="s">
        <v>138</v>
      </c>
      <c r="AU432" s="230" t="s">
        <v>91</v>
      </c>
      <c r="AY432" s="16" t="s">
        <v>136</v>
      </c>
      <c r="BE432" s="231">
        <f>IF(N432="základní",J432,0)</f>
        <v>0</v>
      </c>
      <c r="BF432" s="231">
        <f>IF(N432="snížená",J432,0)</f>
        <v>0</v>
      </c>
      <c r="BG432" s="231">
        <f>IF(N432="zákl. přenesená",J432,0)</f>
        <v>0</v>
      </c>
      <c r="BH432" s="231">
        <f>IF(N432="sníž. přenesená",J432,0)</f>
        <v>0</v>
      </c>
      <c r="BI432" s="231">
        <f>IF(N432="nulová",J432,0)</f>
        <v>0</v>
      </c>
      <c r="BJ432" s="16" t="s">
        <v>89</v>
      </c>
      <c r="BK432" s="231">
        <f>ROUND(I432*H432,2)</f>
        <v>0</v>
      </c>
      <c r="BL432" s="16" t="s">
        <v>142</v>
      </c>
      <c r="BM432" s="230" t="s">
        <v>714</v>
      </c>
    </row>
    <row r="433" s="2" customFormat="1">
      <c r="A433" s="37"/>
      <c r="B433" s="38"/>
      <c r="C433" s="39"/>
      <c r="D433" s="232" t="s">
        <v>144</v>
      </c>
      <c r="E433" s="39"/>
      <c r="F433" s="233" t="s">
        <v>395</v>
      </c>
      <c r="G433" s="39"/>
      <c r="H433" s="39"/>
      <c r="I433" s="234"/>
      <c r="J433" s="39"/>
      <c r="K433" s="39"/>
      <c r="L433" s="43"/>
      <c r="M433" s="235"/>
      <c r="N433" s="236"/>
      <c r="O433" s="90"/>
      <c r="P433" s="90"/>
      <c r="Q433" s="90"/>
      <c r="R433" s="90"/>
      <c r="S433" s="90"/>
      <c r="T433" s="91"/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T433" s="16" t="s">
        <v>144</v>
      </c>
      <c r="AU433" s="16" t="s">
        <v>91</v>
      </c>
    </row>
    <row r="434" s="2" customFormat="1">
      <c r="A434" s="37"/>
      <c r="B434" s="38"/>
      <c r="C434" s="39"/>
      <c r="D434" s="237" t="s">
        <v>146</v>
      </c>
      <c r="E434" s="39"/>
      <c r="F434" s="238" t="s">
        <v>396</v>
      </c>
      <c r="G434" s="39"/>
      <c r="H434" s="39"/>
      <c r="I434" s="234"/>
      <c r="J434" s="39"/>
      <c r="K434" s="39"/>
      <c r="L434" s="43"/>
      <c r="M434" s="235"/>
      <c r="N434" s="236"/>
      <c r="O434" s="90"/>
      <c r="P434" s="90"/>
      <c r="Q434" s="90"/>
      <c r="R434" s="90"/>
      <c r="S434" s="90"/>
      <c r="T434" s="91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16" t="s">
        <v>146</v>
      </c>
      <c r="AU434" s="16" t="s">
        <v>91</v>
      </c>
    </row>
    <row r="435" s="13" customFormat="1">
      <c r="A435" s="13"/>
      <c r="B435" s="240"/>
      <c r="C435" s="241"/>
      <c r="D435" s="232" t="s">
        <v>150</v>
      </c>
      <c r="E435" s="242" t="s">
        <v>1</v>
      </c>
      <c r="F435" s="243" t="s">
        <v>712</v>
      </c>
      <c r="G435" s="241"/>
      <c r="H435" s="244">
        <v>18.300000000000001</v>
      </c>
      <c r="I435" s="245"/>
      <c r="J435" s="241"/>
      <c r="K435" s="241"/>
      <c r="L435" s="246"/>
      <c r="M435" s="247"/>
      <c r="N435" s="248"/>
      <c r="O435" s="248"/>
      <c r="P435" s="248"/>
      <c r="Q435" s="248"/>
      <c r="R435" s="248"/>
      <c r="S435" s="248"/>
      <c r="T435" s="249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0" t="s">
        <v>150</v>
      </c>
      <c r="AU435" s="250" t="s">
        <v>91</v>
      </c>
      <c r="AV435" s="13" t="s">
        <v>91</v>
      </c>
      <c r="AW435" s="13" t="s">
        <v>36</v>
      </c>
      <c r="AX435" s="13" t="s">
        <v>89</v>
      </c>
      <c r="AY435" s="250" t="s">
        <v>136</v>
      </c>
    </row>
    <row r="436" s="2" customFormat="1" ht="24.15" customHeight="1">
      <c r="A436" s="37"/>
      <c r="B436" s="38"/>
      <c r="C436" s="218" t="s">
        <v>715</v>
      </c>
      <c r="D436" s="218" t="s">
        <v>138</v>
      </c>
      <c r="E436" s="219" t="s">
        <v>383</v>
      </c>
      <c r="F436" s="220" t="s">
        <v>384</v>
      </c>
      <c r="G436" s="221" t="s">
        <v>141</v>
      </c>
      <c r="H436" s="222">
        <v>18.300000000000001</v>
      </c>
      <c r="I436" s="223"/>
      <c r="J436" s="224">
        <f>ROUND(I436*H436,2)</f>
        <v>0</v>
      </c>
      <c r="K436" s="225"/>
      <c r="L436" s="43"/>
      <c r="M436" s="226" t="s">
        <v>1</v>
      </c>
      <c r="N436" s="227" t="s">
        <v>46</v>
      </c>
      <c r="O436" s="90"/>
      <c r="P436" s="228">
        <f>O436*H436</f>
        <v>0</v>
      </c>
      <c r="Q436" s="228">
        <v>0.09153</v>
      </c>
      <c r="R436" s="228">
        <f>Q436*H436</f>
        <v>1.6749990000000001</v>
      </c>
      <c r="S436" s="228">
        <v>0</v>
      </c>
      <c r="T436" s="229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30" t="s">
        <v>142</v>
      </c>
      <c r="AT436" s="230" t="s">
        <v>138</v>
      </c>
      <c r="AU436" s="230" t="s">
        <v>91</v>
      </c>
      <c r="AY436" s="16" t="s">
        <v>136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6" t="s">
        <v>89</v>
      </c>
      <c r="BK436" s="231">
        <f>ROUND(I436*H436,2)</f>
        <v>0</v>
      </c>
      <c r="BL436" s="16" t="s">
        <v>142</v>
      </c>
      <c r="BM436" s="230" t="s">
        <v>716</v>
      </c>
    </row>
    <row r="437" s="2" customFormat="1">
      <c r="A437" s="37"/>
      <c r="B437" s="38"/>
      <c r="C437" s="39"/>
      <c r="D437" s="232" t="s">
        <v>144</v>
      </c>
      <c r="E437" s="39"/>
      <c r="F437" s="233" t="s">
        <v>386</v>
      </c>
      <c r="G437" s="39"/>
      <c r="H437" s="39"/>
      <c r="I437" s="234"/>
      <c r="J437" s="39"/>
      <c r="K437" s="39"/>
      <c r="L437" s="43"/>
      <c r="M437" s="235"/>
      <c r="N437" s="236"/>
      <c r="O437" s="90"/>
      <c r="P437" s="90"/>
      <c r="Q437" s="90"/>
      <c r="R437" s="90"/>
      <c r="S437" s="90"/>
      <c r="T437" s="91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T437" s="16" t="s">
        <v>144</v>
      </c>
      <c r="AU437" s="16" t="s">
        <v>91</v>
      </c>
    </row>
    <row r="438" s="2" customFormat="1">
      <c r="A438" s="37"/>
      <c r="B438" s="38"/>
      <c r="C438" s="39"/>
      <c r="D438" s="237" t="s">
        <v>146</v>
      </c>
      <c r="E438" s="39"/>
      <c r="F438" s="238" t="s">
        <v>387</v>
      </c>
      <c r="G438" s="39"/>
      <c r="H438" s="39"/>
      <c r="I438" s="234"/>
      <c r="J438" s="39"/>
      <c r="K438" s="39"/>
      <c r="L438" s="43"/>
      <c r="M438" s="235"/>
      <c r="N438" s="236"/>
      <c r="O438" s="90"/>
      <c r="P438" s="90"/>
      <c r="Q438" s="90"/>
      <c r="R438" s="90"/>
      <c r="S438" s="90"/>
      <c r="T438" s="91"/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T438" s="16" t="s">
        <v>146</v>
      </c>
      <c r="AU438" s="16" t="s">
        <v>91</v>
      </c>
    </row>
    <row r="439" s="2" customFormat="1">
      <c r="A439" s="37"/>
      <c r="B439" s="38"/>
      <c r="C439" s="39"/>
      <c r="D439" s="232" t="s">
        <v>148</v>
      </c>
      <c r="E439" s="39"/>
      <c r="F439" s="239" t="s">
        <v>470</v>
      </c>
      <c r="G439" s="39"/>
      <c r="H439" s="39"/>
      <c r="I439" s="234"/>
      <c r="J439" s="39"/>
      <c r="K439" s="39"/>
      <c r="L439" s="43"/>
      <c r="M439" s="235"/>
      <c r="N439" s="236"/>
      <c r="O439" s="90"/>
      <c r="P439" s="90"/>
      <c r="Q439" s="90"/>
      <c r="R439" s="90"/>
      <c r="S439" s="90"/>
      <c r="T439" s="91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T439" s="16" t="s">
        <v>148</v>
      </c>
      <c r="AU439" s="16" t="s">
        <v>91</v>
      </c>
    </row>
    <row r="440" s="13" customFormat="1">
      <c r="A440" s="13"/>
      <c r="B440" s="240"/>
      <c r="C440" s="241"/>
      <c r="D440" s="232" t="s">
        <v>150</v>
      </c>
      <c r="E440" s="242" t="s">
        <v>1</v>
      </c>
      <c r="F440" s="243" t="s">
        <v>712</v>
      </c>
      <c r="G440" s="241"/>
      <c r="H440" s="244">
        <v>18.300000000000001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0" t="s">
        <v>150</v>
      </c>
      <c r="AU440" s="250" t="s">
        <v>91</v>
      </c>
      <c r="AV440" s="13" t="s">
        <v>91</v>
      </c>
      <c r="AW440" s="13" t="s">
        <v>36</v>
      </c>
      <c r="AX440" s="13" t="s">
        <v>89</v>
      </c>
      <c r="AY440" s="250" t="s">
        <v>136</v>
      </c>
    </row>
    <row r="441" s="2" customFormat="1" ht="24.15" customHeight="1">
      <c r="A441" s="37"/>
      <c r="B441" s="38"/>
      <c r="C441" s="218" t="s">
        <v>717</v>
      </c>
      <c r="D441" s="218" t="s">
        <v>138</v>
      </c>
      <c r="E441" s="219" t="s">
        <v>139</v>
      </c>
      <c r="F441" s="220" t="s">
        <v>140</v>
      </c>
      <c r="G441" s="221" t="s">
        <v>141</v>
      </c>
      <c r="H441" s="222">
        <v>13.69</v>
      </c>
      <c r="I441" s="223"/>
      <c r="J441" s="224">
        <f>ROUND(I441*H441,2)</f>
        <v>0</v>
      </c>
      <c r="K441" s="225"/>
      <c r="L441" s="43"/>
      <c r="M441" s="226" t="s">
        <v>1</v>
      </c>
      <c r="N441" s="227" t="s">
        <v>46</v>
      </c>
      <c r="O441" s="90"/>
      <c r="P441" s="228">
        <f>O441*H441</f>
        <v>0</v>
      </c>
      <c r="Q441" s="228">
        <v>0</v>
      </c>
      <c r="R441" s="228">
        <f>Q441*H441</f>
        <v>0</v>
      </c>
      <c r="S441" s="228">
        <v>0</v>
      </c>
      <c r="T441" s="229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30" t="s">
        <v>142</v>
      </c>
      <c r="AT441" s="230" t="s">
        <v>138</v>
      </c>
      <c r="AU441" s="230" t="s">
        <v>91</v>
      </c>
      <c r="AY441" s="16" t="s">
        <v>136</v>
      </c>
      <c r="BE441" s="231">
        <f>IF(N441="základní",J441,0)</f>
        <v>0</v>
      </c>
      <c r="BF441" s="231">
        <f>IF(N441="snížená",J441,0)</f>
        <v>0</v>
      </c>
      <c r="BG441" s="231">
        <f>IF(N441="zákl. přenesená",J441,0)</f>
        <v>0</v>
      </c>
      <c r="BH441" s="231">
        <f>IF(N441="sníž. přenesená",J441,0)</f>
        <v>0</v>
      </c>
      <c r="BI441" s="231">
        <f>IF(N441="nulová",J441,0)</f>
        <v>0</v>
      </c>
      <c r="BJ441" s="16" t="s">
        <v>89</v>
      </c>
      <c r="BK441" s="231">
        <f>ROUND(I441*H441,2)</f>
        <v>0</v>
      </c>
      <c r="BL441" s="16" t="s">
        <v>142</v>
      </c>
      <c r="BM441" s="230" t="s">
        <v>718</v>
      </c>
    </row>
    <row r="442" s="2" customFormat="1">
      <c r="A442" s="37"/>
      <c r="B442" s="38"/>
      <c r="C442" s="39"/>
      <c r="D442" s="232" t="s">
        <v>144</v>
      </c>
      <c r="E442" s="39"/>
      <c r="F442" s="233" t="s">
        <v>145</v>
      </c>
      <c r="G442" s="39"/>
      <c r="H442" s="39"/>
      <c r="I442" s="234"/>
      <c r="J442" s="39"/>
      <c r="K442" s="39"/>
      <c r="L442" s="43"/>
      <c r="M442" s="235"/>
      <c r="N442" s="236"/>
      <c r="O442" s="90"/>
      <c r="P442" s="90"/>
      <c r="Q442" s="90"/>
      <c r="R442" s="90"/>
      <c r="S442" s="90"/>
      <c r="T442" s="91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T442" s="16" t="s">
        <v>144</v>
      </c>
      <c r="AU442" s="16" t="s">
        <v>91</v>
      </c>
    </row>
    <row r="443" s="2" customFormat="1">
      <c r="A443" s="37"/>
      <c r="B443" s="38"/>
      <c r="C443" s="39"/>
      <c r="D443" s="237" t="s">
        <v>146</v>
      </c>
      <c r="E443" s="39"/>
      <c r="F443" s="238" t="s">
        <v>147</v>
      </c>
      <c r="G443" s="39"/>
      <c r="H443" s="39"/>
      <c r="I443" s="234"/>
      <c r="J443" s="39"/>
      <c r="K443" s="39"/>
      <c r="L443" s="43"/>
      <c r="M443" s="235"/>
      <c r="N443" s="236"/>
      <c r="O443" s="90"/>
      <c r="P443" s="90"/>
      <c r="Q443" s="90"/>
      <c r="R443" s="90"/>
      <c r="S443" s="90"/>
      <c r="T443" s="91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T443" s="16" t="s">
        <v>146</v>
      </c>
      <c r="AU443" s="16" t="s">
        <v>91</v>
      </c>
    </row>
    <row r="444" s="13" customFormat="1">
      <c r="A444" s="13"/>
      <c r="B444" s="240"/>
      <c r="C444" s="241"/>
      <c r="D444" s="232" t="s">
        <v>150</v>
      </c>
      <c r="E444" s="242" t="s">
        <v>1</v>
      </c>
      <c r="F444" s="243" t="s">
        <v>719</v>
      </c>
      <c r="G444" s="241"/>
      <c r="H444" s="244">
        <v>13.69</v>
      </c>
      <c r="I444" s="245"/>
      <c r="J444" s="241"/>
      <c r="K444" s="241"/>
      <c r="L444" s="246"/>
      <c r="M444" s="247"/>
      <c r="N444" s="248"/>
      <c r="O444" s="248"/>
      <c r="P444" s="248"/>
      <c r="Q444" s="248"/>
      <c r="R444" s="248"/>
      <c r="S444" s="248"/>
      <c r="T444" s="249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0" t="s">
        <v>150</v>
      </c>
      <c r="AU444" s="250" t="s">
        <v>91</v>
      </c>
      <c r="AV444" s="13" t="s">
        <v>91</v>
      </c>
      <c r="AW444" s="13" t="s">
        <v>36</v>
      </c>
      <c r="AX444" s="13" t="s">
        <v>89</v>
      </c>
      <c r="AY444" s="250" t="s">
        <v>136</v>
      </c>
    </row>
    <row r="445" s="2" customFormat="1" ht="24.15" customHeight="1">
      <c r="A445" s="37"/>
      <c r="B445" s="38"/>
      <c r="C445" s="218" t="s">
        <v>720</v>
      </c>
      <c r="D445" s="218" t="s">
        <v>138</v>
      </c>
      <c r="E445" s="219" t="s">
        <v>632</v>
      </c>
      <c r="F445" s="220" t="s">
        <v>633</v>
      </c>
      <c r="G445" s="221" t="s">
        <v>141</v>
      </c>
      <c r="H445" s="222">
        <v>13.69</v>
      </c>
      <c r="I445" s="223"/>
      <c r="J445" s="224">
        <f>ROUND(I445*H445,2)</f>
        <v>0</v>
      </c>
      <c r="K445" s="225"/>
      <c r="L445" s="43"/>
      <c r="M445" s="226" t="s">
        <v>1</v>
      </c>
      <c r="N445" s="227" t="s">
        <v>46</v>
      </c>
      <c r="O445" s="90"/>
      <c r="P445" s="228">
        <f>O445*H445</f>
        <v>0</v>
      </c>
      <c r="Q445" s="228">
        <v>0</v>
      </c>
      <c r="R445" s="228">
        <f>Q445*H445</f>
        <v>0</v>
      </c>
      <c r="S445" s="228">
        <v>0.072230000000000003</v>
      </c>
      <c r="T445" s="229">
        <f>S445*H445</f>
        <v>0.9888287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30" t="s">
        <v>142</v>
      </c>
      <c r="AT445" s="230" t="s">
        <v>138</v>
      </c>
      <c r="AU445" s="230" t="s">
        <v>91</v>
      </c>
      <c r="AY445" s="16" t="s">
        <v>136</v>
      </c>
      <c r="BE445" s="231">
        <f>IF(N445="základní",J445,0)</f>
        <v>0</v>
      </c>
      <c r="BF445" s="231">
        <f>IF(N445="snížená",J445,0)</f>
        <v>0</v>
      </c>
      <c r="BG445" s="231">
        <f>IF(N445="zákl. přenesená",J445,0)</f>
        <v>0</v>
      </c>
      <c r="BH445" s="231">
        <f>IF(N445="sníž. přenesená",J445,0)</f>
        <v>0</v>
      </c>
      <c r="BI445" s="231">
        <f>IF(N445="nulová",J445,0)</f>
        <v>0</v>
      </c>
      <c r="BJ445" s="16" t="s">
        <v>89</v>
      </c>
      <c r="BK445" s="231">
        <f>ROUND(I445*H445,2)</f>
        <v>0</v>
      </c>
      <c r="BL445" s="16" t="s">
        <v>142</v>
      </c>
      <c r="BM445" s="230" t="s">
        <v>721</v>
      </c>
    </row>
    <row r="446" s="2" customFormat="1">
      <c r="A446" s="37"/>
      <c r="B446" s="38"/>
      <c r="C446" s="39"/>
      <c r="D446" s="232" t="s">
        <v>144</v>
      </c>
      <c r="E446" s="39"/>
      <c r="F446" s="233" t="s">
        <v>635</v>
      </c>
      <c r="G446" s="39"/>
      <c r="H446" s="39"/>
      <c r="I446" s="234"/>
      <c r="J446" s="39"/>
      <c r="K446" s="39"/>
      <c r="L446" s="43"/>
      <c r="M446" s="235"/>
      <c r="N446" s="236"/>
      <c r="O446" s="90"/>
      <c r="P446" s="90"/>
      <c r="Q446" s="90"/>
      <c r="R446" s="90"/>
      <c r="S446" s="90"/>
      <c r="T446" s="91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16" t="s">
        <v>144</v>
      </c>
      <c r="AU446" s="16" t="s">
        <v>91</v>
      </c>
    </row>
    <row r="447" s="2" customFormat="1">
      <c r="A447" s="37"/>
      <c r="B447" s="38"/>
      <c r="C447" s="39"/>
      <c r="D447" s="237" t="s">
        <v>146</v>
      </c>
      <c r="E447" s="39"/>
      <c r="F447" s="238" t="s">
        <v>636</v>
      </c>
      <c r="G447" s="39"/>
      <c r="H447" s="39"/>
      <c r="I447" s="234"/>
      <c r="J447" s="39"/>
      <c r="K447" s="39"/>
      <c r="L447" s="43"/>
      <c r="M447" s="235"/>
      <c r="N447" s="236"/>
      <c r="O447" s="90"/>
      <c r="P447" s="90"/>
      <c r="Q447" s="90"/>
      <c r="R447" s="90"/>
      <c r="S447" s="90"/>
      <c r="T447" s="91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T447" s="16" t="s">
        <v>146</v>
      </c>
      <c r="AU447" s="16" t="s">
        <v>91</v>
      </c>
    </row>
    <row r="448" s="13" customFormat="1">
      <c r="A448" s="13"/>
      <c r="B448" s="240"/>
      <c r="C448" s="241"/>
      <c r="D448" s="232" t="s">
        <v>150</v>
      </c>
      <c r="E448" s="242" t="s">
        <v>1</v>
      </c>
      <c r="F448" s="243" t="s">
        <v>719</v>
      </c>
      <c r="G448" s="241"/>
      <c r="H448" s="244">
        <v>13.69</v>
      </c>
      <c r="I448" s="245"/>
      <c r="J448" s="241"/>
      <c r="K448" s="241"/>
      <c r="L448" s="246"/>
      <c r="M448" s="247"/>
      <c r="N448" s="248"/>
      <c r="O448" s="248"/>
      <c r="P448" s="248"/>
      <c r="Q448" s="248"/>
      <c r="R448" s="248"/>
      <c r="S448" s="248"/>
      <c r="T448" s="249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0" t="s">
        <v>150</v>
      </c>
      <c r="AU448" s="250" t="s">
        <v>91</v>
      </c>
      <c r="AV448" s="13" t="s">
        <v>91</v>
      </c>
      <c r="AW448" s="13" t="s">
        <v>36</v>
      </c>
      <c r="AX448" s="13" t="s">
        <v>89</v>
      </c>
      <c r="AY448" s="250" t="s">
        <v>136</v>
      </c>
    </row>
    <row r="449" s="2" customFormat="1" ht="33" customHeight="1">
      <c r="A449" s="37"/>
      <c r="B449" s="38"/>
      <c r="C449" s="218" t="s">
        <v>722</v>
      </c>
      <c r="D449" s="218" t="s">
        <v>138</v>
      </c>
      <c r="E449" s="219" t="s">
        <v>637</v>
      </c>
      <c r="F449" s="220" t="s">
        <v>638</v>
      </c>
      <c r="G449" s="221" t="s">
        <v>141</v>
      </c>
      <c r="H449" s="222">
        <v>13.69</v>
      </c>
      <c r="I449" s="223"/>
      <c r="J449" s="224">
        <f>ROUND(I449*H449,2)</f>
        <v>0</v>
      </c>
      <c r="K449" s="225"/>
      <c r="L449" s="43"/>
      <c r="M449" s="226" t="s">
        <v>1</v>
      </c>
      <c r="N449" s="227" t="s">
        <v>46</v>
      </c>
      <c r="O449" s="90"/>
      <c r="P449" s="228">
        <f>O449*H449</f>
        <v>0</v>
      </c>
      <c r="Q449" s="228">
        <v>0.055059999999999998</v>
      </c>
      <c r="R449" s="228">
        <f>Q449*H449</f>
        <v>0.75377139999999998</v>
      </c>
      <c r="S449" s="228">
        <v>0</v>
      </c>
      <c r="T449" s="229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30" t="s">
        <v>142</v>
      </c>
      <c r="AT449" s="230" t="s">
        <v>138</v>
      </c>
      <c r="AU449" s="230" t="s">
        <v>91</v>
      </c>
      <c r="AY449" s="16" t="s">
        <v>136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6" t="s">
        <v>89</v>
      </c>
      <c r="BK449" s="231">
        <f>ROUND(I449*H449,2)</f>
        <v>0</v>
      </c>
      <c r="BL449" s="16" t="s">
        <v>142</v>
      </c>
      <c r="BM449" s="230" t="s">
        <v>723</v>
      </c>
    </row>
    <row r="450" s="2" customFormat="1">
      <c r="A450" s="37"/>
      <c r="B450" s="38"/>
      <c r="C450" s="39"/>
      <c r="D450" s="232" t="s">
        <v>144</v>
      </c>
      <c r="E450" s="39"/>
      <c r="F450" s="233" t="s">
        <v>640</v>
      </c>
      <c r="G450" s="39"/>
      <c r="H450" s="39"/>
      <c r="I450" s="234"/>
      <c r="J450" s="39"/>
      <c r="K450" s="39"/>
      <c r="L450" s="43"/>
      <c r="M450" s="235"/>
      <c r="N450" s="236"/>
      <c r="O450" s="90"/>
      <c r="P450" s="90"/>
      <c r="Q450" s="90"/>
      <c r="R450" s="90"/>
      <c r="S450" s="90"/>
      <c r="T450" s="91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T450" s="16" t="s">
        <v>144</v>
      </c>
      <c r="AU450" s="16" t="s">
        <v>91</v>
      </c>
    </row>
    <row r="451" s="2" customFormat="1">
      <c r="A451" s="37"/>
      <c r="B451" s="38"/>
      <c r="C451" s="39"/>
      <c r="D451" s="237" t="s">
        <v>146</v>
      </c>
      <c r="E451" s="39"/>
      <c r="F451" s="238" t="s">
        <v>641</v>
      </c>
      <c r="G451" s="39"/>
      <c r="H451" s="39"/>
      <c r="I451" s="234"/>
      <c r="J451" s="39"/>
      <c r="K451" s="39"/>
      <c r="L451" s="43"/>
      <c r="M451" s="235"/>
      <c r="N451" s="236"/>
      <c r="O451" s="90"/>
      <c r="P451" s="90"/>
      <c r="Q451" s="90"/>
      <c r="R451" s="90"/>
      <c r="S451" s="90"/>
      <c r="T451" s="91"/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T451" s="16" t="s">
        <v>146</v>
      </c>
      <c r="AU451" s="16" t="s">
        <v>91</v>
      </c>
    </row>
    <row r="452" s="13" customFormat="1">
      <c r="A452" s="13"/>
      <c r="B452" s="240"/>
      <c r="C452" s="241"/>
      <c r="D452" s="232" t="s">
        <v>150</v>
      </c>
      <c r="E452" s="242" t="s">
        <v>1</v>
      </c>
      <c r="F452" s="243" t="s">
        <v>719</v>
      </c>
      <c r="G452" s="241"/>
      <c r="H452" s="244">
        <v>13.69</v>
      </c>
      <c r="I452" s="245"/>
      <c r="J452" s="241"/>
      <c r="K452" s="241"/>
      <c r="L452" s="246"/>
      <c r="M452" s="247"/>
      <c r="N452" s="248"/>
      <c r="O452" s="248"/>
      <c r="P452" s="248"/>
      <c r="Q452" s="248"/>
      <c r="R452" s="248"/>
      <c r="S452" s="248"/>
      <c r="T452" s="249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0" t="s">
        <v>150</v>
      </c>
      <c r="AU452" s="250" t="s">
        <v>91</v>
      </c>
      <c r="AV452" s="13" t="s">
        <v>91</v>
      </c>
      <c r="AW452" s="13" t="s">
        <v>36</v>
      </c>
      <c r="AX452" s="13" t="s">
        <v>89</v>
      </c>
      <c r="AY452" s="250" t="s">
        <v>136</v>
      </c>
    </row>
    <row r="453" s="2" customFormat="1" ht="24.15" customHeight="1">
      <c r="A453" s="37"/>
      <c r="B453" s="38"/>
      <c r="C453" s="218" t="s">
        <v>724</v>
      </c>
      <c r="D453" s="218" t="s">
        <v>138</v>
      </c>
      <c r="E453" s="219" t="s">
        <v>356</v>
      </c>
      <c r="F453" s="220" t="s">
        <v>159</v>
      </c>
      <c r="G453" s="221" t="s">
        <v>160</v>
      </c>
      <c r="H453" s="222">
        <v>7.4000000000000004</v>
      </c>
      <c r="I453" s="223"/>
      <c r="J453" s="224">
        <f>ROUND(I453*H453,2)</f>
        <v>0</v>
      </c>
      <c r="K453" s="225"/>
      <c r="L453" s="43"/>
      <c r="M453" s="226" t="s">
        <v>1</v>
      </c>
      <c r="N453" s="227" t="s">
        <v>46</v>
      </c>
      <c r="O453" s="90"/>
      <c r="P453" s="228">
        <f>O453*H453</f>
        <v>0</v>
      </c>
      <c r="Q453" s="228">
        <v>0</v>
      </c>
      <c r="R453" s="228">
        <f>Q453*H453</f>
        <v>0</v>
      </c>
      <c r="S453" s="228">
        <v>1.8999999999999999</v>
      </c>
      <c r="T453" s="229">
        <f>S453*H453</f>
        <v>14.060000000000001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30" t="s">
        <v>142</v>
      </c>
      <c r="AT453" s="230" t="s">
        <v>138</v>
      </c>
      <c r="AU453" s="230" t="s">
        <v>91</v>
      </c>
      <c r="AY453" s="16" t="s">
        <v>136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16" t="s">
        <v>89</v>
      </c>
      <c r="BK453" s="231">
        <f>ROUND(I453*H453,2)</f>
        <v>0</v>
      </c>
      <c r="BL453" s="16" t="s">
        <v>142</v>
      </c>
      <c r="BM453" s="230" t="s">
        <v>725</v>
      </c>
    </row>
    <row r="454" s="2" customFormat="1">
      <c r="A454" s="37"/>
      <c r="B454" s="38"/>
      <c r="C454" s="39"/>
      <c r="D454" s="232" t="s">
        <v>144</v>
      </c>
      <c r="E454" s="39"/>
      <c r="F454" s="233" t="s">
        <v>162</v>
      </c>
      <c r="G454" s="39"/>
      <c r="H454" s="39"/>
      <c r="I454" s="234"/>
      <c r="J454" s="39"/>
      <c r="K454" s="39"/>
      <c r="L454" s="43"/>
      <c r="M454" s="235"/>
      <c r="N454" s="236"/>
      <c r="O454" s="90"/>
      <c r="P454" s="90"/>
      <c r="Q454" s="90"/>
      <c r="R454" s="90"/>
      <c r="S454" s="90"/>
      <c r="T454" s="91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T454" s="16" t="s">
        <v>144</v>
      </c>
      <c r="AU454" s="16" t="s">
        <v>91</v>
      </c>
    </row>
    <row r="455" s="2" customFormat="1">
      <c r="A455" s="37"/>
      <c r="B455" s="38"/>
      <c r="C455" s="39"/>
      <c r="D455" s="237" t="s">
        <v>146</v>
      </c>
      <c r="E455" s="39"/>
      <c r="F455" s="238" t="s">
        <v>358</v>
      </c>
      <c r="G455" s="39"/>
      <c r="H455" s="39"/>
      <c r="I455" s="234"/>
      <c r="J455" s="39"/>
      <c r="K455" s="39"/>
      <c r="L455" s="43"/>
      <c r="M455" s="235"/>
      <c r="N455" s="236"/>
      <c r="O455" s="90"/>
      <c r="P455" s="90"/>
      <c r="Q455" s="90"/>
      <c r="R455" s="90"/>
      <c r="S455" s="90"/>
      <c r="T455" s="91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T455" s="16" t="s">
        <v>146</v>
      </c>
      <c r="AU455" s="16" t="s">
        <v>91</v>
      </c>
    </row>
    <row r="456" s="2" customFormat="1">
      <c r="A456" s="37"/>
      <c r="B456" s="38"/>
      <c r="C456" s="39"/>
      <c r="D456" s="232" t="s">
        <v>148</v>
      </c>
      <c r="E456" s="39"/>
      <c r="F456" s="239" t="s">
        <v>466</v>
      </c>
      <c r="G456" s="39"/>
      <c r="H456" s="39"/>
      <c r="I456" s="234"/>
      <c r="J456" s="39"/>
      <c r="K456" s="39"/>
      <c r="L456" s="43"/>
      <c r="M456" s="235"/>
      <c r="N456" s="236"/>
      <c r="O456" s="90"/>
      <c r="P456" s="90"/>
      <c r="Q456" s="90"/>
      <c r="R456" s="90"/>
      <c r="S456" s="90"/>
      <c r="T456" s="91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T456" s="16" t="s">
        <v>148</v>
      </c>
      <c r="AU456" s="16" t="s">
        <v>91</v>
      </c>
    </row>
    <row r="457" s="13" customFormat="1">
      <c r="A457" s="13"/>
      <c r="B457" s="240"/>
      <c r="C457" s="241"/>
      <c r="D457" s="232" t="s">
        <v>150</v>
      </c>
      <c r="E457" s="242" t="s">
        <v>1</v>
      </c>
      <c r="F457" s="243" t="s">
        <v>726</v>
      </c>
      <c r="G457" s="241"/>
      <c r="H457" s="244">
        <v>7.4000000000000004</v>
      </c>
      <c r="I457" s="245"/>
      <c r="J457" s="241"/>
      <c r="K457" s="241"/>
      <c r="L457" s="246"/>
      <c r="M457" s="247"/>
      <c r="N457" s="248"/>
      <c r="O457" s="248"/>
      <c r="P457" s="248"/>
      <c r="Q457" s="248"/>
      <c r="R457" s="248"/>
      <c r="S457" s="248"/>
      <c r="T457" s="249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0" t="s">
        <v>150</v>
      </c>
      <c r="AU457" s="250" t="s">
        <v>91</v>
      </c>
      <c r="AV457" s="13" t="s">
        <v>91</v>
      </c>
      <c r="AW457" s="13" t="s">
        <v>36</v>
      </c>
      <c r="AX457" s="13" t="s">
        <v>89</v>
      </c>
      <c r="AY457" s="250" t="s">
        <v>136</v>
      </c>
    </row>
    <row r="458" s="2" customFormat="1" ht="24.15" customHeight="1">
      <c r="A458" s="37"/>
      <c r="B458" s="38"/>
      <c r="C458" s="218" t="s">
        <v>727</v>
      </c>
      <c r="D458" s="218" t="s">
        <v>138</v>
      </c>
      <c r="E458" s="219" t="s">
        <v>165</v>
      </c>
      <c r="F458" s="220" t="s">
        <v>166</v>
      </c>
      <c r="G458" s="221" t="s">
        <v>160</v>
      </c>
      <c r="H458" s="222">
        <v>9.1999999999999993</v>
      </c>
      <c r="I458" s="223"/>
      <c r="J458" s="224">
        <f>ROUND(I458*H458,2)</f>
        <v>0</v>
      </c>
      <c r="K458" s="225"/>
      <c r="L458" s="43"/>
      <c r="M458" s="226" t="s">
        <v>1</v>
      </c>
      <c r="N458" s="227" t="s">
        <v>46</v>
      </c>
      <c r="O458" s="90"/>
      <c r="P458" s="228">
        <f>O458*H458</f>
        <v>0</v>
      </c>
      <c r="Q458" s="228">
        <v>0</v>
      </c>
      <c r="R458" s="228">
        <f>Q458*H458</f>
        <v>0</v>
      </c>
      <c r="S458" s="228">
        <v>0</v>
      </c>
      <c r="T458" s="229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30" t="s">
        <v>142</v>
      </c>
      <c r="AT458" s="230" t="s">
        <v>138</v>
      </c>
      <c r="AU458" s="230" t="s">
        <v>91</v>
      </c>
      <c r="AY458" s="16" t="s">
        <v>136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16" t="s">
        <v>89</v>
      </c>
      <c r="BK458" s="231">
        <f>ROUND(I458*H458,2)</f>
        <v>0</v>
      </c>
      <c r="BL458" s="16" t="s">
        <v>142</v>
      </c>
      <c r="BM458" s="230" t="s">
        <v>728</v>
      </c>
    </row>
    <row r="459" s="2" customFormat="1">
      <c r="A459" s="37"/>
      <c r="B459" s="38"/>
      <c r="C459" s="39"/>
      <c r="D459" s="232" t="s">
        <v>144</v>
      </c>
      <c r="E459" s="39"/>
      <c r="F459" s="233" t="s">
        <v>168</v>
      </c>
      <c r="G459" s="39"/>
      <c r="H459" s="39"/>
      <c r="I459" s="234"/>
      <c r="J459" s="39"/>
      <c r="K459" s="39"/>
      <c r="L459" s="43"/>
      <c r="M459" s="235"/>
      <c r="N459" s="236"/>
      <c r="O459" s="90"/>
      <c r="P459" s="90"/>
      <c r="Q459" s="90"/>
      <c r="R459" s="90"/>
      <c r="S459" s="90"/>
      <c r="T459" s="91"/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T459" s="16" t="s">
        <v>144</v>
      </c>
      <c r="AU459" s="16" t="s">
        <v>91</v>
      </c>
    </row>
    <row r="460" s="2" customFormat="1">
      <c r="A460" s="37"/>
      <c r="B460" s="38"/>
      <c r="C460" s="39"/>
      <c r="D460" s="237" t="s">
        <v>146</v>
      </c>
      <c r="E460" s="39"/>
      <c r="F460" s="238" t="s">
        <v>169</v>
      </c>
      <c r="G460" s="39"/>
      <c r="H460" s="39"/>
      <c r="I460" s="234"/>
      <c r="J460" s="39"/>
      <c r="K460" s="39"/>
      <c r="L460" s="43"/>
      <c r="M460" s="235"/>
      <c r="N460" s="236"/>
      <c r="O460" s="90"/>
      <c r="P460" s="90"/>
      <c r="Q460" s="90"/>
      <c r="R460" s="90"/>
      <c r="S460" s="90"/>
      <c r="T460" s="91"/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T460" s="16" t="s">
        <v>146</v>
      </c>
      <c r="AU460" s="16" t="s">
        <v>91</v>
      </c>
    </row>
    <row r="461" s="2" customFormat="1">
      <c r="A461" s="37"/>
      <c r="B461" s="38"/>
      <c r="C461" s="39"/>
      <c r="D461" s="232" t="s">
        <v>148</v>
      </c>
      <c r="E461" s="39"/>
      <c r="F461" s="239" t="s">
        <v>470</v>
      </c>
      <c r="G461" s="39"/>
      <c r="H461" s="39"/>
      <c r="I461" s="234"/>
      <c r="J461" s="39"/>
      <c r="K461" s="39"/>
      <c r="L461" s="43"/>
      <c r="M461" s="235"/>
      <c r="N461" s="236"/>
      <c r="O461" s="90"/>
      <c r="P461" s="90"/>
      <c r="Q461" s="90"/>
      <c r="R461" s="90"/>
      <c r="S461" s="90"/>
      <c r="T461" s="91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16" t="s">
        <v>148</v>
      </c>
      <c r="AU461" s="16" t="s">
        <v>91</v>
      </c>
    </row>
    <row r="462" s="13" customFormat="1">
      <c r="A462" s="13"/>
      <c r="B462" s="240"/>
      <c r="C462" s="241"/>
      <c r="D462" s="232" t="s">
        <v>150</v>
      </c>
      <c r="E462" s="242" t="s">
        <v>1</v>
      </c>
      <c r="F462" s="243" t="s">
        <v>729</v>
      </c>
      <c r="G462" s="241"/>
      <c r="H462" s="244">
        <v>7.2800000000000002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0" t="s">
        <v>150</v>
      </c>
      <c r="AU462" s="250" t="s">
        <v>91</v>
      </c>
      <c r="AV462" s="13" t="s">
        <v>91</v>
      </c>
      <c r="AW462" s="13" t="s">
        <v>36</v>
      </c>
      <c r="AX462" s="13" t="s">
        <v>81</v>
      </c>
      <c r="AY462" s="250" t="s">
        <v>136</v>
      </c>
    </row>
    <row r="463" s="13" customFormat="1">
      <c r="A463" s="13"/>
      <c r="B463" s="240"/>
      <c r="C463" s="241"/>
      <c r="D463" s="232" t="s">
        <v>150</v>
      </c>
      <c r="E463" s="242" t="s">
        <v>1</v>
      </c>
      <c r="F463" s="243" t="s">
        <v>730</v>
      </c>
      <c r="G463" s="241"/>
      <c r="H463" s="244">
        <v>1.8</v>
      </c>
      <c r="I463" s="245"/>
      <c r="J463" s="241"/>
      <c r="K463" s="241"/>
      <c r="L463" s="246"/>
      <c r="M463" s="247"/>
      <c r="N463" s="248"/>
      <c r="O463" s="248"/>
      <c r="P463" s="248"/>
      <c r="Q463" s="248"/>
      <c r="R463" s="248"/>
      <c r="S463" s="248"/>
      <c r="T463" s="249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0" t="s">
        <v>150</v>
      </c>
      <c r="AU463" s="250" t="s">
        <v>91</v>
      </c>
      <c r="AV463" s="13" t="s">
        <v>91</v>
      </c>
      <c r="AW463" s="13" t="s">
        <v>36</v>
      </c>
      <c r="AX463" s="13" t="s">
        <v>81</v>
      </c>
      <c r="AY463" s="250" t="s">
        <v>136</v>
      </c>
    </row>
    <row r="464" s="13" customFormat="1">
      <c r="A464" s="13"/>
      <c r="B464" s="240"/>
      <c r="C464" s="241"/>
      <c r="D464" s="232" t="s">
        <v>150</v>
      </c>
      <c r="E464" s="242" t="s">
        <v>1</v>
      </c>
      <c r="F464" s="243" t="s">
        <v>731</v>
      </c>
      <c r="G464" s="241"/>
      <c r="H464" s="244">
        <v>0.12</v>
      </c>
      <c r="I464" s="245"/>
      <c r="J464" s="241"/>
      <c r="K464" s="241"/>
      <c r="L464" s="246"/>
      <c r="M464" s="247"/>
      <c r="N464" s="248"/>
      <c r="O464" s="248"/>
      <c r="P464" s="248"/>
      <c r="Q464" s="248"/>
      <c r="R464" s="248"/>
      <c r="S464" s="248"/>
      <c r="T464" s="24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0" t="s">
        <v>150</v>
      </c>
      <c r="AU464" s="250" t="s">
        <v>91</v>
      </c>
      <c r="AV464" s="13" t="s">
        <v>91</v>
      </c>
      <c r="AW464" s="13" t="s">
        <v>36</v>
      </c>
      <c r="AX464" s="13" t="s">
        <v>81</v>
      </c>
      <c r="AY464" s="250" t="s">
        <v>136</v>
      </c>
    </row>
    <row r="465" s="14" customFormat="1">
      <c r="A465" s="14"/>
      <c r="B465" s="251"/>
      <c r="C465" s="252"/>
      <c r="D465" s="232" t="s">
        <v>150</v>
      </c>
      <c r="E465" s="253" t="s">
        <v>1</v>
      </c>
      <c r="F465" s="254" t="s">
        <v>178</v>
      </c>
      <c r="G465" s="252"/>
      <c r="H465" s="255">
        <v>9.1999999999999993</v>
      </c>
      <c r="I465" s="256"/>
      <c r="J465" s="252"/>
      <c r="K465" s="252"/>
      <c r="L465" s="257"/>
      <c r="M465" s="258"/>
      <c r="N465" s="259"/>
      <c r="O465" s="259"/>
      <c r="P465" s="259"/>
      <c r="Q465" s="259"/>
      <c r="R465" s="259"/>
      <c r="S465" s="259"/>
      <c r="T465" s="260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1" t="s">
        <v>150</v>
      </c>
      <c r="AU465" s="261" t="s">
        <v>91</v>
      </c>
      <c r="AV465" s="14" t="s">
        <v>142</v>
      </c>
      <c r="AW465" s="14" t="s">
        <v>36</v>
      </c>
      <c r="AX465" s="14" t="s">
        <v>89</v>
      </c>
      <c r="AY465" s="261" t="s">
        <v>136</v>
      </c>
    </row>
    <row r="466" s="2" customFormat="1" ht="33" customHeight="1">
      <c r="A466" s="37"/>
      <c r="B466" s="38"/>
      <c r="C466" s="218" t="s">
        <v>732</v>
      </c>
      <c r="D466" s="218" t="s">
        <v>138</v>
      </c>
      <c r="E466" s="219" t="s">
        <v>171</v>
      </c>
      <c r="F466" s="220" t="s">
        <v>172</v>
      </c>
      <c r="G466" s="221" t="s">
        <v>141</v>
      </c>
      <c r="H466" s="222">
        <v>23.399999999999999</v>
      </c>
      <c r="I466" s="223"/>
      <c r="J466" s="224">
        <f>ROUND(I466*H466,2)</f>
        <v>0</v>
      </c>
      <c r="K466" s="225"/>
      <c r="L466" s="43"/>
      <c r="M466" s="226" t="s">
        <v>1</v>
      </c>
      <c r="N466" s="227" t="s">
        <v>46</v>
      </c>
      <c r="O466" s="90"/>
      <c r="P466" s="228">
        <f>O466*H466</f>
        <v>0</v>
      </c>
      <c r="Q466" s="228">
        <v>0</v>
      </c>
      <c r="R466" s="228">
        <f>Q466*H466</f>
        <v>0</v>
      </c>
      <c r="S466" s="228">
        <v>0</v>
      </c>
      <c r="T466" s="229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30" t="s">
        <v>142</v>
      </c>
      <c r="AT466" s="230" t="s">
        <v>138</v>
      </c>
      <c r="AU466" s="230" t="s">
        <v>91</v>
      </c>
      <c r="AY466" s="16" t="s">
        <v>136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6" t="s">
        <v>89</v>
      </c>
      <c r="BK466" s="231">
        <f>ROUND(I466*H466,2)</f>
        <v>0</v>
      </c>
      <c r="BL466" s="16" t="s">
        <v>142</v>
      </c>
      <c r="BM466" s="230" t="s">
        <v>733</v>
      </c>
    </row>
    <row r="467" s="2" customFormat="1">
      <c r="A467" s="37"/>
      <c r="B467" s="38"/>
      <c r="C467" s="39"/>
      <c r="D467" s="232" t="s">
        <v>144</v>
      </c>
      <c r="E467" s="39"/>
      <c r="F467" s="233" t="s">
        <v>655</v>
      </c>
      <c r="G467" s="39"/>
      <c r="H467" s="39"/>
      <c r="I467" s="234"/>
      <c r="J467" s="39"/>
      <c r="K467" s="39"/>
      <c r="L467" s="43"/>
      <c r="M467" s="235"/>
      <c r="N467" s="236"/>
      <c r="O467" s="90"/>
      <c r="P467" s="90"/>
      <c r="Q467" s="90"/>
      <c r="R467" s="90"/>
      <c r="S467" s="90"/>
      <c r="T467" s="91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T467" s="16" t="s">
        <v>144</v>
      </c>
      <c r="AU467" s="16" t="s">
        <v>91</v>
      </c>
    </row>
    <row r="468" s="2" customFormat="1">
      <c r="A468" s="37"/>
      <c r="B468" s="38"/>
      <c r="C468" s="39"/>
      <c r="D468" s="237" t="s">
        <v>146</v>
      </c>
      <c r="E468" s="39"/>
      <c r="F468" s="238" t="s">
        <v>175</v>
      </c>
      <c r="G468" s="39"/>
      <c r="H468" s="39"/>
      <c r="I468" s="234"/>
      <c r="J468" s="39"/>
      <c r="K468" s="39"/>
      <c r="L468" s="43"/>
      <c r="M468" s="235"/>
      <c r="N468" s="236"/>
      <c r="O468" s="90"/>
      <c r="P468" s="90"/>
      <c r="Q468" s="90"/>
      <c r="R468" s="90"/>
      <c r="S468" s="90"/>
      <c r="T468" s="91"/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T468" s="16" t="s">
        <v>146</v>
      </c>
      <c r="AU468" s="16" t="s">
        <v>91</v>
      </c>
    </row>
    <row r="469" s="2" customFormat="1">
      <c r="A469" s="37"/>
      <c r="B469" s="38"/>
      <c r="C469" s="39"/>
      <c r="D469" s="232" t="s">
        <v>148</v>
      </c>
      <c r="E469" s="39"/>
      <c r="F469" s="239" t="s">
        <v>470</v>
      </c>
      <c r="G469" s="39"/>
      <c r="H469" s="39"/>
      <c r="I469" s="234"/>
      <c r="J469" s="39"/>
      <c r="K469" s="39"/>
      <c r="L469" s="43"/>
      <c r="M469" s="235"/>
      <c r="N469" s="236"/>
      <c r="O469" s="90"/>
      <c r="P469" s="90"/>
      <c r="Q469" s="90"/>
      <c r="R469" s="90"/>
      <c r="S469" s="90"/>
      <c r="T469" s="91"/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T469" s="16" t="s">
        <v>148</v>
      </c>
      <c r="AU469" s="16" t="s">
        <v>91</v>
      </c>
    </row>
    <row r="470" s="13" customFormat="1">
      <c r="A470" s="13"/>
      <c r="B470" s="240"/>
      <c r="C470" s="241"/>
      <c r="D470" s="232" t="s">
        <v>150</v>
      </c>
      <c r="E470" s="242" t="s">
        <v>1</v>
      </c>
      <c r="F470" s="243" t="s">
        <v>734</v>
      </c>
      <c r="G470" s="241"/>
      <c r="H470" s="244">
        <v>23.399999999999999</v>
      </c>
      <c r="I470" s="245"/>
      <c r="J470" s="241"/>
      <c r="K470" s="241"/>
      <c r="L470" s="246"/>
      <c r="M470" s="247"/>
      <c r="N470" s="248"/>
      <c r="O470" s="248"/>
      <c r="P470" s="248"/>
      <c r="Q470" s="248"/>
      <c r="R470" s="248"/>
      <c r="S470" s="248"/>
      <c r="T470" s="249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0" t="s">
        <v>150</v>
      </c>
      <c r="AU470" s="250" t="s">
        <v>91</v>
      </c>
      <c r="AV470" s="13" t="s">
        <v>91</v>
      </c>
      <c r="AW470" s="13" t="s">
        <v>36</v>
      </c>
      <c r="AX470" s="13" t="s">
        <v>89</v>
      </c>
      <c r="AY470" s="250" t="s">
        <v>136</v>
      </c>
    </row>
    <row r="471" s="2" customFormat="1" ht="33" customHeight="1">
      <c r="A471" s="37"/>
      <c r="B471" s="38"/>
      <c r="C471" s="218" t="s">
        <v>735</v>
      </c>
      <c r="D471" s="218" t="s">
        <v>138</v>
      </c>
      <c r="E471" s="219" t="s">
        <v>185</v>
      </c>
      <c r="F471" s="220" t="s">
        <v>186</v>
      </c>
      <c r="G471" s="221" t="s">
        <v>141</v>
      </c>
      <c r="H471" s="222">
        <v>5.2000000000000002</v>
      </c>
      <c r="I471" s="223"/>
      <c r="J471" s="224">
        <f>ROUND(I471*H471,2)</f>
        <v>0</v>
      </c>
      <c r="K471" s="225"/>
      <c r="L471" s="43"/>
      <c r="M471" s="226" t="s">
        <v>1</v>
      </c>
      <c r="N471" s="227" t="s">
        <v>46</v>
      </c>
      <c r="O471" s="90"/>
      <c r="P471" s="228">
        <f>O471*H471</f>
        <v>0</v>
      </c>
      <c r="Q471" s="228">
        <v>1.1027</v>
      </c>
      <c r="R471" s="228">
        <f>Q471*H471</f>
        <v>5.7340400000000002</v>
      </c>
      <c r="S471" s="228">
        <v>0</v>
      </c>
      <c r="T471" s="229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30" t="s">
        <v>142</v>
      </c>
      <c r="AT471" s="230" t="s">
        <v>138</v>
      </c>
      <c r="AU471" s="230" t="s">
        <v>91</v>
      </c>
      <c r="AY471" s="16" t="s">
        <v>136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6" t="s">
        <v>89</v>
      </c>
      <c r="BK471" s="231">
        <f>ROUND(I471*H471,2)</f>
        <v>0</v>
      </c>
      <c r="BL471" s="16" t="s">
        <v>142</v>
      </c>
      <c r="BM471" s="230" t="s">
        <v>736</v>
      </c>
    </row>
    <row r="472" s="2" customFormat="1">
      <c r="A472" s="37"/>
      <c r="B472" s="38"/>
      <c r="C472" s="39"/>
      <c r="D472" s="232" t="s">
        <v>144</v>
      </c>
      <c r="E472" s="39"/>
      <c r="F472" s="233" t="s">
        <v>188</v>
      </c>
      <c r="G472" s="39"/>
      <c r="H472" s="39"/>
      <c r="I472" s="234"/>
      <c r="J472" s="39"/>
      <c r="K472" s="39"/>
      <c r="L472" s="43"/>
      <c r="M472" s="235"/>
      <c r="N472" s="236"/>
      <c r="O472" s="90"/>
      <c r="P472" s="90"/>
      <c r="Q472" s="90"/>
      <c r="R472" s="90"/>
      <c r="S472" s="90"/>
      <c r="T472" s="91"/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T472" s="16" t="s">
        <v>144</v>
      </c>
      <c r="AU472" s="16" t="s">
        <v>91</v>
      </c>
    </row>
    <row r="473" s="2" customFormat="1">
      <c r="A473" s="37"/>
      <c r="B473" s="38"/>
      <c r="C473" s="39"/>
      <c r="D473" s="237" t="s">
        <v>146</v>
      </c>
      <c r="E473" s="39"/>
      <c r="F473" s="238" t="s">
        <v>189</v>
      </c>
      <c r="G473" s="39"/>
      <c r="H473" s="39"/>
      <c r="I473" s="234"/>
      <c r="J473" s="39"/>
      <c r="K473" s="39"/>
      <c r="L473" s="43"/>
      <c r="M473" s="235"/>
      <c r="N473" s="236"/>
      <c r="O473" s="90"/>
      <c r="P473" s="90"/>
      <c r="Q473" s="90"/>
      <c r="R473" s="90"/>
      <c r="S473" s="90"/>
      <c r="T473" s="91"/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T473" s="16" t="s">
        <v>146</v>
      </c>
      <c r="AU473" s="16" t="s">
        <v>91</v>
      </c>
    </row>
    <row r="474" s="2" customFormat="1">
      <c r="A474" s="37"/>
      <c r="B474" s="38"/>
      <c r="C474" s="39"/>
      <c r="D474" s="232" t="s">
        <v>148</v>
      </c>
      <c r="E474" s="39"/>
      <c r="F474" s="239" t="s">
        <v>470</v>
      </c>
      <c r="G474" s="39"/>
      <c r="H474" s="39"/>
      <c r="I474" s="234"/>
      <c r="J474" s="39"/>
      <c r="K474" s="39"/>
      <c r="L474" s="43"/>
      <c r="M474" s="235"/>
      <c r="N474" s="236"/>
      <c r="O474" s="90"/>
      <c r="P474" s="90"/>
      <c r="Q474" s="90"/>
      <c r="R474" s="90"/>
      <c r="S474" s="90"/>
      <c r="T474" s="91"/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T474" s="16" t="s">
        <v>148</v>
      </c>
      <c r="AU474" s="16" t="s">
        <v>91</v>
      </c>
    </row>
    <row r="475" s="13" customFormat="1">
      <c r="A475" s="13"/>
      <c r="B475" s="240"/>
      <c r="C475" s="241"/>
      <c r="D475" s="232" t="s">
        <v>150</v>
      </c>
      <c r="E475" s="242" t="s">
        <v>1</v>
      </c>
      <c r="F475" s="243" t="s">
        <v>737</v>
      </c>
      <c r="G475" s="241"/>
      <c r="H475" s="244">
        <v>5.2000000000000002</v>
      </c>
      <c r="I475" s="245"/>
      <c r="J475" s="241"/>
      <c r="K475" s="241"/>
      <c r="L475" s="246"/>
      <c r="M475" s="247"/>
      <c r="N475" s="248"/>
      <c r="O475" s="248"/>
      <c r="P475" s="248"/>
      <c r="Q475" s="248"/>
      <c r="R475" s="248"/>
      <c r="S475" s="248"/>
      <c r="T475" s="249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0" t="s">
        <v>150</v>
      </c>
      <c r="AU475" s="250" t="s">
        <v>91</v>
      </c>
      <c r="AV475" s="13" t="s">
        <v>91</v>
      </c>
      <c r="AW475" s="13" t="s">
        <v>36</v>
      </c>
      <c r="AX475" s="13" t="s">
        <v>89</v>
      </c>
      <c r="AY475" s="250" t="s">
        <v>136</v>
      </c>
    </row>
    <row r="476" s="2" customFormat="1" ht="37.8" customHeight="1">
      <c r="A476" s="37"/>
      <c r="B476" s="38"/>
      <c r="C476" s="218" t="s">
        <v>738</v>
      </c>
      <c r="D476" s="218" t="s">
        <v>138</v>
      </c>
      <c r="E476" s="219" t="s">
        <v>180</v>
      </c>
      <c r="F476" s="220" t="s">
        <v>660</v>
      </c>
      <c r="G476" s="221" t="s">
        <v>141</v>
      </c>
      <c r="H476" s="222">
        <v>18.199999999999999</v>
      </c>
      <c r="I476" s="223"/>
      <c r="J476" s="224">
        <f>ROUND(I476*H476,2)</f>
        <v>0</v>
      </c>
      <c r="K476" s="225"/>
      <c r="L476" s="43"/>
      <c r="M476" s="226" t="s">
        <v>1</v>
      </c>
      <c r="N476" s="227" t="s">
        <v>46</v>
      </c>
      <c r="O476" s="90"/>
      <c r="P476" s="228">
        <f>O476*H476</f>
        <v>0</v>
      </c>
      <c r="Q476" s="228">
        <v>1.1027</v>
      </c>
      <c r="R476" s="228">
        <f>Q476*H476</f>
        <v>20.069140000000001</v>
      </c>
      <c r="S476" s="228">
        <v>0</v>
      </c>
      <c r="T476" s="229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230" t="s">
        <v>142</v>
      </c>
      <c r="AT476" s="230" t="s">
        <v>138</v>
      </c>
      <c r="AU476" s="230" t="s">
        <v>91</v>
      </c>
      <c r="AY476" s="16" t="s">
        <v>136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6" t="s">
        <v>89</v>
      </c>
      <c r="BK476" s="231">
        <f>ROUND(I476*H476,2)</f>
        <v>0</v>
      </c>
      <c r="BL476" s="16" t="s">
        <v>142</v>
      </c>
      <c r="BM476" s="230" t="s">
        <v>739</v>
      </c>
    </row>
    <row r="477" s="2" customFormat="1">
      <c r="A477" s="37"/>
      <c r="B477" s="38"/>
      <c r="C477" s="39"/>
      <c r="D477" s="232" t="s">
        <v>144</v>
      </c>
      <c r="E477" s="39"/>
      <c r="F477" s="233" t="s">
        <v>662</v>
      </c>
      <c r="G477" s="39"/>
      <c r="H477" s="39"/>
      <c r="I477" s="234"/>
      <c r="J477" s="39"/>
      <c r="K477" s="39"/>
      <c r="L477" s="43"/>
      <c r="M477" s="235"/>
      <c r="N477" s="236"/>
      <c r="O477" s="90"/>
      <c r="P477" s="90"/>
      <c r="Q477" s="90"/>
      <c r="R477" s="90"/>
      <c r="S477" s="90"/>
      <c r="T477" s="91"/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T477" s="16" t="s">
        <v>144</v>
      </c>
      <c r="AU477" s="16" t="s">
        <v>91</v>
      </c>
    </row>
    <row r="478" s="2" customFormat="1">
      <c r="A478" s="37"/>
      <c r="B478" s="38"/>
      <c r="C478" s="39"/>
      <c r="D478" s="232" t="s">
        <v>148</v>
      </c>
      <c r="E478" s="39"/>
      <c r="F478" s="239" t="s">
        <v>470</v>
      </c>
      <c r="G478" s="39"/>
      <c r="H478" s="39"/>
      <c r="I478" s="234"/>
      <c r="J478" s="39"/>
      <c r="K478" s="39"/>
      <c r="L478" s="43"/>
      <c r="M478" s="235"/>
      <c r="N478" s="236"/>
      <c r="O478" s="90"/>
      <c r="P478" s="90"/>
      <c r="Q478" s="90"/>
      <c r="R478" s="90"/>
      <c r="S478" s="90"/>
      <c r="T478" s="91"/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T478" s="16" t="s">
        <v>148</v>
      </c>
      <c r="AU478" s="16" t="s">
        <v>91</v>
      </c>
    </row>
    <row r="479" s="13" customFormat="1">
      <c r="A479" s="13"/>
      <c r="B479" s="240"/>
      <c r="C479" s="241"/>
      <c r="D479" s="232" t="s">
        <v>150</v>
      </c>
      <c r="E479" s="242" t="s">
        <v>1</v>
      </c>
      <c r="F479" s="243" t="s">
        <v>740</v>
      </c>
      <c r="G479" s="241"/>
      <c r="H479" s="244">
        <v>18.199999999999999</v>
      </c>
      <c r="I479" s="245"/>
      <c r="J479" s="241"/>
      <c r="K479" s="241"/>
      <c r="L479" s="246"/>
      <c r="M479" s="247"/>
      <c r="N479" s="248"/>
      <c r="O479" s="248"/>
      <c r="P479" s="248"/>
      <c r="Q479" s="248"/>
      <c r="R479" s="248"/>
      <c r="S479" s="248"/>
      <c r="T479" s="249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0" t="s">
        <v>150</v>
      </c>
      <c r="AU479" s="250" t="s">
        <v>91</v>
      </c>
      <c r="AV479" s="13" t="s">
        <v>91</v>
      </c>
      <c r="AW479" s="13" t="s">
        <v>36</v>
      </c>
      <c r="AX479" s="13" t="s">
        <v>89</v>
      </c>
      <c r="AY479" s="250" t="s">
        <v>136</v>
      </c>
    </row>
    <row r="480" s="2" customFormat="1" ht="33" customHeight="1">
      <c r="A480" s="37"/>
      <c r="B480" s="38"/>
      <c r="C480" s="218" t="s">
        <v>741</v>
      </c>
      <c r="D480" s="218" t="s">
        <v>138</v>
      </c>
      <c r="E480" s="219" t="s">
        <v>492</v>
      </c>
      <c r="F480" s="220" t="s">
        <v>493</v>
      </c>
      <c r="G480" s="221" t="s">
        <v>160</v>
      </c>
      <c r="H480" s="222">
        <v>7.7000000000000002</v>
      </c>
      <c r="I480" s="223"/>
      <c r="J480" s="224">
        <f>ROUND(I480*H480,2)</f>
        <v>0</v>
      </c>
      <c r="K480" s="225"/>
      <c r="L480" s="43"/>
      <c r="M480" s="226" t="s">
        <v>1</v>
      </c>
      <c r="N480" s="227" t="s">
        <v>46</v>
      </c>
      <c r="O480" s="90"/>
      <c r="P480" s="228">
        <f>O480*H480</f>
        <v>0</v>
      </c>
      <c r="Q480" s="228">
        <v>0</v>
      </c>
      <c r="R480" s="228">
        <f>Q480*H480</f>
        <v>0</v>
      </c>
      <c r="S480" s="228">
        <v>0</v>
      </c>
      <c r="T480" s="229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30" t="s">
        <v>142</v>
      </c>
      <c r="AT480" s="230" t="s">
        <v>138</v>
      </c>
      <c r="AU480" s="230" t="s">
        <v>91</v>
      </c>
      <c r="AY480" s="16" t="s">
        <v>136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6" t="s">
        <v>89</v>
      </c>
      <c r="BK480" s="231">
        <f>ROUND(I480*H480,2)</f>
        <v>0</v>
      </c>
      <c r="BL480" s="16" t="s">
        <v>142</v>
      </c>
      <c r="BM480" s="230" t="s">
        <v>742</v>
      </c>
    </row>
    <row r="481" s="2" customFormat="1">
      <c r="A481" s="37"/>
      <c r="B481" s="38"/>
      <c r="C481" s="39"/>
      <c r="D481" s="232" t="s">
        <v>144</v>
      </c>
      <c r="E481" s="39"/>
      <c r="F481" s="233" t="s">
        <v>495</v>
      </c>
      <c r="G481" s="39"/>
      <c r="H481" s="39"/>
      <c r="I481" s="234"/>
      <c r="J481" s="39"/>
      <c r="K481" s="39"/>
      <c r="L481" s="43"/>
      <c r="M481" s="235"/>
      <c r="N481" s="236"/>
      <c r="O481" s="90"/>
      <c r="P481" s="90"/>
      <c r="Q481" s="90"/>
      <c r="R481" s="90"/>
      <c r="S481" s="90"/>
      <c r="T481" s="91"/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T481" s="16" t="s">
        <v>144</v>
      </c>
      <c r="AU481" s="16" t="s">
        <v>91</v>
      </c>
    </row>
    <row r="482" s="2" customFormat="1">
      <c r="A482" s="37"/>
      <c r="B482" s="38"/>
      <c r="C482" s="39"/>
      <c r="D482" s="237" t="s">
        <v>146</v>
      </c>
      <c r="E482" s="39"/>
      <c r="F482" s="238" t="s">
        <v>496</v>
      </c>
      <c r="G482" s="39"/>
      <c r="H482" s="39"/>
      <c r="I482" s="234"/>
      <c r="J482" s="39"/>
      <c r="K482" s="39"/>
      <c r="L482" s="43"/>
      <c r="M482" s="235"/>
      <c r="N482" s="236"/>
      <c r="O482" s="90"/>
      <c r="P482" s="90"/>
      <c r="Q482" s="90"/>
      <c r="R482" s="90"/>
      <c r="S482" s="90"/>
      <c r="T482" s="91"/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T482" s="16" t="s">
        <v>146</v>
      </c>
      <c r="AU482" s="16" t="s">
        <v>91</v>
      </c>
    </row>
    <row r="483" s="2" customFormat="1">
      <c r="A483" s="37"/>
      <c r="B483" s="38"/>
      <c r="C483" s="39"/>
      <c r="D483" s="232" t="s">
        <v>148</v>
      </c>
      <c r="E483" s="39"/>
      <c r="F483" s="239" t="s">
        <v>470</v>
      </c>
      <c r="G483" s="39"/>
      <c r="H483" s="39"/>
      <c r="I483" s="234"/>
      <c r="J483" s="39"/>
      <c r="K483" s="39"/>
      <c r="L483" s="43"/>
      <c r="M483" s="235"/>
      <c r="N483" s="236"/>
      <c r="O483" s="90"/>
      <c r="P483" s="90"/>
      <c r="Q483" s="90"/>
      <c r="R483" s="90"/>
      <c r="S483" s="90"/>
      <c r="T483" s="91"/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T483" s="16" t="s">
        <v>148</v>
      </c>
      <c r="AU483" s="16" t="s">
        <v>91</v>
      </c>
    </row>
    <row r="484" s="13" customFormat="1">
      <c r="A484" s="13"/>
      <c r="B484" s="240"/>
      <c r="C484" s="241"/>
      <c r="D484" s="232" t="s">
        <v>150</v>
      </c>
      <c r="E484" s="242" t="s">
        <v>1</v>
      </c>
      <c r="F484" s="243" t="s">
        <v>665</v>
      </c>
      <c r="G484" s="241"/>
      <c r="H484" s="244">
        <v>7.7000000000000002</v>
      </c>
      <c r="I484" s="245"/>
      <c r="J484" s="241"/>
      <c r="K484" s="241"/>
      <c r="L484" s="246"/>
      <c r="M484" s="247"/>
      <c r="N484" s="248"/>
      <c r="O484" s="248"/>
      <c r="P484" s="248"/>
      <c r="Q484" s="248"/>
      <c r="R484" s="248"/>
      <c r="S484" s="248"/>
      <c r="T484" s="249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50" t="s">
        <v>150</v>
      </c>
      <c r="AU484" s="250" t="s">
        <v>91</v>
      </c>
      <c r="AV484" s="13" t="s">
        <v>91</v>
      </c>
      <c r="AW484" s="13" t="s">
        <v>36</v>
      </c>
      <c r="AX484" s="13" t="s">
        <v>89</v>
      </c>
      <c r="AY484" s="250" t="s">
        <v>136</v>
      </c>
    </row>
    <row r="485" s="2" customFormat="1" ht="24.15" customHeight="1">
      <c r="A485" s="37"/>
      <c r="B485" s="38"/>
      <c r="C485" s="218" t="s">
        <v>743</v>
      </c>
      <c r="D485" s="218" t="s">
        <v>138</v>
      </c>
      <c r="E485" s="219" t="s">
        <v>578</v>
      </c>
      <c r="F485" s="220" t="s">
        <v>579</v>
      </c>
      <c r="G485" s="221" t="s">
        <v>160</v>
      </c>
      <c r="H485" s="222">
        <v>7.7000000000000002</v>
      </c>
      <c r="I485" s="223"/>
      <c r="J485" s="224">
        <f>ROUND(I485*H485,2)</f>
        <v>0</v>
      </c>
      <c r="K485" s="225"/>
      <c r="L485" s="43"/>
      <c r="M485" s="226" t="s">
        <v>1</v>
      </c>
      <c r="N485" s="227" t="s">
        <v>46</v>
      </c>
      <c r="O485" s="90"/>
      <c r="P485" s="228">
        <f>O485*H485</f>
        <v>0</v>
      </c>
      <c r="Q485" s="228">
        <v>1.8700000000000001</v>
      </c>
      <c r="R485" s="228">
        <f>Q485*H485</f>
        <v>14.399000000000001</v>
      </c>
      <c r="S485" s="228">
        <v>0</v>
      </c>
      <c r="T485" s="229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230" t="s">
        <v>142</v>
      </c>
      <c r="AT485" s="230" t="s">
        <v>138</v>
      </c>
      <c r="AU485" s="230" t="s">
        <v>91</v>
      </c>
      <c r="AY485" s="16" t="s">
        <v>136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16" t="s">
        <v>89</v>
      </c>
      <c r="BK485" s="231">
        <f>ROUND(I485*H485,2)</f>
        <v>0</v>
      </c>
      <c r="BL485" s="16" t="s">
        <v>142</v>
      </c>
      <c r="BM485" s="230" t="s">
        <v>744</v>
      </c>
    </row>
    <row r="486" s="2" customFormat="1">
      <c r="A486" s="37"/>
      <c r="B486" s="38"/>
      <c r="C486" s="39"/>
      <c r="D486" s="232" t="s">
        <v>144</v>
      </c>
      <c r="E486" s="39"/>
      <c r="F486" s="233" t="s">
        <v>581</v>
      </c>
      <c r="G486" s="39"/>
      <c r="H486" s="39"/>
      <c r="I486" s="234"/>
      <c r="J486" s="39"/>
      <c r="K486" s="39"/>
      <c r="L486" s="43"/>
      <c r="M486" s="235"/>
      <c r="N486" s="236"/>
      <c r="O486" s="90"/>
      <c r="P486" s="90"/>
      <c r="Q486" s="90"/>
      <c r="R486" s="90"/>
      <c r="S486" s="90"/>
      <c r="T486" s="91"/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T486" s="16" t="s">
        <v>144</v>
      </c>
      <c r="AU486" s="16" t="s">
        <v>91</v>
      </c>
    </row>
    <row r="487" s="2" customFormat="1">
      <c r="A487" s="37"/>
      <c r="B487" s="38"/>
      <c r="C487" s="39"/>
      <c r="D487" s="237" t="s">
        <v>146</v>
      </c>
      <c r="E487" s="39"/>
      <c r="F487" s="238" t="s">
        <v>582</v>
      </c>
      <c r="G487" s="39"/>
      <c r="H487" s="39"/>
      <c r="I487" s="234"/>
      <c r="J487" s="39"/>
      <c r="K487" s="39"/>
      <c r="L487" s="43"/>
      <c r="M487" s="235"/>
      <c r="N487" s="236"/>
      <c r="O487" s="90"/>
      <c r="P487" s="90"/>
      <c r="Q487" s="90"/>
      <c r="R487" s="90"/>
      <c r="S487" s="90"/>
      <c r="T487" s="91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T487" s="16" t="s">
        <v>146</v>
      </c>
      <c r="AU487" s="16" t="s">
        <v>91</v>
      </c>
    </row>
    <row r="488" s="2" customFormat="1">
      <c r="A488" s="37"/>
      <c r="B488" s="38"/>
      <c r="C488" s="39"/>
      <c r="D488" s="232" t="s">
        <v>148</v>
      </c>
      <c r="E488" s="39"/>
      <c r="F488" s="239" t="s">
        <v>470</v>
      </c>
      <c r="G488" s="39"/>
      <c r="H488" s="39"/>
      <c r="I488" s="234"/>
      <c r="J488" s="39"/>
      <c r="K488" s="39"/>
      <c r="L488" s="43"/>
      <c r="M488" s="235"/>
      <c r="N488" s="236"/>
      <c r="O488" s="90"/>
      <c r="P488" s="90"/>
      <c r="Q488" s="90"/>
      <c r="R488" s="90"/>
      <c r="S488" s="90"/>
      <c r="T488" s="91"/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T488" s="16" t="s">
        <v>148</v>
      </c>
      <c r="AU488" s="16" t="s">
        <v>91</v>
      </c>
    </row>
    <row r="489" s="13" customFormat="1">
      <c r="A489" s="13"/>
      <c r="B489" s="240"/>
      <c r="C489" s="241"/>
      <c r="D489" s="232" t="s">
        <v>150</v>
      </c>
      <c r="E489" s="242" t="s">
        <v>1</v>
      </c>
      <c r="F489" s="243" t="s">
        <v>665</v>
      </c>
      <c r="G489" s="241"/>
      <c r="H489" s="244">
        <v>7.7000000000000002</v>
      </c>
      <c r="I489" s="245"/>
      <c r="J489" s="241"/>
      <c r="K489" s="241"/>
      <c r="L489" s="246"/>
      <c r="M489" s="247"/>
      <c r="N489" s="248"/>
      <c r="O489" s="248"/>
      <c r="P489" s="248"/>
      <c r="Q489" s="248"/>
      <c r="R489" s="248"/>
      <c r="S489" s="248"/>
      <c r="T489" s="249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0" t="s">
        <v>150</v>
      </c>
      <c r="AU489" s="250" t="s">
        <v>91</v>
      </c>
      <c r="AV489" s="13" t="s">
        <v>91</v>
      </c>
      <c r="AW489" s="13" t="s">
        <v>36</v>
      </c>
      <c r="AX489" s="13" t="s">
        <v>89</v>
      </c>
      <c r="AY489" s="250" t="s">
        <v>136</v>
      </c>
    </row>
    <row r="490" s="2" customFormat="1" ht="24.15" customHeight="1">
      <c r="A490" s="37"/>
      <c r="B490" s="38"/>
      <c r="C490" s="218" t="s">
        <v>745</v>
      </c>
      <c r="D490" s="218" t="s">
        <v>138</v>
      </c>
      <c r="E490" s="219" t="s">
        <v>584</v>
      </c>
      <c r="F490" s="220" t="s">
        <v>585</v>
      </c>
      <c r="G490" s="221" t="s">
        <v>141</v>
      </c>
      <c r="H490" s="222">
        <v>30</v>
      </c>
      <c r="I490" s="223"/>
      <c r="J490" s="224">
        <f>ROUND(I490*H490,2)</f>
        <v>0</v>
      </c>
      <c r="K490" s="225"/>
      <c r="L490" s="43"/>
      <c r="M490" s="226" t="s">
        <v>1</v>
      </c>
      <c r="N490" s="227" t="s">
        <v>46</v>
      </c>
      <c r="O490" s="90"/>
      <c r="P490" s="228">
        <f>O490*H490</f>
        <v>0</v>
      </c>
      <c r="Q490" s="228">
        <v>0</v>
      </c>
      <c r="R490" s="228">
        <f>Q490*H490</f>
        <v>0</v>
      </c>
      <c r="S490" s="228">
        <v>0</v>
      </c>
      <c r="T490" s="229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30" t="s">
        <v>142</v>
      </c>
      <c r="AT490" s="230" t="s">
        <v>138</v>
      </c>
      <c r="AU490" s="230" t="s">
        <v>91</v>
      </c>
      <c r="AY490" s="16" t="s">
        <v>136</v>
      </c>
      <c r="BE490" s="231">
        <f>IF(N490="základní",J490,0)</f>
        <v>0</v>
      </c>
      <c r="BF490" s="231">
        <f>IF(N490="snížená",J490,0)</f>
        <v>0</v>
      </c>
      <c r="BG490" s="231">
        <f>IF(N490="zákl. přenesená",J490,0)</f>
        <v>0</v>
      </c>
      <c r="BH490" s="231">
        <f>IF(N490="sníž. přenesená",J490,0)</f>
        <v>0</v>
      </c>
      <c r="BI490" s="231">
        <f>IF(N490="nulová",J490,0)</f>
        <v>0</v>
      </c>
      <c r="BJ490" s="16" t="s">
        <v>89</v>
      </c>
      <c r="BK490" s="231">
        <f>ROUND(I490*H490,2)</f>
        <v>0</v>
      </c>
      <c r="BL490" s="16" t="s">
        <v>142</v>
      </c>
      <c r="BM490" s="230" t="s">
        <v>746</v>
      </c>
    </row>
    <row r="491" s="2" customFormat="1">
      <c r="A491" s="37"/>
      <c r="B491" s="38"/>
      <c r="C491" s="39"/>
      <c r="D491" s="232" t="s">
        <v>144</v>
      </c>
      <c r="E491" s="39"/>
      <c r="F491" s="233" t="s">
        <v>587</v>
      </c>
      <c r="G491" s="39"/>
      <c r="H491" s="39"/>
      <c r="I491" s="234"/>
      <c r="J491" s="39"/>
      <c r="K491" s="39"/>
      <c r="L491" s="43"/>
      <c r="M491" s="235"/>
      <c r="N491" s="236"/>
      <c r="O491" s="90"/>
      <c r="P491" s="90"/>
      <c r="Q491" s="90"/>
      <c r="R491" s="90"/>
      <c r="S491" s="90"/>
      <c r="T491" s="91"/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T491" s="16" t="s">
        <v>144</v>
      </c>
      <c r="AU491" s="16" t="s">
        <v>91</v>
      </c>
    </row>
    <row r="492" s="2" customFormat="1">
      <c r="A492" s="37"/>
      <c r="B492" s="38"/>
      <c r="C492" s="39"/>
      <c r="D492" s="237" t="s">
        <v>146</v>
      </c>
      <c r="E492" s="39"/>
      <c r="F492" s="238" t="s">
        <v>588</v>
      </c>
      <c r="G492" s="39"/>
      <c r="H492" s="39"/>
      <c r="I492" s="234"/>
      <c r="J492" s="39"/>
      <c r="K492" s="39"/>
      <c r="L492" s="43"/>
      <c r="M492" s="235"/>
      <c r="N492" s="236"/>
      <c r="O492" s="90"/>
      <c r="P492" s="90"/>
      <c r="Q492" s="90"/>
      <c r="R492" s="90"/>
      <c r="S492" s="90"/>
      <c r="T492" s="91"/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T492" s="16" t="s">
        <v>146</v>
      </c>
      <c r="AU492" s="16" t="s">
        <v>91</v>
      </c>
    </row>
    <row r="493" s="13" customFormat="1">
      <c r="A493" s="13"/>
      <c r="B493" s="240"/>
      <c r="C493" s="241"/>
      <c r="D493" s="232" t="s">
        <v>150</v>
      </c>
      <c r="E493" s="242" t="s">
        <v>1</v>
      </c>
      <c r="F493" s="243" t="s">
        <v>747</v>
      </c>
      <c r="G493" s="241"/>
      <c r="H493" s="244">
        <v>30</v>
      </c>
      <c r="I493" s="245"/>
      <c r="J493" s="241"/>
      <c r="K493" s="241"/>
      <c r="L493" s="246"/>
      <c r="M493" s="247"/>
      <c r="N493" s="248"/>
      <c r="O493" s="248"/>
      <c r="P493" s="248"/>
      <c r="Q493" s="248"/>
      <c r="R493" s="248"/>
      <c r="S493" s="248"/>
      <c r="T493" s="249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0" t="s">
        <v>150</v>
      </c>
      <c r="AU493" s="250" t="s">
        <v>91</v>
      </c>
      <c r="AV493" s="13" t="s">
        <v>91</v>
      </c>
      <c r="AW493" s="13" t="s">
        <v>36</v>
      </c>
      <c r="AX493" s="13" t="s">
        <v>89</v>
      </c>
      <c r="AY493" s="250" t="s">
        <v>136</v>
      </c>
    </row>
    <row r="494" s="2" customFormat="1" ht="24.15" customHeight="1">
      <c r="A494" s="37"/>
      <c r="B494" s="38"/>
      <c r="C494" s="218" t="s">
        <v>748</v>
      </c>
      <c r="D494" s="218" t="s">
        <v>138</v>
      </c>
      <c r="E494" s="219" t="s">
        <v>251</v>
      </c>
      <c r="F494" s="220" t="s">
        <v>252</v>
      </c>
      <c r="G494" s="221" t="s">
        <v>160</v>
      </c>
      <c r="H494" s="222">
        <v>1.8</v>
      </c>
      <c r="I494" s="223"/>
      <c r="J494" s="224">
        <f>ROUND(I494*H494,2)</f>
        <v>0</v>
      </c>
      <c r="K494" s="225"/>
      <c r="L494" s="43"/>
      <c r="M494" s="226" t="s">
        <v>1</v>
      </c>
      <c r="N494" s="227" t="s">
        <v>46</v>
      </c>
      <c r="O494" s="90"/>
      <c r="P494" s="228">
        <f>O494*H494</f>
        <v>0</v>
      </c>
      <c r="Q494" s="228">
        <v>0</v>
      </c>
      <c r="R494" s="228">
        <f>Q494*H494</f>
        <v>0</v>
      </c>
      <c r="S494" s="228">
        <v>2.5</v>
      </c>
      <c r="T494" s="229">
        <f>S494*H494</f>
        <v>4.5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30" t="s">
        <v>142</v>
      </c>
      <c r="AT494" s="230" t="s">
        <v>138</v>
      </c>
      <c r="AU494" s="230" t="s">
        <v>91</v>
      </c>
      <c r="AY494" s="16" t="s">
        <v>136</v>
      </c>
      <c r="BE494" s="231">
        <f>IF(N494="základní",J494,0)</f>
        <v>0</v>
      </c>
      <c r="BF494" s="231">
        <f>IF(N494="snížená",J494,0)</f>
        <v>0</v>
      </c>
      <c r="BG494" s="231">
        <f>IF(N494="zákl. přenesená",J494,0)</f>
        <v>0</v>
      </c>
      <c r="BH494" s="231">
        <f>IF(N494="sníž. přenesená",J494,0)</f>
        <v>0</v>
      </c>
      <c r="BI494" s="231">
        <f>IF(N494="nulová",J494,0)</f>
        <v>0</v>
      </c>
      <c r="BJ494" s="16" t="s">
        <v>89</v>
      </c>
      <c r="BK494" s="231">
        <f>ROUND(I494*H494,2)</f>
        <v>0</v>
      </c>
      <c r="BL494" s="16" t="s">
        <v>142</v>
      </c>
      <c r="BM494" s="230" t="s">
        <v>749</v>
      </c>
    </row>
    <row r="495" s="2" customFormat="1">
      <c r="A495" s="37"/>
      <c r="B495" s="38"/>
      <c r="C495" s="39"/>
      <c r="D495" s="232" t="s">
        <v>144</v>
      </c>
      <c r="E495" s="39"/>
      <c r="F495" s="233" t="s">
        <v>254</v>
      </c>
      <c r="G495" s="39"/>
      <c r="H495" s="39"/>
      <c r="I495" s="234"/>
      <c r="J495" s="39"/>
      <c r="K495" s="39"/>
      <c r="L495" s="43"/>
      <c r="M495" s="235"/>
      <c r="N495" s="236"/>
      <c r="O495" s="90"/>
      <c r="P495" s="90"/>
      <c r="Q495" s="90"/>
      <c r="R495" s="90"/>
      <c r="S495" s="90"/>
      <c r="T495" s="91"/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T495" s="16" t="s">
        <v>144</v>
      </c>
      <c r="AU495" s="16" t="s">
        <v>91</v>
      </c>
    </row>
    <row r="496" s="2" customFormat="1">
      <c r="A496" s="37"/>
      <c r="B496" s="38"/>
      <c r="C496" s="39"/>
      <c r="D496" s="237" t="s">
        <v>146</v>
      </c>
      <c r="E496" s="39"/>
      <c r="F496" s="238" t="s">
        <v>255</v>
      </c>
      <c r="G496" s="39"/>
      <c r="H496" s="39"/>
      <c r="I496" s="234"/>
      <c r="J496" s="39"/>
      <c r="K496" s="39"/>
      <c r="L496" s="43"/>
      <c r="M496" s="235"/>
      <c r="N496" s="236"/>
      <c r="O496" s="90"/>
      <c r="P496" s="90"/>
      <c r="Q496" s="90"/>
      <c r="R496" s="90"/>
      <c r="S496" s="90"/>
      <c r="T496" s="91"/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T496" s="16" t="s">
        <v>146</v>
      </c>
      <c r="AU496" s="16" t="s">
        <v>91</v>
      </c>
    </row>
    <row r="497" s="2" customFormat="1">
      <c r="A497" s="37"/>
      <c r="B497" s="38"/>
      <c r="C497" s="39"/>
      <c r="D497" s="232" t="s">
        <v>148</v>
      </c>
      <c r="E497" s="39"/>
      <c r="F497" s="239" t="s">
        <v>750</v>
      </c>
      <c r="G497" s="39"/>
      <c r="H497" s="39"/>
      <c r="I497" s="234"/>
      <c r="J497" s="39"/>
      <c r="K497" s="39"/>
      <c r="L497" s="43"/>
      <c r="M497" s="235"/>
      <c r="N497" s="236"/>
      <c r="O497" s="90"/>
      <c r="P497" s="90"/>
      <c r="Q497" s="90"/>
      <c r="R497" s="90"/>
      <c r="S497" s="90"/>
      <c r="T497" s="91"/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T497" s="16" t="s">
        <v>148</v>
      </c>
      <c r="AU497" s="16" t="s">
        <v>91</v>
      </c>
    </row>
    <row r="498" s="13" customFormat="1">
      <c r="A498" s="13"/>
      <c r="B498" s="240"/>
      <c r="C498" s="241"/>
      <c r="D498" s="232" t="s">
        <v>150</v>
      </c>
      <c r="E498" s="242" t="s">
        <v>1</v>
      </c>
      <c r="F498" s="243" t="s">
        <v>751</v>
      </c>
      <c r="G498" s="241"/>
      <c r="H498" s="244">
        <v>1.8</v>
      </c>
      <c r="I498" s="245"/>
      <c r="J498" s="241"/>
      <c r="K498" s="241"/>
      <c r="L498" s="246"/>
      <c r="M498" s="247"/>
      <c r="N498" s="248"/>
      <c r="O498" s="248"/>
      <c r="P498" s="248"/>
      <c r="Q498" s="248"/>
      <c r="R498" s="248"/>
      <c r="S498" s="248"/>
      <c r="T498" s="249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0" t="s">
        <v>150</v>
      </c>
      <c r="AU498" s="250" t="s">
        <v>91</v>
      </c>
      <c r="AV498" s="13" t="s">
        <v>91</v>
      </c>
      <c r="AW498" s="13" t="s">
        <v>36</v>
      </c>
      <c r="AX498" s="13" t="s">
        <v>89</v>
      </c>
      <c r="AY498" s="250" t="s">
        <v>136</v>
      </c>
    </row>
    <row r="499" s="2" customFormat="1" ht="37.8" customHeight="1">
      <c r="A499" s="37"/>
      <c r="B499" s="38"/>
      <c r="C499" s="218" t="s">
        <v>752</v>
      </c>
      <c r="D499" s="218" t="s">
        <v>138</v>
      </c>
      <c r="E499" s="219" t="s">
        <v>258</v>
      </c>
      <c r="F499" s="220" t="s">
        <v>259</v>
      </c>
      <c r="G499" s="221" t="s">
        <v>245</v>
      </c>
      <c r="H499" s="222">
        <v>196</v>
      </c>
      <c r="I499" s="223"/>
      <c r="J499" s="224">
        <f>ROUND(I499*H499,2)</f>
        <v>0</v>
      </c>
      <c r="K499" s="225"/>
      <c r="L499" s="43"/>
      <c r="M499" s="226" t="s">
        <v>1</v>
      </c>
      <c r="N499" s="227" t="s">
        <v>46</v>
      </c>
      <c r="O499" s="90"/>
      <c r="P499" s="228">
        <f>O499*H499</f>
        <v>0</v>
      </c>
      <c r="Q499" s="228">
        <v>2.0000000000000002E-05</v>
      </c>
      <c r="R499" s="228">
        <f>Q499*H499</f>
        <v>0.0039200000000000007</v>
      </c>
      <c r="S499" s="228">
        <v>0</v>
      </c>
      <c r="T499" s="229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230" t="s">
        <v>142</v>
      </c>
      <c r="AT499" s="230" t="s">
        <v>138</v>
      </c>
      <c r="AU499" s="230" t="s">
        <v>91</v>
      </c>
      <c r="AY499" s="16" t="s">
        <v>136</v>
      </c>
      <c r="BE499" s="231">
        <f>IF(N499="základní",J499,0)</f>
        <v>0</v>
      </c>
      <c r="BF499" s="231">
        <f>IF(N499="snížená",J499,0)</f>
        <v>0</v>
      </c>
      <c r="BG499" s="231">
        <f>IF(N499="zákl. přenesená",J499,0)</f>
        <v>0</v>
      </c>
      <c r="BH499" s="231">
        <f>IF(N499="sníž. přenesená",J499,0)</f>
        <v>0</v>
      </c>
      <c r="BI499" s="231">
        <f>IF(N499="nulová",J499,0)</f>
        <v>0</v>
      </c>
      <c r="BJ499" s="16" t="s">
        <v>89</v>
      </c>
      <c r="BK499" s="231">
        <f>ROUND(I499*H499,2)</f>
        <v>0</v>
      </c>
      <c r="BL499" s="16" t="s">
        <v>142</v>
      </c>
      <c r="BM499" s="230" t="s">
        <v>753</v>
      </c>
    </row>
    <row r="500" s="2" customFormat="1">
      <c r="A500" s="37"/>
      <c r="B500" s="38"/>
      <c r="C500" s="39"/>
      <c r="D500" s="232" t="s">
        <v>144</v>
      </c>
      <c r="E500" s="39"/>
      <c r="F500" s="233" t="s">
        <v>259</v>
      </c>
      <c r="G500" s="39"/>
      <c r="H500" s="39"/>
      <c r="I500" s="234"/>
      <c r="J500" s="39"/>
      <c r="K500" s="39"/>
      <c r="L500" s="43"/>
      <c r="M500" s="235"/>
      <c r="N500" s="236"/>
      <c r="O500" s="90"/>
      <c r="P500" s="90"/>
      <c r="Q500" s="90"/>
      <c r="R500" s="90"/>
      <c r="S500" s="90"/>
      <c r="T500" s="91"/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T500" s="16" t="s">
        <v>144</v>
      </c>
      <c r="AU500" s="16" t="s">
        <v>91</v>
      </c>
    </row>
    <row r="501" s="2" customFormat="1">
      <c r="A501" s="37"/>
      <c r="B501" s="38"/>
      <c r="C501" s="39"/>
      <c r="D501" s="232" t="s">
        <v>148</v>
      </c>
      <c r="E501" s="39"/>
      <c r="F501" s="239" t="s">
        <v>470</v>
      </c>
      <c r="G501" s="39"/>
      <c r="H501" s="39"/>
      <c r="I501" s="234"/>
      <c r="J501" s="39"/>
      <c r="K501" s="39"/>
      <c r="L501" s="43"/>
      <c r="M501" s="235"/>
      <c r="N501" s="236"/>
      <c r="O501" s="90"/>
      <c r="P501" s="90"/>
      <c r="Q501" s="90"/>
      <c r="R501" s="90"/>
      <c r="S501" s="90"/>
      <c r="T501" s="91"/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T501" s="16" t="s">
        <v>148</v>
      </c>
      <c r="AU501" s="16" t="s">
        <v>91</v>
      </c>
    </row>
    <row r="502" s="13" customFormat="1">
      <c r="A502" s="13"/>
      <c r="B502" s="240"/>
      <c r="C502" s="241"/>
      <c r="D502" s="232" t="s">
        <v>150</v>
      </c>
      <c r="E502" s="242" t="s">
        <v>1</v>
      </c>
      <c r="F502" s="243" t="s">
        <v>754</v>
      </c>
      <c r="G502" s="241"/>
      <c r="H502" s="244">
        <v>196</v>
      </c>
      <c r="I502" s="245"/>
      <c r="J502" s="241"/>
      <c r="K502" s="241"/>
      <c r="L502" s="246"/>
      <c r="M502" s="247"/>
      <c r="N502" s="248"/>
      <c r="O502" s="248"/>
      <c r="P502" s="248"/>
      <c r="Q502" s="248"/>
      <c r="R502" s="248"/>
      <c r="S502" s="248"/>
      <c r="T502" s="249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0" t="s">
        <v>150</v>
      </c>
      <c r="AU502" s="250" t="s">
        <v>91</v>
      </c>
      <c r="AV502" s="13" t="s">
        <v>91</v>
      </c>
      <c r="AW502" s="13" t="s">
        <v>36</v>
      </c>
      <c r="AX502" s="13" t="s">
        <v>89</v>
      </c>
      <c r="AY502" s="250" t="s">
        <v>136</v>
      </c>
    </row>
    <row r="503" s="2" customFormat="1" ht="21.75" customHeight="1">
      <c r="A503" s="37"/>
      <c r="B503" s="38"/>
      <c r="C503" s="218" t="s">
        <v>755</v>
      </c>
      <c r="D503" s="218" t="s">
        <v>138</v>
      </c>
      <c r="E503" s="219" t="s">
        <v>263</v>
      </c>
      <c r="F503" s="220" t="s">
        <v>264</v>
      </c>
      <c r="G503" s="221" t="s">
        <v>265</v>
      </c>
      <c r="H503" s="222">
        <v>0.032000000000000001</v>
      </c>
      <c r="I503" s="223"/>
      <c r="J503" s="224">
        <f>ROUND(I503*H503,2)</f>
        <v>0</v>
      </c>
      <c r="K503" s="225"/>
      <c r="L503" s="43"/>
      <c r="M503" s="226" t="s">
        <v>1</v>
      </c>
      <c r="N503" s="227" t="s">
        <v>46</v>
      </c>
      <c r="O503" s="90"/>
      <c r="P503" s="228">
        <f>O503*H503</f>
        <v>0</v>
      </c>
      <c r="Q503" s="228">
        <v>1.0606199999999999</v>
      </c>
      <c r="R503" s="228">
        <f>Q503*H503</f>
        <v>0.033939839999999999</v>
      </c>
      <c r="S503" s="228">
        <v>0</v>
      </c>
      <c r="T503" s="229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230" t="s">
        <v>142</v>
      </c>
      <c r="AT503" s="230" t="s">
        <v>138</v>
      </c>
      <c r="AU503" s="230" t="s">
        <v>91</v>
      </c>
      <c r="AY503" s="16" t="s">
        <v>136</v>
      </c>
      <c r="BE503" s="231">
        <f>IF(N503="základní",J503,0)</f>
        <v>0</v>
      </c>
      <c r="BF503" s="231">
        <f>IF(N503="snížená",J503,0)</f>
        <v>0</v>
      </c>
      <c r="BG503" s="231">
        <f>IF(N503="zákl. přenesená",J503,0)</f>
        <v>0</v>
      </c>
      <c r="BH503" s="231">
        <f>IF(N503="sníž. přenesená",J503,0)</f>
        <v>0</v>
      </c>
      <c r="BI503" s="231">
        <f>IF(N503="nulová",J503,0)</f>
        <v>0</v>
      </c>
      <c r="BJ503" s="16" t="s">
        <v>89</v>
      </c>
      <c r="BK503" s="231">
        <f>ROUND(I503*H503,2)</f>
        <v>0</v>
      </c>
      <c r="BL503" s="16" t="s">
        <v>142</v>
      </c>
      <c r="BM503" s="230" t="s">
        <v>756</v>
      </c>
    </row>
    <row r="504" s="2" customFormat="1">
      <c r="A504" s="37"/>
      <c r="B504" s="38"/>
      <c r="C504" s="39"/>
      <c r="D504" s="232" t="s">
        <v>144</v>
      </c>
      <c r="E504" s="39"/>
      <c r="F504" s="233" t="s">
        <v>267</v>
      </c>
      <c r="G504" s="39"/>
      <c r="H504" s="39"/>
      <c r="I504" s="234"/>
      <c r="J504" s="39"/>
      <c r="K504" s="39"/>
      <c r="L504" s="43"/>
      <c r="M504" s="235"/>
      <c r="N504" s="236"/>
      <c r="O504" s="90"/>
      <c r="P504" s="90"/>
      <c r="Q504" s="90"/>
      <c r="R504" s="90"/>
      <c r="S504" s="90"/>
      <c r="T504" s="91"/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T504" s="16" t="s">
        <v>144</v>
      </c>
      <c r="AU504" s="16" t="s">
        <v>91</v>
      </c>
    </row>
    <row r="505" s="2" customFormat="1">
      <c r="A505" s="37"/>
      <c r="B505" s="38"/>
      <c r="C505" s="39"/>
      <c r="D505" s="237" t="s">
        <v>146</v>
      </c>
      <c r="E505" s="39"/>
      <c r="F505" s="238" t="s">
        <v>268</v>
      </c>
      <c r="G505" s="39"/>
      <c r="H505" s="39"/>
      <c r="I505" s="234"/>
      <c r="J505" s="39"/>
      <c r="K505" s="39"/>
      <c r="L505" s="43"/>
      <c r="M505" s="235"/>
      <c r="N505" s="236"/>
      <c r="O505" s="90"/>
      <c r="P505" s="90"/>
      <c r="Q505" s="90"/>
      <c r="R505" s="90"/>
      <c r="S505" s="90"/>
      <c r="T505" s="91"/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T505" s="16" t="s">
        <v>146</v>
      </c>
      <c r="AU505" s="16" t="s">
        <v>91</v>
      </c>
    </row>
    <row r="506" s="2" customFormat="1">
      <c r="A506" s="37"/>
      <c r="B506" s="38"/>
      <c r="C506" s="39"/>
      <c r="D506" s="232" t="s">
        <v>148</v>
      </c>
      <c r="E506" s="39"/>
      <c r="F506" s="239" t="s">
        <v>473</v>
      </c>
      <c r="G506" s="39"/>
      <c r="H506" s="39"/>
      <c r="I506" s="234"/>
      <c r="J506" s="39"/>
      <c r="K506" s="39"/>
      <c r="L506" s="43"/>
      <c r="M506" s="235"/>
      <c r="N506" s="236"/>
      <c r="O506" s="90"/>
      <c r="P506" s="90"/>
      <c r="Q506" s="90"/>
      <c r="R506" s="90"/>
      <c r="S506" s="90"/>
      <c r="T506" s="91"/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T506" s="16" t="s">
        <v>148</v>
      </c>
      <c r="AU506" s="16" t="s">
        <v>91</v>
      </c>
    </row>
    <row r="507" s="13" customFormat="1">
      <c r="A507" s="13"/>
      <c r="B507" s="240"/>
      <c r="C507" s="241"/>
      <c r="D507" s="232" t="s">
        <v>150</v>
      </c>
      <c r="E507" s="242" t="s">
        <v>1</v>
      </c>
      <c r="F507" s="243" t="s">
        <v>757</v>
      </c>
      <c r="G507" s="241"/>
      <c r="H507" s="244">
        <v>0.032000000000000001</v>
      </c>
      <c r="I507" s="245"/>
      <c r="J507" s="241"/>
      <c r="K507" s="241"/>
      <c r="L507" s="246"/>
      <c r="M507" s="247"/>
      <c r="N507" s="248"/>
      <c r="O507" s="248"/>
      <c r="P507" s="248"/>
      <c r="Q507" s="248"/>
      <c r="R507" s="248"/>
      <c r="S507" s="248"/>
      <c r="T507" s="249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0" t="s">
        <v>150</v>
      </c>
      <c r="AU507" s="250" t="s">
        <v>91</v>
      </c>
      <c r="AV507" s="13" t="s">
        <v>91</v>
      </c>
      <c r="AW507" s="13" t="s">
        <v>36</v>
      </c>
      <c r="AX507" s="13" t="s">
        <v>89</v>
      </c>
      <c r="AY507" s="250" t="s">
        <v>136</v>
      </c>
    </row>
    <row r="508" s="2" customFormat="1" ht="33" customHeight="1">
      <c r="A508" s="37"/>
      <c r="B508" s="38"/>
      <c r="C508" s="218" t="s">
        <v>758</v>
      </c>
      <c r="D508" s="218" t="s">
        <v>138</v>
      </c>
      <c r="E508" s="219" t="s">
        <v>759</v>
      </c>
      <c r="F508" s="220" t="s">
        <v>760</v>
      </c>
      <c r="G508" s="221" t="s">
        <v>160</v>
      </c>
      <c r="H508" s="222">
        <v>1.8</v>
      </c>
      <c r="I508" s="223"/>
      <c r="J508" s="224">
        <f>ROUND(I508*H508,2)</f>
        <v>0</v>
      </c>
      <c r="K508" s="225"/>
      <c r="L508" s="43"/>
      <c r="M508" s="226" t="s">
        <v>1</v>
      </c>
      <c r="N508" s="227" t="s">
        <v>46</v>
      </c>
      <c r="O508" s="90"/>
      <c r="P508" s="228">
        <f>O508*H508</f>
        <v>0</v>
      </c>
      <c r="Q508" s="228">
        <v>2.9656199999999999</v>
      </c>
      <c r="R508" s="228">
        <f>Q508*H508</f>
        <v>5.3381160000000003</v>
      </c>
      <c r="S508" s="228">
        <v>0</v>
      </c>
      <c r="T508" s="229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230" t="s">
        <v>142</v>
      </c>
      <c r="AT508" s="230" t="s">
        <v>138</v>
      </c>
      <c r="AU508" s="230" t="s">
        <v>91</v>
      </c>
      <c r="AY508" s="16" t="s">
        <v>136</v>
      </c>
      <c r="BE508" s="231">
        <f>IF(N508="základní",J508,0)</f>
        <v>0</v>
      </c>
      <c r="BF508" s="231">
        <f>IF(N508="snížená",J508,0)</f>
        <v>0</v>
      </c>
      <c r="BG508" s="231">
        <f>IF(N508="zákl. přenesená",J508,0)</f>
        <v>0</v>
      </c>
      <c r="BH508" s="231">
        <f>IF(N508="sníž. přenesená",J508,0)</f>
        <v>0</v>
      </c>
      <c r="BI508" s="231">
        <f>IF(N508="nulová",J508,0)</f>
        <v>0</v>
      </c>
      <c r="BJ508" s="16" t="s">
        <v>89</v>
      </c>
      <c r="BK508" s="231">
        <f>ROUND(I508*H508,2)</f>
        <v>0</v>
      </c>
      <c r="BL508" s="16" t="s">
        <v>142</v>
      </c>
      <c r="BM508" s="230" t="s">
        <v>761</v>
      </c>
    </row>
    <row r="509" s="2" customFormat="1">
      <c r="A509" s="37"/>
      <c r="B509" s="38"/>
      <c r="C509" s="39"/>
      <c r="D509" s="232" t="s">
        <v>144</v>
      </c>
      <c r="E509" s="39"/>
      <c r="F509" s="233" t="s">
        <v>762</v>
      </c>
      <c r="G509" s="39"/>
      <c r="H509" s="39"/>
      <c r="I509" s="234"/>
      <c r="J509" s="39"/>
      <c r="K509" s="39"/>
      <c r="L509" s="43"/>
      <c r="M509" s="235"/>
      <c r="N509" s="236"/>
      <c r="O509" s="90"/>
      <c r="P509" s="90"/>
      <c r="Q509" s="90"/>
      <c r="R509" s="90"/>
      <c r="S509" s="90"/>
      <c r="T509" s="91"/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T509" s="16" t="s">
        <v>144</v>
      </c>
      <c r="AU509" s="16" t="s">
        <v>91</v>
      </c>
    </row>
    <row r="510" s="2" customFormat="1">
      <c r="A510" s="37"/>
      <c r="B510" s="38"/>
      <c r="C510" s="39"/>
      <c r="D510" s="232" t="s">
        <v>148</v>
      </c>
      <c r="E510" s="39"/>
      <c r="F510" s="239" t="s">
        <v>478</v>
      </c>
      <c r="G510" s="39"/>
      <c r="H510" s="39"/>
      <c r="I510" s="234"/>
      <c r="J510" s="39"/>
      <c r="K510" s="39"/>
      <c r="L510" s="43"/>
      <c r="M510" s="235"/>
      <c r="N510" s="236"/>
      <c r="O510" s="90"/>
      <c r="P510" s="90"/>
      <c r="Q510" s="90"/>
      <c r="R510" s="90"/>
      <c r="S510" s="90"/>
      <c r="T510" s="91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T510" s="16" t="s">
        <v>148</v>
      </c>
      <c r="AU510" s="16" t="s">
        <v>91</v>
      </c>
    </row>
    <row r="511" s="13" customFormat="1">
      <c r="A511" s="13"/>
      <c r="B511" s="240"/>
      <c r="C511" s="241"/>
      <c r="D511" s="232" t="s">
        <v>150</v>
      </c>
      <c r="E511" s="242" t="s">
        <v>1</v>
      </c>
      <c r="F511" s="243" t="s">
        <v>751</v>
      </c>
      <c r="G511" s="241"/>
      <c r="H511" s="244">
        <v>1.8</v>
      </c>
      <c r="I511" s="245"/>
      <c r="J511" s="241"/>
      <c r="K511" s="241"/>
      <c r="L511" s="246"/>
      <c r="M511" s="247"/>
      <c r="N511" s="248"/>
      <c r="O511" s="248"/>
      <c r="P511" s="248"/>
      <c r="Q511" s="248"/>
      <c r="R511" s="248"/>
      <c r="S511" s="248"/>
      <c r="T511" s="249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50" t="s">
        <v>150</v>
      </c>
      <c r="AU511" s="250" t="s">
        <v>91</v>
      </c>
      <c r="AV511" s="13" t="s">
        <v>91</v>
      </c>
      <c r="AW511" s="13" t="s">
        <v>36</v>
      </c>
      <c r="AX511" s="13" t="s">
        <v>89</v>
      </c>
      <c r="AY511" s="250" t="s">
        <v>136</v>
      </c>
    </row>
    <row r="512" s="2" customFormat="1" ht="24.15" customHeight="1">
      <c r="A512" s="37"/>
      <c r="B512" s="38"/>
      <c r="C512" s="218" t="s">
        <v>763</v>
      </c>
      <c r="D512" s="218" t="s">
        <v>138</v>
      </c>
      <c r="E512" s="219" t="s">
        <v>364</v>
      </c>
      <c r="F512" s="220" t="s">
        <v>365</v>
      </c>
      <c r="G512" s="221" t="s">
        <v>141</v>
      </c>
      <c r="H512" s="222">
        <v>0.40000000000000002</v>
      </c>
      <c r="I512" s="223"/>
      <c r="J512" s="224">
        <f>ROUND(I512*H512,2)</f>
        <v>0</v>
      </c>
      <c r="K512" s="225"/>
      <c r="L512" s="43"/>
      <c r="M512" s="226" t="s">
        <v>1</v>
      </c>
      <c r="N512" s="227" t="s">
        <v>46</v>
      </c>
      <c r="O512" s="90"/>
      <c r="P512" s="228">
        <f>O512*H512</f>
        <v>0</v>
      </c>
      <c r="Q512" s="228">
        <v>0</v>
      </c>
      <c r="R512" s="228">
        <f>Q512*H512</f>
        <v>0</v>
      </c>
      <c r="S512" s="228">
        <v>0</v>
      </c>
      <c r="T512" s="229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230" t="s">
        <v>142</v>
      </c>
      <c r="AT512" s="230" t="s">
        <v>138</v>
      </c>
      <c r="AU512" s="230" t="s">
        <v>91</v>
      </c>
      <c r="AY512" s="16" t="s">
        <v>136</v>
      </c>
      <c r="BE512" s="231">
        <f>IF(N512="základní",J512,0)</f>
        <v>0</v>
      </c>
      <c r="BF512" s="231">
        <f>IF(N512="snížená",J512,0)</f>
        <v>0</v>
      </c>
      <c r="BG512" s="231">
        <f>IF(N512="zákl. přenesená",J512,0)</f>
        <v>0</v>
      </c>
      <c r="BH512" s="231">
        <f>IF(N512="sníž. přenesená",J512,0)</f>
        <v>0</v>
      </c>
      <c r="BI512" s="231">
        <f>IF(N512="nulová",J512,0)</f>
        <v>0</v>
      </c>
      <c r="BJ512" s="16" t="s">
        <v>89</v>
      </c>
      <c r="BK512" s="231">
        <f>ROUND(I512*H512,2)</f>
        <v>0</v>
      </c>
      <c r="BL512" s="16" t="s">
        <v>142</v>
      </c>
      <c r="BM512" s="230" t="s">
        <v>764</v>
      </c>
    </row>
    <row r="513" s="2" customFormat="1">
      <c r="A513" s="37"/>
      <c r="B513" s="38"/>
      <c r="C513" s="39"/>
      <c r="D513" s="232" t="s">
        <v>144</v>
      </c>
      <c r="E513" s="39"/>
      <c r="F513" s="233" t="s">
        <v>552</v>
      </c>
      <c r="G513" s="39"/>
      <c r="H513" s="39"/>
      <c r="I513" s="234"/>
      <c r="J513" s="39"/>
      <c r="K513" s="39"/>
      <c r="L513" s="43"/>
      <c r="M513" s="235"/>
      <c r="N513" s="236"/>
      <c r="O513" s="90"/>
      <c r="P513" s="90"/>
      <c r="Q513" s="90"/>
      <c r="R513" s="90"/>
      <c r="S513" s="90"/>
      <c r="T513" s="91"/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T513" s="16" t="s">
        <v>144</v>
      </c>
      <c r="AU513" s="16" t="s">
        <v>91</v>
      </c>
    </row>
    <row r="514" s="2" customFormat="1">
      <c r="A514" s="37"/>
      <c r="B514" s="38"/>
      <c r="C514" s="39"/>
      <c r="D514" s="237" t="s">
        <v>146</v>
      </c>
      <c r="E514" s="39"/>
      <c r="F514" s="238" t="s">
        <v>368</v>
      </c>
      <c r="G514" s="39"/>
      <c r="H514" s="39"/>
      <c r="I514" s="234"/>
      <c r="J514" s="39"/>
      <c r="K514" s="39"/>
      <c r="L514" s="43"/>
      <c r="M514" s="235"/>
      <c r="N514" s="236"/>
      <c r="O514" s="90"/>
      <c r="P514" s="90"/>
      <c r="Q514" s="90"/>
      <c r="R514" s="90"/>
      <c r="S514" s="90"/>
      <c r="T514" s="91"/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T514" s="16" t="s">
        <v>146</v>
      </c>
      <c r="AU514" s="16" t="s">
        <v>91</v>
      </c>
    </row>
    <row r="515" s="2" customFormat="1">
      <c r="A515" s="37"/>
      <c r="B515" s="38"/>
      <c r="C515" s="39"/>
      <c r="D515" s="232" t="s">
        <v>148</v>
      </c>
      <c r="E515" s="39"/>
      <c r="F515" s="239" t="s">
        <v>470</v>
      </c>
      <c r="G515" s="39"/>
      <c r="H515" s="39"/>
      <c r="I515" s="234"/>
      <c r="J515" s="39"/>
      <c r="K515" s="39"/>
      <c r="L515" s="43"/>
      <c r="M515" s="235"/>
      <c r="N515" s="236"/>
      <c r="O515" s="90"/>
      <c r="P515" s="90"/>
      <c r="Q515" s="90"/>
      <c r="R515" s="90"/>
      <c r="S515" s="90"/>
      <c r="T515" s="91"/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T515" s="16" t="s">
        <v>148</v>
      </c>
      <c r="AU515" s="16" t="s">
        <v>91</v>
      </c>
    </row>
    <row r="516" s="13" customFormat="1">
      <c r="A516" s="13"/>
      <c r="B516" s="240"/>
      <c r="C516" s="241"/>
      <c r="D516" s="232" t="s">
        <v>150</v>
      </c>
      <c r="E516" s="242" t="s">
        <v>1</v>
      </c>
      <c r="F516" s="243" t="s">
        <v>765</v>
      </c>
      <c r="G516" s="241"/>
      <c r="H516" s="244">
        <v>0.40000000000000002</v>
      </c>
      <c r="I516" s="245"/>
      <c r="J516" s="241"/>
      <c r="K516" s="241"/>
      <c r="L516" s="246"/>
      <c r="M516" s="247"/>
      <c r="N516" s="248"/>
      <c r="O516" s="248"/>
      <c r="P516" s="248"/>
      <c r="Q516" s="248"/>
      <c r="R516" s="248"/>
      <c r="S516" s="248"/>
      <c r="T516" s="249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0" t="s">
        <v>150</v>
      </c>
      <c r="AU516" s="250" t="s">
        <v>91</v>
      </c>
      <c r="AV516" s="13" t="s">
        <v>91</v>
      </c>
      <c r="AW516" s="13" t="s">
        <v>36</v>
      </c>
      <c r="AX516" s="13" t="s">
        <v>89</v>
      </c>
      <c r="AY516" s="250" t="s">
        <v>136</v>
      </c>
    </row>
    <row r="517" s="2" customFormat="1" ht="24.15" customHeight="1">
      <c r="A517" s="37"/>
      <c r="B517" s="38"/>
      <c r="C517" s="218" t="s">
        <v>766</v>
      </c>
      <c r="D517" s="218" t="s">
        <v>138</v>
      </c>
      <c r="E517" s="219" t="s">
        <v>371</v>
      </c>
      <c r="F517" s="220" t="s">
        <v>372</v>
      </c>
      <c r="G517" s="221" t="s">
        <v>141</v>
      </c>
      <c r="H517" s="222">
        <v>0.69999999999999996</v>
      </c>
      <c r="I517" s="223"/>
      <c r="J517" s="224">
        <f>ROUND(I517*H517,2)</f>
        <v>0</v>
      </c>
      <c r="K517" s="225"/>
      <c r="L517" s="43"/>
      <c r="M517" s="226" t="s">
        <v>1</v>
      </c>
      <c r="N517" s="227" t="s">
        <v>46</v>
      </c>
      <c r="O517" s="90"/>
      <c r="P517" s="228">
        <f>O517*H517</f>
        <v>0</v>
      </c>
      <c r="Q517" s="228">
        <v>1.0247999999999999</v>
      </c>
      <c r="R517" s="228">
        <f>Q517*H517</f>
        <v>0.71735999999999989</v>
      </c>
      <c r="S517" s="228">
        <v>0</v>
      </c>
      <c r="T517" s="229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230" t="s">
        <v>142</v>
      </c>
      <c r="AT517" s="230" t="s">
        <v>138</v>
      </c>
      <c r="AU517" s="230" t="s">
        <v>91</v>
      </c>
      <c r="AY517" s="16" t="s">
        <v>136</v>
      </c>
      <c r="BE517" s="231">
        <f>IF(N517="základní",J517,0)</f>
        <v>0</v>
      </c>
      <c r="BF517" s="231">
        <f>IF(N517="snížená",J517,0)</f>
        <v>0</v>
      </c>
      <c r="BG517" s="231">
        <f>IF(N517="zákl. přenesená",J517,0)</f>
        <v>0</v>
      </c>
      <c r="BH517" s="231">
        <f>IF(N517="sníž. přenesená",J517,0)</f>
        <v>0</v>
      </c>
      <c r="BI517" s="231">
        <f>IF(N517="nulová",J517,0)</f>
        <v>0</v>
      </c>
      <c r="BJ517" s="16" t="s">
        <v>89</v>
      </c>
      <c r="BK517" s="231">
        <f>ROUND(I517*H517,2)</f>
        <v>0</v>
      </c>
      <c r="BL517" s="16" t="s">
        <v>142</v>
      </c>
      <c r="BM517" s="230" t="s">
        <v>767</v>
      </c>
    </row>
    <row r="518" s="2" customFormat="1">
      <c r="A518" s="37"/>
      <c r="B518" s="38"/>
      <c r="C518" s="39"/>
      <c r="D518" s="232" t="s">
        <v>144</v>
      </c>
      <c r="E518" s="39"/>
      <c r="F518" s="233" t="s">
        <v>374</v>
      </c>
      <c r="G518" s="39"/>
      <c r="H518" s="39"/>
      <c r="I518" s="234"/>
      <c r="J518" s="39"/>
      <c r="K518" s="39"/>
      <c r="L518" s="43"/>
      <c r="M518" s="235"/>
      <c r="N518" s="236"/>
      <c r="O518" s="90"/>
      <c r="P518" s="90"/>
      <c r="Q518" s="90"/>
      <c r="R518" s="90"/>
      <c r="S518" s="90"/>
      <c r="T518" s="91"/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T518" s="16" t="s">
        <v>144</v>
      </c>
      <c r="AU518" s="16" t="s">
        <v>91</v>
      </c>
    </row>
    <row r="519" s="2" customFormat="1">
      <c r="A519" s="37"/>
      <c r="B519" s="38"/>
      <c r="C519" s="39"/>
      <c r="D519" s="237" t="s">
        <v>146</v>
      </c>
      <c r="E519" s="39"/>
      <c r="F519" s="238" t="s">
        <v>375</v>
      </c>
      <c r="G519" s="39"/>
      <c r="H519" s="39"/>
      <c r="I519" s="234"/>
      <c r="J519" s="39"/>
      <c r="K519" s="39"/>
      <c r="L519" s="43"/>
      <c r="M519" s="235"/>
      <c r="N519" s="236"/>
      <c r="O519" s="90"/>
      <c r="P519" s="90"/>
      <c r="Q519" s="90"/>
      <c r="R519" s="90"/>
      <c r="S519" s="90"/>
      <c r="T519" s="91"/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T519" s="16" t="s">
        <v>146</v>
      </c>
      <c r="AU519" s="16" t="s">
        <v>91</v>
      </c>
    </row>
    <row r="520" s="2" customFormat="1">
      <c r="A520" s="37"/>
      <c r="B520" s="38"/>
      <c r="C520" s="39"/>
      <c r="D520" s="232" t="s">
        <v>148</v>
      </c>
      <c r="E520" s="39"/>
      <c r="F520" s="239" t="s">
        <v>470</v>
      </c>
      <c r="G520" s="39"/>
      <c r="H520" s="39"/>
      <c r="I520" s="234"/>
      <c r="J520" s="39"/>
      <c r="K520" s="39"/>
      <c r="L520" s="43"/>
      <c r="M520" s="235"/>
      <c r="N520" s="236"/>
      <c r="O520" s="90"/>
      <c r="P520" s="90"/>
      <c r="Q520" s="90"/>
      <c r="R520" s="90"/>
      <c r="S520" s="90"/>
      <c r="T520" s="91"/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T520" s="16" t="s">
        <v>148</v>
      </c>
      <c r="AU520" s="16" t="s">
        <v>91</v>
      </c>
    </row>
    <row r="521" s="13" customFormat="1">
      <c r="A521" s="13"/>
      <c r="B521" s="240"/>
      <c r="C521" s="241"/>
      <c r="D521" s="232" t="s">
        <v>150</v>
      </c>
      <c r="E521" s="242" t="s">
        <v>1</v>
      </c>
      <c r="F521" s="243" t="s">
        <v>768</v>
      </c>
      <c r="G521" s="241"/>
      <c r="H521" s="244">
        <v>0.69999999999999996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50" t="s">
        <v>150</v>
      </c>
      <c r="AU521" s="250" t="s">
        <v>91</v>
      </c>
      <c r="AV521" s="13" t="s">
        <v>91</v>
      </c>
      <c r="AW521" s="13" t="s">
        <v>36</v>
      </c>
      <c r="AX521" s="13" t="s">
        <v>89</v>
      </c>
      <c r="AY521" s="250" t="s">
        <v>136</v>
      </c>
    </row>
    <row r="522" s="2" customFormat="1" ht="33" customHeight="1">
      <c r="A522" s="37"/>
      <c r="B522" s="38"/>
      <c r="C522" s="218" t="s">
        <v>769</v>
      </c>
      <c r="D522" s="218" t="s">
        <v>138</v>
      </c>
      <c r="E522" s="219" t="s">
        <v>590</v>
      </c>
      <c r="F522" s="220" t="s">
        <v>591</v>
      </c>
      <c r="G522" s="221" t="s">
        <v>160</v>
      </c>
      <c r="H522" s="222">
        <v>7.7000000000000002</v>
      </c>
      <c r="I522" s="223"/>
      <c r="J522" s="224">
        <f>ROUND(I522*H522,2)</f>
        <v>0</v>
      </c>
      <c r="K522" s="225"/>
      <c r="L522" s="43"/>
      <c r="M522" s="226" t="s">
        <v>1</v>
      </c>
      <c r="N522" s="227" t="s">
        <v>46</v>
      </c>
      <c r="O522" s="90"/>
      <c r="P522" s="228">
        <f>O522*H522</f>
        <v>0</v>
      </c>
      <c r="Q522" s="228">
        <v>0</v>
      </c>
      <c r="R522" s="228">
        <f>Q522*H522</f>
        <v>0</v>
      </c>
      <c r="S522" s="228">
        <v>0</v>
      </c>
      <c r="T522" s="229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230" t="s">
        <v>142</v>
      </c>
      <c r="AT522" s="230" t="s">
        <v>138</v>
      </c>
      <c r="AU522" s="230" t="s">
        <v>91</v>
      </c>
      <c r="AY522" s="16" t="s">
        <v>136</v>
      </c>
      <c r="BE522" s="231">
        <f>IF(N522="základní",J522,0)</f>
        <v>0</v>
      </c>
      <c r="BF522" s="231">
        <f>IF(N522="snížená",J522,0)</f>
        <v>0</v>
      </c>
      <c r="BG522" s="231">
        <f>IF(N522="zákl. přenesená",J522,0)</f>
        <v>0</v>
      </c>
      <c r="BH522" s="231">
        <f>IF(N522="sníž. přenesená",J522,0)</f>
        <v>0</v>
      </c>
      <c r="BI522" s="231">
        <f>IF(N522="nulová",J522,0)</f>
        <v>0</v>
      </c>
      <c r="BJ522" s="16" t="s">
        <v>89</v>
      </c>
      <c r="BK522" s="231">
        <f>ROUND(I522*H522,2)</f>
        <v>0</v>
      </c>
      <c r="BL522" s="16" t="s">
        <v>142</v>
      </c>
      <c r="BM522" s="230" t="s">
        <v>770</v>
      </c>
    </row>
    <row r="523" s="2" customFormat="1">
      <c r="A523" s="37"/>
      <c r="B523" s="38"/>
      <c r="C523" s="39"/>
      <c r="D523" s="232" t="s">
        <v>144</v>
      </c>
      <c r="E523" s="39"/>
      <c r="F523" s="233" t="s">
        <v>593</v>
      </c>
      <c r="G523" s="39"/>
      <c r="H523" s="39"/>
      <c r="I523" s="234"/>
      <c r="J523" s="39"/>
      <c r="K523" s="39"/>
      <c r="L523" s="43"/>
      <c r="M523" s="235"/>
      <c r="N523" s="236"/>
      <c r="O523" s="90"/>
      <c r="P523" s="90"/>
      <c r="Q523" s="90"/>
      <c r="R523" s="90"/>
      <c r="S523" s="90"/>
      <c r="T523" s="91"/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T523" s="16" t="s">
        <v>144</v>
      </c>
      <c r="AU523" s="16" t="s">
        <v>91</v>
      </c>
    </row>
    <row r="524" s="2" customFormat="1">
      <c r="A524" s="37"/>
      <c r="B524" s="38"/>
      <c r="C524" s="39"/>
      <c r="D524" s="237" t="s">
        <v>146</v>
      </c>
      <c r="E524" s="39"/>
      <c r="F524" s="238" t="s">
        <v>594</v>
      </c>
      <c r="G524" s="39"/>
      <c r="H524" s="39"/>
      <c r="I524" s="234"/>
      <c r="J524" s="39"/>
      <c r="K524" s="39"/>
      <c r="L524" s="43"/>
      <c r="M524" s="235"/>
      <c r="N524" s="236"/>
      <c r="O524" s="90"/>
      <c r="P524" s="90"/>
      <c r="Q524" s="90"/>
      <c r="R524" s="90"/>
      <c r="S524" s="90"/>
      <c r="T524" s="91"/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T524" s="16" t="s">
        <v>146</v>
      </c>
      <c r="AU524" s="16" t="s">
        <v>91</v>
      </c>
    </row>
    <row r="525" s="13" customFormat="1">
      <c r="A525" s="13"/>
      <c r="B525" s="240"/>
      <c r="C525" s="241"/>
      <c r="D525" s="232" t="s">
        <v>150</v>
      </c>
      <c r="E525" s="242" t="s">
        <v>1</v>
      </c>
      <c r="F525" s="243" t="s">
        <v>771</v>
      </c>
      <c r="G525" s="241"/>
      <c r="H525" s="244">
        <v>7.7000000000000002</v>
      </c>
      <c r="I525" s="245"/>
      <c r="J525" s="241"/>
      <c r="K525" s="241"/>
      <c r="L525" s="246"/>
      <c r="M525" s="247"/>
      <c r="N525" s="248"/>
      <c r="O525" s="248"/>
      <c r="P525" s="248"/>
      <c r="Q525" s="248"/>
      <c r="R525" s="248"/>
      <c r="S525" s="248"/>
      <c r="T525" s="249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50" t="s">
        <v>150</v>
      </c>
      <c r="AU525" s="250" t="s">
        <v>91</v>
      </c>
      <c r="AV525" s="13" t="s">
        <v>91</v>
      </c>
      <c r="AW525" s="13" t="s">
        <v>36</v>
      </c>
      <c r="AX525" s="13" t="s">
        <v>89</v>
      </c>
      <c r="AY525" s="250" t="s">
        <v>136</v>
      </c>
    </row>
    <row r="526" s="2" customFormat="1" ht="33" customHeight="1">
      <c r="A526" s="37"/>
      <c r="B526" s="38"/>
      <c r="C526" s="218" t="s">
        <v>772</v>
      </c>
      <c r="D526" s="218" t="s">
        <v>138</v>
      </c>
      <c r="E526" s="219" t="s">
        <v>596</v>
      </c>
      <c r="F526" s="220" t="s">
        <v>597</v>
      </c>
      <c r="G526" s="221" t="s">
        <v>160</v>
      </c>
      <c r="H526" s="222">
        <v>7.7000000000000002</v>
      </c>
      <c r="I526" s="223"/>
      <c r="J526" s="224">
        <f>ROUND(I526*H526,2)</f>
        <v>0</v>
      </c>
      <c r="K526" s="225"/>
      <c r="L526" s="43"/>
      <c r="M526" s="226" t="s">
        <v>1</v>
      </c>
      <c r="N526" s="227" t="s">
        <v>46</v>
      </c>
      <c r="O526" s="90"/>
      <c r="P526" s="228">
        <f>O526*H526</f>
        <v>0</v>
      </c>
      <c r="Q526" s="228">
        <v>0</v>
      </c>
      <c r="R526" s="228">
        <f>Q526*H526</f>
        <v>0</v>
      </c>
      <c r="S526" s="228">
        <v>0</v>
      </c>
      <c r="T526" s="229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230" t="s">
        <v>142</v>
      </c>
      <c r="AT526" s="230" t="s">
        <v>138</v>
      </c>
      <c r="AU526" s="230" t="s">
        <v>91</v>
      </c>
      <c r="AY526" s="16" t="s">
        <v>136</v>
      </c>
      <c r="BE526" s="231">
        <f>IF(N526="základní",J526,0)</f>
        <v>0</v>
      </c>
      <c r="BF526" s="231">
        <f>IF(N526="snížená",J526,0)</f>
        <v>0</v>
      </c>
      <c r="BG526" s="231">
        <f>IF(N526="zákl. přenesená",J526,0)</f>
        <v>0</v>
      </c>
      <c r="BH526" s="231">
        <f>IF(N526="sníž. přenesená",J526,0)</f>
        <v>0</v>
      </c>
      <c r="BI526" s="231">
        <f>IF(N526="nulová",J526,0)</f>
        <v>0</v>
      </c>
      <c r="BJ526" s="16" t="s">
        <v>89</v>
      </c>
      <c r="BK526" s="231">
        <f>ROUND(I526*H526,2)</f>
        <v>0</v>
      </c>
      <c r="BL526" s="16" t="s">
        <v>142</v>
      </c>
      <c r="BM526" s="230" t="s">
        <v>773</v>
      </c>
    </row>
    <row r="527" s="2" customFormat="1">
      <c r="A527" s="37"/>
      <c r="B527" s="38"/>
      <c r="C527" s="39"/>
      <c r="D527" s="232" t="s">
        <v>144</v>
      </c>
      <c r="E527" s="39"/>
      <c r="F527" s="233" t="s">
        <v>599</v>
      </c>
      <c r="G527" s="39"/>
      <c r="H527" s="39"/>
      <c r="I527" s="234"/>
      <c r="J527" s="39"/>
      <c r="K527" s="39"/>
      <c r="L527" s="43"/>
      <c r="M527" s="235"/>
      <c r="N527" s="236"/>
      <c r="O527" s="90"/>
      <c r="P527" s="90"/>
      <c r="Q527" s="90"/>
      <c r="R527" s="90"/>
      <c r="S527" s="90"/>
      <c r="T527" s="91"/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T527" s="16" t="s">
        <v>144</v>
      </c>
      <c r="AU527" s="16" t="s">
        <v>91</v>
      </c>
    </row>
    <row r="528" s="2" customFormat="1">
      <c r="A528" s="37"/>
      <c r="B528" s="38"/>
      <c r="C528" s="39"/>
      <c r="D528" s="237" t="s">
        <v>146</v>
      </c>
      <c r="E528" s="39"/>
      <c r="F528" s="238" t="s">
        <v>600</v>
      </c>
      <c r="G528" s="39"/>
      <c r="H528" s="39"/>
      <c r="I528" s="234"/>
      <c r="J528" s="39"/>
      <c r="K528" s="39"/>
      <c r="L528" s="43"/>
      <c r="M528" s="235"/>
      <c r="N528" s="236"/>
      <c r="O528" s="90"/>
      <c r="P528" s="90"/>
      <c r="Q528" s="90"/>
      <c r="R528" s="90"/>
      <c r="S528" s="90"/>
      <c r="T528" s="91"/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T528" s="16" t="s">
        <v>146</v>
      </c>
      <c r="AU528" s="16" t="s">
        <v>91</v>
      </c>
    </row>
    <row r="529" s="13" customFormat="1">
      <c r="A529" s="13"/>
      <c r="B529" s="240"/>
      <c r="C529" s="241"/>
      <c r="D529" s="232" t="s">
        <v>150</v>
      </c>
      <c r="E529" s="242" t="s">
        <v>1</v>
      </c>
      <c r="F529" s="243" t="s">
        <v>665</v>
      </c>
      <c r="G529" s="241"/>
      <c r="H529" s="244">
        <v>7.7000000000000002</v>
      </c>
      <c r="I529" s="245"/>
      <c r="J529" s="241"/>
      <c r="K529" s="241"/>
      <c r="L529" s="246"/>
      <c r="M529" s="247"/>
      <c r="N529" s="248"/>
      <c r="O529" s="248"/>
      <c r="P529" s="248"/>
      <c r="Q529" s="248"/>
      <c r="R529" s="248"/>
      <c r="S529" s="248"/>
      <c r="T529" s="249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0" t="s">
        <v>150</v>
      </c>
      <c r="AU529" s="250" t="s">
        <v>91</v>
      </c>
      <c r="AV529" s="13" t="s">
        <v>91</v>
      </c>
      <c r="AW529" s="13" t="s">
        <v>36</v>
      </c>
      <c r="AX529" s="13" t="s">
        <v>89</v>
      </c>
      <c r="AY529" s="250" t="s">
        <v>136</v>
      </c>
    </row>
    <row r="530" s="2" customFormat="1" ht="33" customHeight="1">
      <c r="A530" s="37"/>
      <c r="B530" s="38"/>
      <c r="C530" s="218" t="s">
        <v>774</v>
      </c>
      <c r="D530" s="218" t="s">
        <v>138</v>
      </c>
      <c r="E530" s="219" t="s">
        <v>403</v>
      </c>
      <c r="F530" s="220" t="s">
        <v>404</v>
      </c>
      <c r="G530" s="221" t="s">
        <v>265</v>
      </c>
      <c r="H530" s="222">
        <v>1.9319999999999999</v>
      </c>
      <c r="I530" s="223"/>
      <c r="J530" s="224">
        <f>ROUND(I530*H530,2)</f>
        <v>0</v>
      </c>
      <c r="K530" s="225"/>
      <c r="L530" s="43"/>
      <c r="M530" s="226" t="s">
        <v>1</v>
      </c>
      <c r="N530" s="227" t="s">
        <v>46</v>
      </c>
      <c r="O530" s="90"/>
      <c r="P530" s="228">
        <f>O530*H530</f>
        <v>0</v>
      </c>
      <c r="Q530" s="228">
        <v>0</v>
      </c>
      <c r="R530" s="228">
        <f>Q530*H530</f>
        <v>0</v>
      </c>
      <c r="S530" s="228">
        <v>0</v>
      </c>
      <c r="T530" s="229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230" t="s">
        <v>142</v>
      </c>
      <c r="AT530" s="230" t="s">
        <v>138</v>
      </c>
      <c r="AU530" s="230" t="s">
        <v>91</v>
      </c>
      <c r="AY530" s="16" t="s">
        <v>136</v>
      </c>
      <c r="BE530" s="231">
        <f>IF(N530="základní",J530,0)</f>
        <v>0</v>
      </c>
      <c r="BF530" s="231">
        <f>IF(N530="snížená",J530,0)</f>
        <v>0</v>
      </c>
      <c r="BG530" s="231">
        <f>IF(N530="zákl. přenesená",J530,0)</f>
        <v>0</v>
      </c>
      <c r="BH530" s="231">
        <f>IF(N530="sníž. přenesená",J530,0)</f>
        <v>0</v>
      </c>
      <c r="BI530" s="231">
        <f>IF(N530="nulová",J530,0)</f>
        <v>0</v>
      </c>
      <c r="BJ530" s="16" t="s">
        <v>89</v>
      </c>
      <c r="BK530" s="231">
        <f>ROUND(I530*H530,2)</f>
        <v>0</v>
      </c>
      <c r="BL530" s="16" t="s">
        <v>142</v>
      </c>
      <c r="BM530" s="230" t="s">
        <v>775</v>
      </c>
    </row>
    <row r="531" s="2" customFormat="1">
      <c r="A531" s="37"/>
      <c r="B531" s="38"/>
      <c r="C531" s="39"/>
      <c r="D531" s="232" t="s">
        <v>144</v>
      </c>
      <c r="E531" s="39"/>
      <c r="F531" s="233" t="s">
        <v>605</v>
      </c>
      <c r="G531" s="39"/>
      <c r="H531" s="39"/>
      <c r="I531" s="234"/>
      <c r="J531" s="39"/>
      <c r="K531" s="39"/>
      <c r="L531" s="43"/>
      <c r="M531" s="235"/>
      <c r="N531" s="236"/>
      <c r="O531" s="90"/>
      <c r="P531" s="90"/>
      <c r="Q531" s="90"/>
      <c r="R531" s="90"/>
      <c r="S531" s="90"/>
      <c r="T531" s="91"/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T531" s="16" t="s">
        <v>144</v>
      </c>
      <c r="AU531" s="16" t="s">
        <v>91</v>
      </c>
    </row>
    <row r="532" s="2" customFormat="1">
      <c r="A532" s="37"/>
      <c r="B532" s="38"/>
      <c r="C532" s="39"/>
      <c r="D532" s="237" t="s">
        <v>146</v>
      </c>
      <c r="E532" s="39"/>
      <c r="F532" s="238" t="s">
        <v>407</v>
      </c>
      <c r="G532" s="39"/>
      <c r="H532" s="39"/>
      <c r="I532" s="234"/>
      <c r="J532" s="39"/>
      <c r="K532" s="39"/>
      <c r="L532" s="43"/>
      <c r="M532" s="235"/>
      <c r="N532" s="236"/>
      <c r="O532" s="90"/>
      <c r="P532" s="90"/>
      <c r="Q532" s="90"/>
      <c r="R532" s="90"/>
      <c r="S532" s="90"/>
      <c r="T532" s="91"/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T532" s="16" t="s">
        <v>146</v>
      </c>
      <c r="AU532" s="16" t="s">
        <v>91</v>
      </c>
    </row>
    <row r="533" s="13" customFormat="1">
      <c r="A533" s="13"/>
      <c r="B533" s="240"/>
      <c r="C533" s="241"/>
      <c r="D533" s="232" t="s">
        <v>150</v>
      </c>
      <c r="E533" s="242" t="s">
        <v>1</v>
      </c>
      <c r="F533" s="243" t="s">
        <v>776</v>
      </c>
      <c r="G533" s="241"/>
      <c r="H533" s="244">
        <v>1.9319999999999999</v>
      </c>
      <c r="I533" s="245"/>
      <c r="J533" s="241"/>
      <c r="K533" s="241"/>
      <c r="L533" s="246"/>
      <c r="M533" s="247"/>
      <c r="N533" s="248"/>
      <c r="O533" s="248"/>
      <c r="P533" s="248"/>
      <c r="Q533" s="248"/>
      <c r="R533" s="248"/>
      <c r="S533" s="248"/>
      <c r="T533" s="249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50" t="s">
        <v>150</v>
      </c>
      <c r="AU533" s="250" t="s">
        <v>91</v>
      </c>
      <c r="AV533" s="13" t="s">
        <v>91</v>
      </c>
      <c r="AW533" s="13" t="s">
        <v>36</v>
      </c>
      <c r="AX533" s="13" t="s">
        <v>89</v>
      </c>
      <c r="AY533" s="250" t="s">
        <v>136</v>
      </c>
    </row>
    <row r="534" s="2" customFormat="1" ht="21.75" customHeight="1">
      <c r="A534" s="37"/>
      <c r="B534" s="38"/>
      <c r="C534" s="218" t="s">
        <v>777</v>
      </c>
      <c r="D534" s="218" t="s">
        <v>138</v>
      </c>
      <c r="E534" s="219" t="s">
        <v>410</v>
      </c>
      <c r="F534" s="220" t="s">
        <v>411</v>
      </c>
      <c r="G534" s="221" t="s">
        <v>265</v>
      </c>
      <c r="H534" s="222">
        <v>1.9319999999999999</v>
      </c>
      <c r="I534" s="223"/>
      <c r="J534" s="224">
        <f>ROUND(I534*H534,2)</f>
        <v>0</v>
      </c>
      <c r="K534" s="225"/>
      <c r="L534" s="43"/>
      <c r="M534" s="226" t="s">
        <v>1</v>
      </c>
      <c r="N534" s="227" t="s">
        <v>46</v>
      </c>
      <c r="O534" s="90"/>
      <c r="P534" s="228">
        <f>O534*H534</f>
        <v>0</v>
      </c>
      <c r="Q534" s="228">
        <v>0</v>
      </c>
      <c r="R534" s="228">
        <f>Q534*H534</f>
        <v>0</v>
      </c>
      <c r="S534" s="228">
        <v>0</v>
      </c>
      <c r="T534" s="229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230" t="s">
        <v>142</v>
      </c>
      <c r="AT534" s="230" t="s">
        <v>138</v>
      </c>
      <c r="AU534" s="230" t="s">
        <v>91</v>
      </c>
      <c r="AY534" s="16" t="s">
        <v>136</v>
      </c>
      <c r="BE534" s="231">
        <f>IF(N534="základní",J534,0)</f>
        <v>0</v>
      </c>
      <c r="BF534" s="231">
        <f>IF(N534="snížená",J534,0)</f>
        <v>0</v>
      </c>
      <c r="BG534" s="231">
        <f>IF(N534="zákl. přenesená",J534,0)</f>
        <v>0</v>
      </c>
      <c r="BH534" s="231">
        <f>IF(N534="sníž. přenesená",J534,0)</f>
        <v>0</v>
      </c>
      <c r="BI534" s="231">
        <f>IF(N534="nulová",J534,0)</f>
        <v>0</v>
      </c>
      <c r="BJ534" s="16" t="s">
        <v>89</v>
      </c>
      <c r="BK534" s="231">
        <f>ROUND(I534*H534,2)</f>
        <v>0</v>
      </c>
      <c r="BL534" s="16" t="s">
        <v>142</v>
      </c>
      <c r="BM534" s="230" t="s">
        <v>778</v>
      </c>
    </row>
    <row r="535" s="2" customFormat="1">
      <c r="A535" s="37"/>
      <c r="B535" s="38"/>
      <c r="C535" s="39"/>
      <c r="D535" s="232" t="s">
        <v>144</v>
      </c>
      <c r="E535" s="39"/>
      <c r="F535" s="233" t="s">
        <v>602</v>
      </c>
      <c r="G535" s="39"/>
      <c r="H535" s="39"/>
      <c r="I535" s="234"/>
      <c r="J535" s="39"/>
      <c r="K535" s="39"/>
      <c r="L535" s="43"/>
      <c r="M535" s="235"/>
      <c r="N535" s="236"/>
      <c r="O535" s="90"/>
      <c r="P535" s="90"/>
      <c r="Q535" s="90"/>
      <c r="R535" s="90"/>
      <c r="S535" s="90"/>
      <c r="T535" s="91"/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T535" s="16" t="s">
        <v>144</v>
      </c>
      <c r="AU535" s="16" t="s">
        <v>91</v>
      </c>
    </row>
    <row r="536" s="2" customFormat="1">
      <c r="A536" s="37"/>
      <c r="B536" s="38"/>
      <c r="C536" s="39"/>
      <c r="D536" s="237" t="s">
        <v>146</v>
      </c>
      <c r="E536" s="39"/>
      <c r="F536" s="238" t="s">
        <v>414</v>
      </c>
      <c r="G536" s="39"/>
      <c r="H536" s="39"/>
      <c r="I536" s="234"/>
      <c r="J536" s="39"/>
      <c r="K536" s="39"/>
      <c r="L536" s="43"/>
      <c r="M536" s="235"/>
      <c r="N536" s="236"/>
      <c r="O536" s="90"/>
      <c r="P536" s="90"/>
      <c r="Q536" s="90"/>
      <c r="R536" s="90"/>
      <c r="S536" s="90"/>
      <c r="T536" s="91"/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T536" s="16" t="s">
        <v>146</v>
      </c>
      <c r="AU536" s="16" t="s">
        <v>91</v>
      </c>
    </row>
    <row r="537" s="13" customFormat="1">
      <c r="A537" s="13"/>
      <c r="B537" s="240"/>
      <c r="C537" s="241"/>
      <c r="D537" s="232" t="s">
        <v>150</v>
      </c>
      <c r="E537" s="242" t="s">
        <v>1</v>
      </c>
      <c r="F537" s="243" t="s">
        <v>776</v>
      </c>
      <c r="G537" s="241"/>
      <c r="H537" s="244">
        <v>1.9319999999999999</v>
      </c>
      <c r="I537" s="245"/>
      <c r="J537" s="241"/>
      <c r="K537" s="241"/>
      <c r="L537" s="246"/>
      <c r="M537" s="247"/>
      <c r="N537" s="248"/>
      <c r="O537" s="248"/>
      <c r="P537" s="248"/>
      <c r="Q537" s="248"/>
      <c r="R537" s="248"/>
      <c r="S537" s="248"/>
      <c r="T537" s="249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50" t="s">
        <v>150</v>
      </c>
      <c r="AU537" s="250" t="s">
        <v>91</v>
      </c>
      <c r="AV537" s="13" t="s">
        <v>91</v>
      </c>
      <c r="AW537" s="13" t="s">
        <v>36</v>
      </c>
      <c r="AX537" s="13" t="s">
        <v>89</v>
      </c>
      <c r="AY537" s="250" t="s">
        <v>136</v>
      </c>
    </row>
    <row r="538" s="2" customFormat="1" ht="16.5" customHeight="1">
      <c r="A538" s="37"/>
      <c r="B538" s="38"/>
      <c r="C538" s="218" t="s">
        <v>779</v>
      </c>
      <c r="D538" s="218" t="s">
        <v>138</v>
      </c>
      <c r="E538" s="219" t="s">
        <v>606</v>
      </c>
      <c r="F538" s="220" t="s">
        <v>607</v>
      </c>
      <c r="G538" s="221" t="s">
        <v>265</v>
      </c>
      <c r="H538" s="222">
        <v>21.286000000000001</v>
      </c>
      <c r="I538" s="223"/>
      <c r="J538" s="224">
        <f>ROUND(I538*H538,2)</f>
        <v>0</v>
      </c>
      <c r="K538" s="225"/>
      <c r="L538" s="43"/>
      <c r="M538" s="226" t="s">
        <v>1</v>
      </c>
      <c r="N538" s="227" t="s">
        <v>46</v>
      </c>
      <c r="O538" s="90"/>
      <c r="P538" s="228">
        <f>O538*H538</f>
        <v>0</v>
      </c>
      <c r="Q538" s="228">
        <v>0</v>
      </c>
      <c r="R538" s="228">
        <f>Q538*H538</f>
        <v>0</v>
      </c>
      <c r="S538" s="228">
        <v>0</v>
      </c>
      <c r="T538" s="229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230" t="s">
        <v>142</v>
      </c>
      <c r="AT538" s="230" t="s">
        <v>138</v>
      </c>
      <c r="AU538" s="230" t="s">
        <v>91</v>
      </c>
      <c r="AY538" s="16" t="s">
        <v>136</v>
      </c>
      <c r="BE538" s="231">
        <f>IF(N538="základní",J538,0)</f>
        <v>0</v>
      </c>
      <c r="BF538" s="231">
        <f>IF(N538="snížená",J538,0)</f>
        <v>0</v>
      </c>
      <c r="BG538" s="231">
        <f>IF(N538="zákl. přenesená",J538,0)</f>
        <v>0</v>
      </c>
      <c r="BH538" s="231">
        <f>IF(N538="sníž. přenesená",J538,0)</f>
        <v>0</v>
      </c>
      <c r="BI538" s="231">
        <f>IF(N538="nulová",J538,0)</f>
        <v>0</v>
      </c>
      <c r="BJ538" s="16" t="s">
        <v>89</v>
      </c>
      <c r="BK538" s="231">
        <f>ROUND(I538*H538,2)</f>
        <v>0</v>
      </c>
      <c r="BL538" s="16" t="s">
        <v>142</v>
      </c>
      <c r="BM538" s="230" t="s">
        <v>780</v>
      </c>
    </row>
    <row r="539" s="2" customFormat="1">
      <c r="A539" s="37"/>
      <c r="B539" s="38"/>
      <c r="C539" s="39"/>
      <c r="D539" s="232" t="s">
        <v>144</v>
      </c>
      <c r="E539" s="39"/>
      <c r="F539" s="233" t="s">
        <v>609</v>
      </c>
      <c r="G539" s="39"/>
      <c r="H539" s="39"/>
      <c r="I539" s="234"/>
      <c r="J539" s="39"/>
      <c r="K539" s="39"/>
      <c r="L539" s="43"/>
      <c r="M539" s="235"/>
      <c r="N539" s="236"/>
      <c r="O539" s="90"/>
      <c r="P539" s="90"/>
      <c r="Q539" s="90"/>
      <c r="R539" s="90"/>
      <c r="S539" s="90"/>
      <c r="T539" s="91"/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T539" s="16" t="s">
        <v>144</v>
      </c>
      <c r="AU539" s="16" t="s">
        <v>91</v>
      </c>
    </row>
    <row r="540" s="2" customFormat="1">
      <c r="A540" s="37"/>
      <c r="B540" s="38"/>
      <c r="C540" s="39"/>
      <c r="D540" s="237" t="s">
        <v>146</v>
      </c>
      <c r="E540" s="39"/>
      <c r="F540" s="238" t="s">
        <v>610</v>
      </c>
      <c r="G540" s="39"/>
      <c r="H540" s="39"/>
      <c r="I540" s="234"/>
      <c r="J540" s="39"/>
      <c r="K540" s="39"/>
      <c r="L540" s="43"/>
      <c r="M540" s="235"/>
      <c r="N540" s="236"/>
      <c r="O540" s="90"/>
      <c r="P540" s="90"/>
      <c r="Q540" s="90"/>
      <c r="R540" s="90"/>
      <c r="S540" s="90"/>
      <c r="T540" s="91"/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T540" s="16" t="s">
        <v>146</v>
      </c>
      <c r="AU540" s="16" t="s">
        <v>91</v>
      </c>
    </row>
    <row r="541" s="13" customFormat="1">
      <c r="A541" s="13"/>
      <c r="B541" s="240"/>
      <c r="C541" s="241"/>
      <c r="D541" s="232" t="s">
        <v>150</v>
      </c>
      <c r="E541" s="242" t="s">
        <v>1</v>
      </c>
      <c r="F541" s="243" t="s">
        <v>781</v>
      </c>
      <c r="G541" s="241"/>
      <c r="H541" s="244">
        <v>5.7990000000000004</v>
      </c>
      <c r="I541" s="245"/>
      <c r="J541" s="241"/>
      <c r="K541" s="241"/>
      <c r="L541" s="246"/>
      <c r="M541" s="247"/>
      <c r="N541" s="248"/>
      <c r="O541" s="248"/>
      <c r="P541" s="248"/>
      <c r="Q541" s="248"/>
      <c r="R541" s="248"/>
      <c r="S541" s="248"/>
      <c r="T541" s="249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0" t="s">
        <v>150</v>
      </c>
      <c r="AU541" s="250" t="s">
        <v>91</v>
      </c>
      <c r="AV541" s="13" t="s">
        <v>91</v>
      </c>
      <c r="AW541" s="13" t="s">
        <v>36</v>
      </c>
      <c r="AX541" s="13" t="s">
        <v>81</v>
      </c>
      <c r="AY541" s="250" t="s">
        <v>136</v>
      </c>
    </row>
    <row r="542" s="13" customFormat="1">
      <c r="A542" s="13"/>
      <c r="B542" s="240"/>
      <c r="C542" s="241"/>
      <c r="D542" s="232" t="s">
        <v>150</v>
      </c>
      <c r="E542" s="242" t="s">
        <v>1</v>
      </c>
      <c r="F542" s="243" t="s">
        <v>782</v>
      </c>
      <c r="G542" s="241"/>
      <c r="H542" s="244">
        <v>0.052999999999999998</v>
      </c>
      <c r="I542" s="245"/>
      <c r="J542" s="241"/>
      <c r="K542" s="241"/>
      <c r="L542" s="246"/>
      <c r="M542" s="247"/>
      <c r="N542" s="248"/>
      <c r="O542" s="248"/>
      <c r="P542" s="248"/>
      <c r="Q542" s="248"/>
      <c r="R542" s="248"/>
      <c r="S542" s="248"/>
      <c r="T542" s="249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0" t="s">
        <v>150</v>
      </c>
      <c r="AU542" s="250" t="s">
        <v>91</v>
      </c>
      <c r="AV542" s="13" t="s">
        <v>91</v>
      </c>
      <c r="AW542" s="13" t="s">
        <v>36</v>
      </c>
      <c r="AX542" s="13" t="s">
        <v>81</v>
      </c>
      <c r="AY542" s="250" t="s">
        <v>136</v>
      </c>
    </row>
    <row r="543" s="13" customFormat="1">
      <c r="A543" s="13"/>
      <c r="B543" s="240"/>
      <c r="C543" s="241"/>
      <c r="D543" s="232" t="s">
        <v>150</v>
      </c>
      <c r="E543" s="242" t="s">
        <v>1</v>
      </c>
      <c r="F543" s="243" t="s">
        <v>783</v>
      </c>
      <c r="G543" s="241"/>
      <c r="H543" s="244">
        <v>0.034000000000000002</v>
      </c>
      <c r="I543" s="245"/>
      <c r="J543" s="241"/>
      <c r="K543" s="241"/>
      <c r="L543" s="246"/>
      <c r="M543" s="247"/>
      <c r="N543" s="248"/>
      <c r="O543" s="248"/>
      <c r="P543" s="248"/>
      <c r="Q543" s="248"/>
      <c r="R543" s="248"/>
      <c r="S543" s="248"/>
      <c r="T543" s="249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0" t="s">
        <v>150</v>
      </c>
      <c r="AU543" s="250" t="s">
        <v>91</v>
      </c>
      <c r="AV543" s="13" t="s">
        <v>91</v>
      </c>
      <c r="AW543" s="13" t="s">
        <v>36</v>
      </c>
      <c r="AX543" s="13" t="s">
        <v>81</v>
      </c>
      <c r="AY543" s="250" t="s">
        <v>136</v>
      </c>
    </row>
    <row r="544" s="13" customFormat="1">
      <c r="A544" s="13"/>
      <c r="B544" s="240"/>
      <c r="C544" s="241"/>
      <c r="D544" s="232" t="s">
        <v>150</v>
      </c>
      <c r="E544" s="242" t="s">
        <v>1</v>
      </c>
      <c r="F544" s="243" t="s">
        <v>708</v>
      </c>
      <c r="G544" s="241"/>
      <c r="H544" s="244">
        <v>15.4</v>
      </c>
      <c r="I544" s="245"/>
      <c r="J544" s="241"/>
      <c r="K544" s="241"/>
      <c r="L544" s="246"/>
      <c r="M544" s="247"/>
      <c r="N544" s="248"/>
      <c r="O544" s="248"/>
      <c r="P544" s="248"/>
      <c r="Q544" s="248"/>
      <c r="R544" s="248"/>
      <c r="S544" s="248"/>
      <c r="T544" s="249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50" t="s">
        <v>150</v>
      </c>
      <c r="AU544" s="250" t="s">
        <v>91</v>
      </c>
      <c r="AV544" s="13" t="s">
        <v>91</v>
      </c>
      <c r="AW544" s="13" t="s">
        <v>36</v>
      </c>
      <c r="AX544" s="13" t="s">
        <v>81</v>
      </c>
      <c r="AY544" s="250" t="s">
        <v>136</v>
      </c>
    </row>
    <row r="545" s="14" customFormat="1">
      <c r="A545" s="14"/>
      <c r="B545" s="251"/>
      <c r="C545" s="252"/>
      <c r="D545" s="232" t="s">
        <v>150</v>
      </c>
      <c r="E545" s="253" t="s">
        <v>1</v>
      </c>
      <c r="F545" s="254" t="s">
        <v>178</v>
      </c>
      <c r="G545" s="252"/>
      <c r="H545" s="255">
        <v>21.286000000000001</v>
      </c>
      <c r="I545" s="256"/>
      <c r="J545" s="252"/>
      <c r="K545" s="252"/>
      <c r="L545" s="257"/>
      <c r="M545" s="258"/>
      <c r="N545" s="259"/>
      <c r="O545" s="259"/>
      <c r="P545" s="259"/>
      <c r="Q545" s="259"/>
      <c r="R545" s="259"/>
      <c r="S545" s="259"/>
      <c r="T545" s="260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61" t="s">
        <v>150</v>
      </c>
      <c r="AU545" s="261" t="s">
        <v>91</v>
      </c>
      <c r="AV545" s="14" t="s">
        <v>142</v>
      </c>
      <c r="AW545" s="14" t="s">
        <v>36</v>
      </c>
      <c r="AX545" s="14" t="s">
        <v>89</v>
      </c>
      <c r="AY545" s="261" t="s">
        <v>136</v>
      </c>
    </row>
    <row r="546" s="12" customFormat="1" ht="22.8" customHeight="1">
      <c r="A546" s="12"/>
      <c r="B546" s="202"/>
      <c r="C546" s="203"/>
      <c r="D546" s="204" t="s">
        <v>80</v>
      </c>
      <c r="E546" s="216" t="s">
        <v>142</v>
      </c>
      <c r="F546" s="216" t="s">
        <v>784</v>
      </c>
      <c r="G546" s="203"/>
      <c r="H546" s="203"/>
      <c r="I546" s="206"/>
      <c r="J546" s="217">
        <f>BK546</f>
        <v>0</v>
      </c>
      <c r="K546" s="203"/>
      <c r="L546" s="208"/>
      <c r="M546" s="209"/>
      <c r="N546" s="210"/>
      <c r="O546" s="210"/>
      <c r="P546" s="211">
        <f>SUM(P547:P650)</f>
        <v>0</v>
      </c>
      <c r="Q546" s="210"/>
      <c r="R546" s="211">
        <f>SUM(R547:R650)</f>
        <v>75.863848480000001</v>
      </c>
      <c r="S546" s="210"/>
      <c r="T546" s="212">
        <f>SUM(T547:T650)</f>
        <v>56.890780200000009</v>
      </c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R546" s="213" t="s">
        <v>89</v>
      </c>
      <c r="AT546" s="214" t="s">
        <v>80</v>
      </c>
      <c r="AU546" s="214" t="s">
        <v>89</v>
      </c>
      <c r="AY546" s="213" t="s">
        <v>136</v>
      </c>
      <c r="BK546" s="215">
        <f>SUM(BK547:BK650)</f>
        <v>0</v>
      </c>
    </row>
    <row r="547" s="2" customFormat="1" ht="21.75" customHeight="1">
      <c r="A547" s="37"/>
      <c r="B547" s="38"/>
      <c r="C547" s="218" t="s">
        <v>785</v>
      </c>
      <c r="D547" s="218" t="s">
        <v>138</v>
      </c>
      <c r="E547" s="219" t="s">
        <v>642</v>
      </c>
      <c r="F547" s="220" t="s">
        <v>643</v>
      </c>
      <c r="G547" s="221" t="s">
        <v>141</v>
      </c>
      <c r="H547" s="222">
        <v>47.82</v>
      </c>
      <c r="I547" s="223"/>
      <c r="J547" s="224">
        <f>ROUND(I547*H547,2)</f>
        <v>0</v>
      </c>
      <c r="K547" s="225"/>
      <c r="L547" s="43"/>
      <c r="M547" s="226" t="s">
        <v>1</v>
      </c>
      <c r="N547" s="227" t="s">
        <v>46</v>
      </c>
      <c r="O547" s="90"/>
      <c r="P547" s="228">
        <f>O547*H547</f>
        <v>0</v>
      </c>
      <c r="Q547" s="228">
        <v>0</v>
      </c>
      <c r="R547" s="228">
        <f>Q547*H547</f>
        <v>0</v>
      </c>
      <c r="S547" s="228">
        <v>0</v>
      </c>
      <c r="T547" s="229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230" t="s">
        <v>142</v>
      </c>
      <c r="AT547" s="230" t="s">
        <v>138</v>
      </c>
      <c r="AU547" s="230" t="s">
        <v>91</v>
      </c>
      <c r="AY547" s="16" t="s">
        <v>136</v>
      </c>
      <c r="BE547" s="231">
        <f>IF(N547="základní",J547,0)</f>
        <v>0</v>
      </c>
      <c r="BF547" s="231">
        <f>IF(N547="snížená",J547,0)</f>
        <v>0</v>
      </c>
      <c r="BG547" s="231">
        <f>IF(N547="zákl. přenesená",J547,0)</f>
        <v>0</v>
      </c>
      <c r="BH547" s="231">
        <f>IF(N547="sníž. přenesená",J547,0)</f>
        <v>0</v>
      </c>
      <c r="BI547" s="231">
        <f>IF(N547="nulová",J547,0)</f>
        <v>0</v>
      </c>
      <c r="BJ547" s="16" t="s">
        <v>89</v>
      </c>
      <c r="BK547" s="231">
        <f>ROUND(I547*H547,2)</f>
        <v>0</v>
      </c>
      <c r="BL547" s="16" t="s">
        <v>142</v>
      </c>
      <c r="BM547" s="230" t="s">
        <v>786</v>
      </c>
    </row>
    <row r="548" s="2" customFormat="1">
      <c r="A548" s="37"/>
      <c r="B548" s="38"/>
      <c r="C548" s="39"/>
      <c r="D548" s="232" t="s">
        <v>144</v>
      </c>
      <c r="E548" s="39"/>
      <c r="F548" s="233" t="s">
        <v>645</v>
      </c>
      <c r="G548" s="39"/>
      <c r="H548" s="39"/>
      <c r="I548" s="234"/>
      <c r="J548" s="39"/>
      <c r="K548" s="39"/>
      <c r="L548" s="43"/>
      <c r="M548" s="235"/>
      <c r="N548" s="236"/>
      <c r="O548" s="90"/>
      <c r="P548" s="90"/>
      <c r="Q548" s="90"/>
      <c r="R548" s="90"/>
      <c r="S548" s="90"/>
      <c r="T548" s="91"/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T548" s="16" t="s">
        <v>144</v>
      </c>
      <c r="AU548" s="16" t="s">
        <v>91</v>
      </c>
    </row>
    <row r="549" s="2" customFormat="1">
      <c r="A549" s="37"/>
      <c r="B549" s="38"/>
      <c r="C549" s="39"/>
      <c r="D549" s="237" t="s">
        <v>146</v>
      </c>
      <c r="E549" s="39"/>
      <c r="F549" s="238" t="s">
        <v>646</v>
      </c>
      <c r="G549" s="39"/>
      <c r="H549" s="39"/>
      <c r="I549" s="234"/>
      <c r="J549" s="39"/>
      <c r="K549" s="39"/>
      <c r="L549" s="43"/>
      <c r="M549" s="235"/>
      <c r="N549" s="236"/>
      <c r="O549" s="90"/>
      <c r="P549" s="90"/>
      <c r="Q549" s="90"/>
      <c r="R549" s="90"/>
      <c r="S549" s="90"/>
      <c r="T549" s="91"/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T549" s="16" t="s">
        <v>146</v>
      </c>
      <c r="AU549" s="16" t="s">
        <v>91</v>
      </c>
    </row>
    <row r="550" s="2" customFormat="1">
      <c r="A550" s="37"/>
      <c r="B550" s="38"/>
      <c r="C550" s="39"/>
      <c r="D550" s="232" t="s">
        <v>148</v>
      </c>
      <c r="E550" s="39"/>
      <c r="F550" s="239" t="s">
        <v>470</v>
      </c>
      <c r="G550" s="39"/>
      <c r="H550" s="39"/>
      <c r="I550" s="234"/>
      <c r="J550" s="39"/>
      <c r="K550" s="39"/>
      <c r="L550" s="43"/>
      <c r="M550" s="235"/>
      <c r="N550" s="236"/>
      <c r="O550" s="90"/>
      <c r="P550" s="90"/>
      <c r="Q550" s="90"/>
      <c r="R550" s="90"/>
      <c r="S550" s="90"/>
      <c r="T550" s="91"/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T550" s="16" t="s">
        <v>148</v>
      </c>
      <c r="AU550" s="16" t="s">
        <v>91</v>
      </c>
    </row>
    <row r="551" s="13" customFormat="1">
      <c r="A551" s="13"/>
      <c r="B551" s="240"/>
      <c r="C551" s="241"/>
      <c r="D551" s="232" t="s">
        <v>150</v>
      </c>
      <c r="E551" s="242" t="s">
        <v>1</v>
      </c>
      <c r="F551" s="243" t="s">
        <v>787</v>
      </c>
      <c r="G551" s="241"/>
      <c r="H551" s="244">
        <v>47.82</v>
      </c>
      <c r="I551" s="245"/>
      <c r="J551" s="241"/>
      <c r="K551" s="241"/>
      <c r="L551" s="246"/>
      <c r="M551" s="247"/>
      <c r="N551" s="248"/>
      <c r="O551" s="248"/>
      <c r="P551" s="248"/>
      <c r="Q551" s="248"/>
      <c r="R551" s="248"/>
      <c r="S551" s="248"/>
      <c r="T551" s="249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50" t="s">
        <v>150</v>
      </c>
      <c r="AU551" s="250" t="s">
        <v>91</v>
      </c>
      <c r="AV551" s="13" t="s">
        <v>91</v>
      </c>
      <c r="AW551" s="13" t="s">
        <v>36</v>
      </c>
      <c r="AX551" s="13" t="s">
        <v>89</v>
      </c>
      <c r="AY551" s="250" t="s">
        <v>136</v>
      </c>
    </row>
    <row r="552" s="2" customFormat="1" ht="24.15" customHeight="1">
      <c r="A552" s="37"/>
      <c r="B552" s="38"/>
      <c r="C552" s="218" t="s">
        <v>788</v>
      </c>
      <c r="D552" s="218" t="s">
        <v>138</v>
      </c>
      <c r="E552" s="219" t="s">
        <v>392</v>
      </c>
      <c r="F552" s="220" t="s">
        <v>393</v>
      </c>
      <c r="G552" s="221" t="s">
        <v>141</v>
      </c>
      <c r="H552" s="222">
        <v>47.82</v>
      </c>
      <c r="I552" s="223"/>
      <c r="J552" s="224">
        <f>ROUND(I552*H552,2)</f>
        <v>0</v>
      </c>
      <c r="K552" s="225"/>
      <c r="L552" s="43"/>
      <c r="M552" s="226" t="s">
        <v>1</v>
      </c>
      <c r="N552" s="227" t="s">
        <v>46</v>
      </c>
      <c r="O552" s="90"/>
      <c r="P552" s="228">
        <f>O552*H552</f>
        <v>0</v>
      </c>
      <c r="Q552" s="228">
        <v>0</v>
      </c>
      <c r="R552" s="228">
        <f>Q552*H552</f>
        <v>0</v>
      </c>
      <c r="S552" s="228">
        <v>0.078159999999999993</v>
      </c>
      <c r="T552" s="229">
        <f>S552*H552</f>
        <v>3.7376111999999999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230" t="s">
        <v>142</v>
      </c>
      <c r="AT552" s="230" t="s">
        <v>138</v>
      </c>
      <c r="AU552" s="230" t="s">
        <v>91</v>
      </c>
      <c r="AY552" s="16" t="s">
        <v>136</v>
      </c>
      <c r="BE552" s="231">
        <f>IF(N552="základní",J552,0)</f>
        <v>0</v>
      </c>
      <c r="BF552" s="231">
        <f>IF(N552="snížená",J552,0)</f>
        <v>0</v>
      </c>
      <c r="BG552" s="231">
        <f>IF(N552="zákl. přenesená",J552,0)</f>
        <v>0</v>
      </c>
      <c r="BH552" s="231">
        <f>IF(N552="sníž. přenesená",J552,0)</f>
        <v>0</v>
      </c>
      <c r="BI552" s="231">
        <f>IF(N552="nulová",J552,0)</f>
        <v>0</v>
      </c>
      <c r="BJ552" s="16" t="s">
        <v>89</v>
      </c>
      <c r="BK552" s="231">
        <f>ROUND(I552*H552,2)</f>
        <v>0</v>
      </c>
      <c r="BL552" s="16" t="s">
        <v>142</v>
      </c>
      <c r="BM552" s="230" t="s">
        <v>789</v>
      </c>
    </row>
    <row r="553" s="2" customFormat="1">
      <c r="A553" s="37"/>
      <c r="B553" s="38"/>
      <c r="C553" s="39"/>
      <c r="D553" s="232" t="s">
        <v>144</v>
      </c>
      <c r="E553" s="39"/>
      <c r="F553" s="233" t="s">
        <v>395</v>
      </c>
      <c r="G553" s="39"/>
      <c r="H553" s="39"/>
      <c r="I553" s="234"/>
      <c r="J553" s="39"/>
      <c r="K553" s="39"/>
      <c r="L553" s="43"/>
      <c r="M553" s="235"/>
      <c r="N553" s="236"/>
      <c r="O553" s="90"/>
      <c r="P553" s="90"/>
      <c r="Q553" s="90"/>
      <c r="R553" s="90"/>
      <c r="S553" s="90"/>
      <c r="T553" s="91"/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T553" s="16" t="s">
        <v>144</v>
      </c>
      <c r="AU553" s="16" t="s">
        <v>91</v>
      </c>
    </row>
    <row r="554" s="2" customFormat="1">
      <c r="A554" s="37"/>
      <c r="B554" s="38"/>
      <c r="C554" s="39"/>
      <c r="D554" s="237" t="s">
        <v>146</v>
      </c>
      <c r="E554" s="39"/>
      <c r="F554" s="238" t="s">
        <v>396</v>
      </c>
      <c r="G554" s="39"/>
      <c r="H554" s="39"/>
      <c r="I554" s="234"/>
      <c r="J554" s="39"/>
      <c r="K554" s="39"/>
      <c r="L554" s="43"/>
      <c r="M554" s="235"/>
      <c r="N554" s="236"/>
      <c r="O554" s="90"/>
      <c r="P554" s="90"/>
      <c r="Q554" s="90"/>
      <c r="R554" s="90"/>
      <c r="S554" s="90"/>
      <c r="T554" s="91"/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T554" s="16" t="s">
        <v>146</v>
      </c>
      <c r="AU554" s="16" t="s">
        <v>91</v>
      </c>
    </row>
    <row r="555" s="13" customFormat="1">
      <c r="A555" s="13"/>
      <c r="B555" s="240"/>
      <c r="C555" s="241"/>
      <c r="D555" s="232" t="s">
        <v>150</v>
      </c>
      <c r="E555" s="242" t="s">
        <v>1</v>
      </c>
      <c r="F555" s="243" t="s">
        <v>787</v>
      </c>
      <c r="G555" s="241"/>
      <c r="H555" s="244">
        <v>47.82</v>
      </c>
      <c r="I555" s="245"/>
      <c r="J555" s="241"/>
      <c r="K555" s="241"/>
      <c r="L555" s="246"/>
      <c r="M555" s="247"/>
      <c r="N555" s="248"/>
      <c r="O555" s="248"/>
      <c r="P555" s="248"/>
      <c r="Q555" s="248"/>
      <c r="R555" s="248"/>
      <c r="S555" s="248"/>
      <c r="T555" s="249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50" t="s">
        <v>150</v>
      </c>
      <c r="AU555" s="250" t="s">
        <v>91</v>
      </c>
      <c r="AV555" s="13" t="s">
        <v>91</v>
      </c>
      <c r="AW555" s="13" t="s">
        <v>36</v>
      </c>
      <c r="AX555" s="13" t="s">
        <v>89</v>
      </c>
      <c r="AY555" s="250" t="s">
        <v>136</v>
      </c>
    </row>
    <row r="556" s="2" customFormat="1" ht="24.15" customHeight="1">
      <c r="A556" s="37"/>
      <c r="B556" s="38"/>
      <c r="C556" s="218" t="s">
        <v>790</v>
      </c>
      <c r="D556" s="218" t="s">
        <v>138</v>
      </c>
      <c r="E556" s="219" t="s">
        <v>383</v>
      </c>
      <c r="F556" s="220" t="s">
        <v>384</v>
      </c>
      <c r="G556" s="221" t="s">
        <v>141</v>
      </c>
      <c r="H556" s="222">
        <v>47.82</v>
      </c>
      <c r="I556" s="223"/>
      <c r="J556" s="224">
        <f>ROUND(I556*H556,2)</f>
        <v>0</v>
      </c>
      <c r="K556" s="225"/>
      <c r="L556" s="43"/>
      <c r="M556" s="226" t="s">
        <v>1</v>
      </c>
      <c r="N556" s="227" t="s">
        <v>46</v>
      </c>
      <c r="O556" s="90"/>
      <c r="P556" s="228">
        <f>O556*H556</f>
        <v>0</v>
      </c>
      <c r="Q556" s="228">
        <v>0.09153</v>
      </c>
      <c r="R556" s="228">
        <f>Q556*H556</f>
        <v>4.3769646</v>
      </c>
      <c r="S556" s="228">
        <v>0</v>
      </c>
      <c r="T556" s="229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230" t="s">
        <v>142</v>
      </c>
      <c r="AT556" s="230" t="s">
        <v>138</v>
      </c>
      <c r="AU556" s="230" t="s">
        <v>91</v>
      </c>
      <c r="AY556" s="16" t="s">
        <v>136</v>
      </c>
      <c r="BE556" s="231">
        <f>IF(N556="základní",J556,0)</f>
        <v>0</v>
      </c>
      <c r="BF556" s="231">
        <f>IF(N556="snížená",J556,0)</f>
        <v>0</v>
      </c>
      <c r="BG556" s="231">
        <f>IF(N556="zákl. přenesená",J556,0)</f>
        <v>0</v>
      </c>
      <c r="BH556" s="231">
        <f>IF(N556="sníž. přenesená",J556,0)</f>
        <v>0</v>
      </c>
      <c r="BI556" s="231">
        <f>IF(N556="nulová",J556,0)</f>
        <v>0</v>
      </c>
      <c r="BJ556" s="16" t="s">
        <v>89</v>
      </c>
      <c r="BK556" s="231">
        <f>ROUND(I556*H556,2)</f>
        <v>0</v>
      </c>
      <c r="BL556" s="16" t="s">
        <v>142</v>
      </c>
      <c r="BM556" s="230" t="s">
        <v>791</v>
      </c>
    </row>
    <row r="557" s="2" customFormat="1">
      <c r="A557" s="37"/>
      <c r="B557" s="38"/>
      <c r="C557" s="39"/>
      <c r="D557" s="232" t="s">
        <v>144</v>
      </c>
      <c r="E557" s="39"/>
      <c r="F557" s="233" t="s">
        <v>386</v>
      </c>
      <c r="G557" s="39"/>
      <c r="H557" s="39"/>
      <c r="I557" s="234"/>
      <c r="J557" s="39"/>
      <c r="K557" s="39"/>
      <c r="L557" s="43"/>
      <c r="M557" s="235"/>
      <c r="N557" s="236"/>
      <c r="O557" s="90"/>
      <c r="P557" s="90"/>
      <c r="Q557" s="90"/>
      <c r="R557" s="90"/>
      <c r="S557" s="90"/>
      <c r="T557" s="91"/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T557" s="16" t="s">
        <v>144</v>
      </c>
      <c r="AU557" s="16" t="s">
        <v>91</v>
      </c>
    </row>
    <row r="558" s="2" customFormat="1">
      <c r="A558" s="37"/>
      <c r="B558" s="38"/>
      <c r="C558" s="39"/>
      <c r="D558" s="237" t="s">
        <v>146</v>
      </c>
      <c r="E558" s="39"/>
      <c r="F558" s="238" t="s">
        <v>387</v>
      </c>
      <c r="G558" s="39"/>
      <c r="H558" s="39"/>
      <c r="I558" s="234"/>
      <c r="J558" s="39"/>
      <c r="K558" s="39"/>
      <c r="L558" s="43"/>
      <c r="M558" s="235"/>
      <c r="N558" s="236"/>
      <c r="O558" s="90"/>
      <c r="P558" s="90"/>
      <c r="Q558" s="90"/>
      <c r="R558" s="90"/>
      <c r="S558" s="90"/>
      <c r="T558" s="91"/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T558" s="16" t="s">
        <v>146</v>
      </c>
      <c r="AU558" s="16" t="s">
        <v>91</v>
      </c>
    </row>
    <row r="559" s="2" customFormat="1">
      <c r="A559" s="37"/>
      <c r="B559" s="38"/>
      <c r="C559" s="39"/>
      <c r="D559" s="232" t="s">
        <v>148</v>
      </c>
      <c r="E559" s="39"/>
      <c r="F559" s="239" t="s">
        <v>470</v>
      </c>
      <c r="G559" s="39"/>
      <c r="H559" s="39"/>
      <c r="I559" s="234"/>
      <c r="J559" s="39"/>
      <c r="K559" s="39"/>
      <c r="L559" s="43"/>
      <c r="M559" s="235"/>
      <c r="N559" s="236"/>
      <c r="O559" s="90"/>
      <c r="P559" s="90"/>
      <c r="Q559" s="90"/>
      <c r="R559" s="90"/>
      <c r="S559" s="90"/>
      <c r="T559" s="91"/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T559" s="16" t="s">
        <v>148</v>
      </c>
      <c r="AU559" s="16" t="s">
        <v>91</v>
      </c>
    </row>
    <row r="560" s="13" customFormat="1">
      <c r="A560" s="13"/>
      <c r="B560" s="240"/>
      <c r="C560" s="241"/>
      <c r="D560" s="232" t="s">
        <v>150</v>
      </c>
      <c r="E560" s="242" t="s">
        <v>1</v>
      </c>
      <c r="F560" s="243" t="s">
        <v>787</v>
      </c>
      <c r="G560" s="241"/>
      <c r="H560" s="244">
        <v>47.82</v>
      </c>
      <c r="I560" s="245"/>
      <c r="J560" s="241"/>
      <c r="K560" s="241"/>
      <c r="L560" s="246"/>
      <c r="M560" s="247"/>
      <c r="N560" s="248"/>
      <c r="O560" s="248"/>
      <c r="P560" s="248"/>
      <c r="Q560" s="248"/>
      <c r="R560" s="248"/>
      <c r="S560" s="248"/>
      <c r="T560" s="249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50" t="s">
        <v>150</v>
      </c>
      <c r="AU560" s="250" t="s">
        <v>91</v>
      </c>
      <c r="AV560" s="13" t="s">
        <v>91</v>
      </c>
      <c r="AW560" s="13" t="s">
        <v>36</v>
      </c>
      <c r="AX560" s="13" t="s">
        <v>89</v>
      </c>
      <c r="AY560" s="250" t="s">
        <v>136</v>
      </c>
    </row>
    <row r="561" s="2" customFormat="1" ht="24.15" customHeight="1">
      <c r="A561" s="37"/>
      <c r="B561" s="38"/>
      <c r="C561" s="218" t="s">
        <v>792</v>
      </c>
      <c r="D561" s="218" t="s">
        <v>138</v>
      </c>
      <c r="E561" s="219" t="s">
        <v>139</v>
      </c>
      <c r="F561" s="220" t="s">
        <v>140</v>
      </c>
      <c r="G561" s="221" t="s">
        <v>141</v>
      </c>
      <c r="H561" s="222">
        <v>50.299999999999997</v>
      </c>
      <c r="I561" s="223"/>
      <c r="J561" s="224">
        <f>ROUND(I561*H561,2)</f>
        <v>0</v>
      </c>
      <c r="K561" s="225"/>
      <c r="L561" s="43"/>
      <c r="M561" s="226" t="s">
        <v>1</v>
      </c>
      <c r="N561" s="227" t="s">
        <v>46</v>
      </c>
      <c r="O561" s="90"/>
      <c r="P561" s="228">
        <f>O561*H561</f>
        <v>0</v>
      </c>
      <c r="Q561" s="228">
        <v>0</v>
      </c>
      <c r="R561" s="228">
        <f>Q561*H561</f>
        <v>0</v>
      </c>
      <c r="S561" s="228">
        <v>0</v>
      </c>
      <c r="T561" s="229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230" t="s">
        <v>142</v>
      </c>
      <c r="AT561" s="230" t="s">
        <v>138</v>
      </c>
      <c r="AU561" s="230" t="s">
        <v>91</v>
      </c>
      <c r="AY561" s="16" t="s">
        <v>136</v>
      </c>
      <c r="BE561" s="231">
        <f>IF(N561="základní",J561,0)</f>
        <v>0</v>
      </c>
      <c r="BF561" s="231">
        <f>IF(N561="snížená",J561,0)</f>
        <v>0</v>
      </c>
      <c r="BG561" s="231">
        <f>IF(N561="zákl. přenesená",J561,0)</f>
        <v>0</v>
      </c>
      <c r="BH561" s="231">
        <f>IF(N561="sníž. přenesená",J561,0)</f>
        <v>0</v>
      </c>
      <c r="BI561" s="231">
        <f>IF(N561="nulová",J561,0)</f>
        <v>0</v>
      </c>
      <c r="BJ561" s="16" t="s">
        <v>89</v>
      </c>
      <c r="BK561" s="231">
        <f>ROUND(I561*H561,2)</f>
        <v>0</v>
      </c>
      <c r="BL561" s="16" t="s">
        <v>142</v>
      </c>
      <c r="BM561" s="230" t="s">
        <v>793</v>
      </c>
    </row>
    <row r="562" s="2" customFormat="1">
      <c r="A562" s="37"/>
      <c r="B562" s="38"/>
      <c r="C562" s="39"/>
      <c r="D562" s="232" t="s">
        <v>144</v>
      </c>
      <c r="E562" s="39"/>
      <c r="F562" s="233" t="s">
        <v>145</v>
      </c>
      <c r="G562" s="39"/>
      <c r="H562" s="39"/>
      <c r="I562" s="234"/>
      <c r="J562" s="39"/>
      <c r="K562" s="39"/>
      <c r="L562" s="43"/>
      <c r="M562" s="235"/>
      <c r="N562" s="236"/>
      <c r="O562" s="90"/>
      <c r="P562" s="90"/>
      <c r="Q562" s="90"/>
      <c r="R562" s="90"/>
      <c r="S562" s="90"/>
      <c r="T562" s="91"/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T562" s="16" t="s">
        <v>144</v>
      </c>
      <c r="AU562" s="16" t="s">
        <v>91</v>
      </c>
    </row>
    <row r="563" s="2" customFormat="1">
      <c r="A563" s="37"/>
      <c r="B563" s="38"/>
      <c r="C563" s="39"/>
      <c r="D563" s="237" t="s">
        <v>146</v>
      </c>
      <c r="E563" s="39"/>
      <c r="F563" s="238" t="s">
        <v>147</v>
      </c>
      <c r="G563" s="39"/>
      <c r="H563" s="39"/>
      <c r="I563" s="234"/>
      <c r="J563" s="39"/>
      <c r="K563" s="39"/>
      <c r="L563" s="43"/>
      <c r="M563" s="235"/>
      <c r="N563" s="236"/>
      <c r="O563" s="90"/>
      <c r="P563" s="90"/>
      <c r="Q563" s="90"/>
      <c r="R563" s="90"/>
      <c r="S563" s="90"/>
      <c r="T563" s="91"/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T563" s="16" t="s">
        <v>146</v>
      </c>
      <c r="AU563" s="16" t="s">
        <v>91</v>
      </c>
    </row>
    <row r="564" s="13" customFormat="1">
      <c r="A564" s="13"/>
      <c r="B564" s="240"/>
      <c r="C564" s="241"/>
      <c r="D564" s="232" t="s">
        <v>150</v>
      </c>
      <c r="E564" s="242" t="s">
        <v>1</v>
      </c>
      <c r="F564" s="243" t="s">
        <v>794</v>
      </c>
      <c r="G564" s="241"/>
      <c r="H564" s="244">
        <v>50.299999999999997</v>
      </c>
      <c r="I564" s="245"/>
      <c r="J564" s="241"/>
      <c r="K564" s="241"/>
      <c r="L564" s="246"/>
      <c r="M564" s="247"/>
      <c r="N564" s="248"/>
      <c r="O564" s="248"/>
      <c r="P564" s="248"/>
      <c r="Q564" s="248"/>
      <c r="R564" s="248"/>
      <c r="S564" s="248"/>
      <c r="T564" s="249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50" t="s">
        <v>150</v>
      </c>
      <c r="AU564" s="250" t="s">
        <v>91</v>
      </c>
      <c r="AV564" s="13" t="s">
        <v>91</v>
      </c>
      <c r="AW564" s="13" t="s">
        <v>36</v>
      </c>
      <c r="AX564" s="13" t="s">
        <v>89</v>
      </c>
      <c r="AY564" s="250" t="s">
        <v>136</v>
      </c>
    </row>
    <row r="565" s="2" customFormat="1" ht="24.15" customHeight="1">
      <c r="A565" s="37"/>
      <c r="B565" s="38"/>
      <c r="C565" s="218" t="s">
        <v>795</v>
      </c>
      <c r="D565" s="218" t="s">
        <v>138</v>
      </c>
      <c r="E565" s="219" t="s">
        <v>632</v>
      </c>
      <c r="F565" s="220" t="s">
        <v>633</v>
      </c>
      <c r="G565" s="221" t="s">
        <v>141</v>
      </c>
      <c r="H565" s="222">
        <v>50.299999999999997</v>
      </c>
      <c r="I565" s="223"/>
      <c r="J565" s="224">
        <f>ROUND(I565*H565,2)</f>
        <v>0</v>
      </c>
      <c r="K565" s="225"/>
      <c r="L565" s="43"/>
      <c r="M565" s="226" t="s">
        <v>1</v>
      </c>
      <c r="N565" s="227" t="s">
        <v>46</v>
      </c>
      <c r="O565" s="90"/>
      <c r="P565" s="228">
        <f>O565*H565</f>
        <v>0</v>
      </c>
      <c r="Q565" s="228">
        <v>0</v>
      </c>
      <c r="R565" s="228">
        <f>Q565*H565</f>
        <v>0</v>
      </c>
      <c r="S565" s="228">
        <v>0.072230000000000003</v>
      </c>
      <c r="T565" s="229">
        <f>S565*H565</f>
        <v>3.6331690000000001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230" t="s">
        <v>142</v>
      </c>
      <c r="AT565" s="230" t="s">
        <v>138</v>
      </c>
      <c r="AU565" s="230" t="s">
        <v>91</v>
      </c>
      <c r="AY565" s="16" t="s">
        <v>136</v>
      </c>
      <c r="BE565" s="231">
        <f>IF(N565="základní",J565,0)</f>
        <v>0</v>
      </c>
      <c r="BF565" s="231">
        <f>IF(N565="snížená",J565,0)</f>
        <v>0</v>
      </c>
      <c r="BG565" s="231">
        <f>IF(N565="zákl. přenesená",J565,0)</f>
        <v>0</v>
      </c>
      <c r="BH565" s="231">
        <f>IF(N565="sníž. přenesená",J565,0)</f>
        <v>0</v>
      </c>
      <c r="BI565" s="231">
        <f>IF(N565="nulová",J565,0)</f>
        <v>0</v>
      </c>
      <c r="BJ565" s="16" t="s">
        <v>89</v>
      </c>
      <c r="BK565" s="231">
        <f>ROUND(I565*H565,2)</f>
        <v>0</v>
      </c>
      <c r="BL565" s="16" t="s">
        <v>142</v>
      </c>
      <c r="BM565" s="230" t="s">
        <v>796</v>
      </c>
    </row>
    <row r="566" s="2" customFormat="1">
      <c r="A566" s="37"/>
      <c r="B566" s="38"/>
      <c r="C566" s="39"/>
      <c r="D566" s="232" t="s">
        <v>144</v>
      </c>
      <c r="E566" s="39"/>
      <c r="F566" s="233" t="s">
        <v>635</v>
      </c>
      <c r="G566" s="39"/>
      <c r="H566" s="39"/>
      <c r="I566" s="234"/>
      <c r="J566" s="39"/>
      <c r="K566" s="39"/>
      <c r="L566" s="43"/>
      <c r="M566" s="235"/>
      <c r="N566" s="236"/>
      <c r="O566" s="90"/>
      <c r="P566" s="90"/>
      <c r="Q566" s="90"/>
      <c r="R566" s="90"/>
      <c r="S566" s="90"/>
      <c r="T566" s="91"/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T566" s="16" t="s">
        <v>144</v>
      </c>
      <c r="AU566" s="16" t="s">
        <v>91</v>
      </c>
    </row>
    <row r="567" s="2" customFormat="1">
      <c r="A567" s="37"/>
      <c r="B567" s="38"/>
      <c r="C567" s="39"/>
      <c r="D567" s="237" t="s">
        <v>146</v>
      </c>
      <c r="E567" s="39"/>
      <c r="F567" s="238" t="s">
        <v>636</v>
      </c>
      <c r="G567" s="39"/>
      <c r="H567" s="39"/>
      <c r="I567" s="234"/>
      <c r="J567" s="39"/>
      <c r="K567" s="39"/>
      <c r="L567" s="43"/>
      <c r="M567" s="235"/>
      <c r="N567" s="236"/>
      <c r="O567" s="90"/>
      <c r="P567" s="90"/>
      <c r="Q567" s="90"/>
      <c r="R567" s="90"/>
      <c r="S567" s="90"/>
      <c r="T567" s="91"/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T567" s="16" t="s">
        <v>146</v>
      </c>
      <c r="AU567" s="16" t="s">
        <v>91</v>
      </c>
    </row>
    <row r="568" s="13" customFormat="1">
      <c r="A568" s="13"/>
      <c r="B568" s="240"/>
      <c r="C568" s="241"/>
      <c r="D568" s="232" t="s">
        <v>150</v>
      </c>
      <c r="E568" s="242" t="s">
        <v>1</v>
      </c>
      <c r="F568" s="243" t="s">
        <v>794</v>
      </c>
      <c r="G568" s="241"/>
      <c r="H568" s="244">
        <v>50.299999999999997</v>
      </c>
      <c r="I568" s="245"/>
      <c r="J568" s="241"/>
      <c r="K568" s="241"/>
      <c r="L568" s="246"/>
      <c r="M568" s="247"/>
      <c r="N568" s="248"/>
      <c r="O568" s="248"/>
      <c r="P568" s="248"/>
      <c r="Q568" s="248"/>
      <c r="R568" s="248"/>
      <c r="S568" s="248"/>
      <c r="T568" s="249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50" t="s">
        <v>150</v>
      </c>
      <c r="AU568" s="250" t="s">
        <v>91</v>
      </c>
      <c r="AV568" s="13" t="s">
        <v>91</v>
      </c>
      <c r="AW568" s="13" t="s">
        <v>36</v>
      </c>
      <c r="AX568" s="13" t="s">
        <v>89</v>
      </c>
      <c r="AY568" s="250" t="s">
        <v>136</v>
      </c>
    </row>
    <row r="569" s="2" customFormat="1" ht="33" customHeight="1">
      <c r="A569" s="37"/>
      <c r="B569" s="38"/>
      <c r="C569" s="218" t="s">
        <v>797</v>
      </c>
      <c r="D569" s="218" t="s">
        <v>138</v>
      </c>
      <c r="E569" s="219" t="s">
        <v>637</v>
      </c>
      <c r="F569" s="220" t="s">
        <v>638</v>
      </c>
      <c r="G569" s="221" t="s">
        <v>141</v>
      </c>
      <c r="H569" s="222">
        <v>50.299999999999997</v>
      </c>
      <c r="I569" s="223"/>
      <c r="J569" s="224">
        <f>ROUND(I569*H569,2)</f>
        <v>0</v>
      </c>
      <c r="K569" s="225"/>
      <c r="L569" s="43"/>
      <c r="M569" s="226" t="s">
        <v>1</v>
      </c>
      <c r="N569" s="227" t="s">
        <v>46</v>
      </c>
      <c r="O569" s="90"/>
      <c r="P569" s="228">
        <f>O569*H569</f>
        <v>0</v>
      </c>
      <c r="Q569" s="228">
        <v>0.055059999999999998</v>
      </c>
      <c r="R569" s="228">
        <f>Q569*H569</f>
        <v>2.7695179999999997</v>
      </c>
      <c r="S569" s="228">
        <v>0</v>
      </c>
      <c r="T569" s="229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230" t="s">
        <v>142</v>
      </c>
      <c r="AT569" s="230" t="s">
        <v>138</v>
      </c>
      <c r="AU569" s="230" t="s">
        <v>91</v>
      </c>
      <c r="AY569" s="16" t="s">
        <v>136</v>
      </c>
      <c r="BE569" s="231">
        <f>IF(N569="základní",J569,0)</f>
        <v>0</v>
      </c>
      <c r="BF569" s="231">
        <f>IF(N569="snížená",J569,0)</f>
        <v>0</v>
      </c>
      <c r="BG569" s="231">
        <f>IF(N569="zákl. přenesená",J569,0)</f>
        <v>0</v>
      </c>
      <c r="BH569" s="231">
        <f>IF(N569="sníž. přenesená",J569,0)</f>
        <v>0</v>
      </c>
      <c r="BI569" s="231">
        <f>IF(N569="nulová",J569,0)</f>
        <v>0</v>
      </c>
      <c r="BJ569" s="16" t="s">
        <v>89</v>
      </c>
      <c r="BK569" s="231">
        <f>ROUND(I569*H569,2)</f>
        <v>0</v>
      </c>
      <c r="BL569" s="16" t="s">
        <v>142</v>
      </c>
      <c r="BM569" s="230" t="s">
        <v>798</v>
      </c>
    </row>
    <row r="570" s="2" customFormat="1">
      <c r="A570" s="37"/>
      <c r="B570" s="38"/>
      <c r="C570" s="39"/>
      <c r="D570" s="232" t="s">
        <v>144</v>
      </c>
      <c r="E570" s="39"/>
      <c r="F570" s="233" t="s">
        <v>640</v>
      </c>
      <c r="G570" s="39"/>
      <c r="H570" s="39"/>
      <c r="I570" s="234"/>
      <c r="J570" s="39"/>
      <c r="K570" s="39"/>
      <c r="L570" s="43"/>
      <c r="M570" s="235"/>
      <c r="N570" s="236"/>
      <c r="O570" s="90"/>
      <c r="P570" s="90"/>
      <c r="Q570" s="90"/>
      <c r="R570" s="90"/>
      <c r="S570" s="90"/>
      <c r="T570" s="91"/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T570" s="16" t="s">
        <v>144</v>
      </c>
      <c r="AU570" s="16" t="s">
        <v>91</v>
      </c>
    </row>
    <row r="571" s="2" customFormat="1">
      <c r="A571" s="37"/>
      <c r="B571" s="38"/>
      <c r="C571" s="39"/>
      <c r="D571" s="237" t="s">
        <v>146</v>
      </c>
      <c r="E571" s="39"/>
      <c r="F571" s="238" t="s">
        <v>641</v>
      </c>
      <c r="G571" s="39"/>
      <c r="H571" s="39"/>
      <c r="I571" s="234"/>
      <c r="J571" s="39"/>
      <c r="K571" s="39"/>
      <c r="L571" s="43"/>
      <c r="M571" s="235"/>
      <c r="N571" s="236"/>
      <c r="O571" s="90"/>
      <c r="P571" s="90"/>
      <c r="Q571" s="90"/>
      <c r="R571" s="90"/>
      <c r="S571" s="90"/>
      <c r="T571" s="91"/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T571" s="16" t="s">
        <v>146</v>
      </c>
      <c r="AU571" s="16" t="s">
        <v>91</v>
      </c>
    </row>
    <row r="572" s="13" customFormat="1">
      <c r="A572" s="13"/>
      <c r="B572" s="240"/>
      <c r="C572" s="241"/>
      <c r="D572" s="232" t="s">
        <v>150</v>
      </c>
      <c r="E572" s="242" t="s">
        <v>1</v>
      </c>
      <c r="F572" s="243" t="s">
        <v>794</v>
      </c>
      <c r="G572" s="241"/>
      <c r="H572" s="244">
        <v>50.299999999999997</v>
      </c>
      <c r="I572" s="245"/>
      <c r="J572" s="241"/>
      <c r="K572" s="241"/>
      <c r="L572" s="246"/>
      <c r="M572" s="247"/>
      <c r="N572" s="248"/>
      <c r="O572" s="248"/>
      <c r="P572" s="248"/>
      <c r="Q572" s="248"/>
      <c r="R572" s="248"/>
      <c r="S572" s="248"/>
      <c r="T572" s="249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50" t="s">
        <v>150</v>
      </c>
      <c r="AU572" s="250" t="s">
        <v>91</v>
      </c>
      <c r="AV572" s="13" t="s">
        <v>91</v>
      </c>
      <c r="AW572" s="13" t="s">
        <v>36</v>
      </c>
      <c r="AX572" s="13" t="s">
        <v>89</v>
      </c>
      <c r="AY572" s="250" t="s">
        <v>136</v>
      </c>
    </row>
    <row r="573" s="2" customFormat="1" ht="24.15" customHeight="1">
      <c r="A573" s="37"/>
      <c r="B573" s="38"/>
      <c r="C573" s="218" t="s">
        <v>799</v>
      </c>
      <c r="D573" s="218" t="s">
        <v>138</v>
      </c>
      <c r="E573" s="219" t="s">
        <v>251</v>
      </c>
      <c r="F573" s="220" t="s">
        <v>252</v>
      </c>
      <c r="G573" s="221" t="s">
        <v>160</v>
      </c>
      <c r="H573" s="222">
        <v>6.8499999999999996</v>
      </c>
      <c r="I573" s="223"/>
      <c r="J573" s="224">
        <f>ROUND(I573*H573,2)</f>
        <v>0</v>
      </c>
      <c r="K573" s="225"/>
      <c r="L573" s="43"/>
      <c r="M573" s="226" t="s">
        <v>1</v>
      </c>
      <c r="N573" s="227" t="s">
        <v>46</v>
      </c>
      <c r="O573" s="90"/>
      <c r="P573" s="228">
        <f>O573*H573</f>
        <v>0</v>
      </c>
      <c r="Q573" s="228">
        <v>0</v>
      </c>
      <c r="R573" s="228">
        <f>Q573*H573</f>
        <v>0</v>
      </c>
      <c r="S573" s="228">
        <v>2.5</v>
      </c>
      <c r="T573" s="229">
        <f>S573*H573</f>
        <v>17.125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230" t="s">
        <v>142</v>
      </c>
      <c r="AT573" s="230" t="s">
        <v>138</v>
      </c>
      <c r="AU573" s="230" t="s">
        <v>91</v>
      </c>
      <c r="AY573" s="16" t="s">
        <v>136</v>
      </c>
      <c r="BE573" s="231">
        <f>IF(N573="základní",J573,0)</f>
        <v>0</v>
      </c>
      <c r="BF573" s="231">
        <f>IF(N573="snížená",J573,0)</f>
        <v>0</v>
      </c>
      <c r="BG573" s="231">
        <f>IF(N573="zákl. přenesená",J573,0)</f>
        <v>0</v>
      </c>
      <c r="BH573" s="231">
        <f>IF(N573="sníž. přenesená",J573,0)</f>
        <v>0</v>
      </c>
      <c r="BI573" s="231">
        <f>IF(N573="nulová",J573,0)</f>
        <v>0</v>
      </c>
      <c r="BJ573" s="16" t="s">
        <v>89</v>
      </c>
      <c r="BK573" s="231">
        <f>ROUND(I573*H573,2)</f>
        <v>0</v>
      </c>
      <c r="BL573" s="16" t="s">
        <v>142</v>
      </c>
      <c r="BM573" s="230" t="s">
        <v>800</v>
      </c>
    </row>
    <row r="574" s="2" customFormat="1">
      <c r="A574" s="37"/>
      <c r="B574" s="38"/>
      <c r="C574" s="39"/>
      <c r="D574" s="232" t="s">
        <v>144</v>
      </c>
      <c r="E574" s="39"/>
      <c r="F574" s="233" t="s">
        <v>254</v>
      </c>
      <c r="G574" s="39"/>
      <c r="H574" s="39"/>
      <c r="I574" s="234"/>
      <c r="J574" s="39"/>
      <c r="K574" s="39"/>
      <c r="L574" s="43"/>
      <c r="M574" s="235"/>
      <c r="N574" s="236"/>
      <c r="O574" s="90"/>
      <c r="P574" s="90"/>
      <c r="Q574" s="90"/>
      <c r="R574" s="90"/>
      <c r="S574" s="90"/>
      <c r="T574" s="91"/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T574" s="16" t="s">
        <v>144</v>
      </c>
      <c r="AU574" s="16" t="s">
        <v>91</v>
      </c>
    </row>
    <row r="575" s="2" customFormat="1">
      <c r="A575" s="37"/>
      <c r="B575" s="38"/>
      <c r="C575" s="39"/>
      <c r="D575" s="237" t="s">
        <v>146</v>
      </c>
      <c r="E575" s="39"/>
      <c r="F575" s="238" t="s">
        <v>255</v>
      </c>
      <c r="G575" s="39"/>
      <c r="H575" s="39"/>
      <c r="I575" s="234"/>
      <c r="J575" s="39"/>
      <c r="K575" s="39"/>
      <c r="L575" s="43"/>
      <c r="M575" s="235"/>
      <c r="N575" s="236"/>
      <c r="O575" s="90"/>
      <c r="P575" s="90"/>
      <c r="Q575" s="90"/>
      <c r="R575" s="90"/>
      <c r="S575" s="90"/>
      <c r="T575" s="91"/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T575" s="16" t="s">
        <v>146</v>
      </c>
      <c r="AU575" s="16" t="s">
        <v>91</v>
      </c>
    </row>
    <row r="576" s="2" customFormat="1">
      <c r="A576" s="37"/>
      <c r="B576" s="38"/>
      <c r="C576" s="39"/>
      <c r="D576" s="232" t="s">
        <v>148</v>
      </c>
      <c r="E576" s="39"/>
      <c r="F576" s="239" t="s">
        <v>750</v>
      </c>
      <c r="G576" s="39"/>
      <c r="H576" s="39"/>
      <c r="I576" s="234"/>
      <c r="J576" s="39"/>
      <c r="K576" s="39"/>
      <c r="L576" s="43"/>
      <c r="M576" s="235"/>
      <c r="N576" s="236"/>
      <c r="O576" s="90"/>
      <c r="P576" s="90"/>
      <c r="Q576" s="90"/>
      <c r="R576" s="90"/>
      <c r="S576" s="90"/>
      <c r="T576" s="91"/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T576" s="16" t="s">
        <v>148</v>
      </c>
      <c r="AU576" s="16" t="s">
        <v>91</v>
      </c>
    </row>
    <row r="577" s="13" customFormat="1">
      <c r="A577" s="13"/>
      <c r="B577" s="240"/>
      <c r="C577" s="241"/>
      <c r="D577" s="232" t="s">
        <v>150</v>
      </c>
      <c r="E577" s="242" t="s">
        <v>1</v>
      </c>
      <c r="F577" s="243" t="s">
        <v>801</v>
      </c>
      <c r="G577" s="241"/>
      <c r="H577" s="244">
        <v>3.8500000000000001</v>
      </c>
      <c r="I577" s="245"/>
      <c r="J577" s="241"/>
      <c r="K577" s="241"/>
      <c r="L577" s="246"/>
      <c r="M577" s="247"/>
      <c r="N577" s="248"/>
      <c r="O577" s="248"/>
      <c r="P577" s="248"/>
      <c r="Q577" s="248"/>
      <c r="R577" s="248"/>
      <c r="S577" s="248"/>
      <c r="T577" s="249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50" t="s">
        <v>150</v>
      </c>
      <c r="AU577" s="250" t="s">
        <v>91</v>
      </c>
      <c r="AV577" s="13" t="s">
        <v>91</v>
      </c>
      <c r="AW577" s="13" t="s">
        <v>36</v>
      </c>
      <c r="AX577" s="13" t="s">
        <v>81</v>
      </c>
      <c r="AY577" s="250" t="s">
        <v>136</v>
      </c>
    </row>
    <row r="578" s="13" customFormat="1">
      <c r="A578" s="13"/>
      <c r="B578" s="240"/>
      <c r="C578" s="241"/>
      <c r="D578" s="232" t="s">
        <v>150</v>
      </c>
      <c r="E578" s="242" t="s">
        <v>1</v>
      </c>
      <c r="F578" s="243" t="s">
        <v>802</v>
      </c>
      <c r="G578" s="241"/>
      <c r="H578" s="244">
        <v>3</v>
      </c>
      <c r="I578" s="245"/>
      <c r="J578" s="241"/>
      <c r="K578" s="241"/>
      <c r="L578" s="246"/>
      <c r="M578" s="247"/>
      <c r="N578" s="248"/>
      <c r="O578" s="248"/>
      <c r="P578" s="248"/>
      <c r="Q578" s="248"/>
      <c r="R578" s="248"/>
      <c r="S578" s="248"/>
      <c r="T578" s="249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50" t="s">
        <v>150</v>
      </c>
      <c r="AU578" s="250" t="s">
        <v>91</v>
      </c>
      <c r="AV578" s="13" t="s">
        <v>91</v>
      </c>
      <c r="AW578" s="13" t="s">
        <v>36</v>
      </c>
      <c r="AX578" s="13" t="s">
        <v>81</v>
      </c>
      <c r="AY578" s="250" t="s">
        <v>136</v>
      </c>
    </row>
    <row r="579" s="14" customFormat="1">
      <c r="A579" s="14"/>
      <c r="B579" s="251"/>
      <c r="C579" s="252"/>
      <c r="D579" s="232" t="s">
        <v>150</v>
      </c>
      <c r="E579" s="253" t="s">
        <v>1</v>
      </c>
      <c r="F579" s="254" t="s">
        <v>178</v>
      </c>
      <c r="G579" s="252"/>
      <c r="H579" s="255">
        <v>6.8499999999999996</v>
      </c>
      <c r="I579" s="256"/>
      <c r="J579" s="252"/>
      <c r="K579" s="252"/>
      <c r="L579" s="257"/>
      <c r="M579" s="258"/>
      <c r="N579" s="259"/>
      <c r="O579" s="259"/>
      <c r="P579" s="259"/>
      <c r="Q579" s="259"/>
      <c r="R579" s="259"/>
      <c r="S579" s="259"/>
      <c r="T579" s="260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61" t="s">
        <v>150</v>
      </c>
      <c r="AU579" s="261" t="s">
        <v>91</v>
      </c>
      <c r="AV579" s="14" t="s">
        <v>142</v>
      </c>
      <c r="AW579" s="14" t="s">
        <v>36</v>
      </c>
      <c r="AX579" s="14" t="s">
        <v>89</v>
      </c>
      <c r="AY579" s="261" t="s">
        <v>136</v>
      </c>
    </row>
    <row r="580" s="2" customFormat="1" ht="24.15" customHeight="1">
      <c r="A580" s="37"/>
      <c r="B580" s="38"/>
      <c r="C580" s="218" t="s">
        <v>803</v>
      </c>
      <c r="D580" s="218" t="s">
        <v>138</v>
      </c>
      <c r="E580" s="219" t="s">
        <v>356</v>
      </c>
      <c r="F580" s="220" t="s">
        <v>159</v>
      </c>
      <c r="G580" s="221" t="s">
        <v>160</v>
      </c>
      <c r="H580" s="222">
        <v>17.050000000000001</v>
      </c>
      <c r="I580" s="223"/>
      <c r="J580" s="224">
        <f>ROUND(I580*H580,2)</f>
        <v>0</v>
      </c>
      <c r="K580" s="225"/>
      <c r="L580" s="43"/>
      <c r="M580" s="226" t="s">
        <v>1</v>
      </c>
      <c r="N580" s="227" t="s">
        <v>46</v>
      </c>
      <c r="O580" s="90"/>
      <c r="P580" s="228">
        <f>O580*H580</f>
        <v>0</v>
      </c>
      <c r="Q580" s="228">
        <v>0</v>
      </c>
      <c r="R580" s="228">
        <f>Q580*H580</f>
        <v>0</v>
      </c>
      <c r="S580" s="228">
        <v>1.8999999999999999</v>
      </c>
      <c r="T580" s="229">
        <f>S580*H580</f>
        <v>32.395000000000003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230" t="s">
        <v>142</v>
      </c>
      <c r="AT580" s="230" t="s">
        <v>138</v>
      </c>
      <c r="AU580" s="230" t="s">
        <v>91</v>
      </c>
      <c r="AY580" s="16" t="s">
        <v>136</v>
      </c>
      <c r="BE580" s="231">
        <f>IF(N580="základní",J580,0)</f>
        <v>0</v>
      </c>
      <c r="BF580" s="231">
        <f>IF(N580="snížená",J580,0)</f>
        <v>0</v>
      </c>
      <c r="BG580" s="231">
        <f>IF(N580="zákl. přenesená",J580,0)</f>
        <v>0</v>
      </c>
      <c r="BH580" s="231">
        <f>IF(N580="sníž. přenesená",J580,0)</f>
        <v>0</v>
      </c>
      <c r="BI580" s="231">
        <f>IF(N580="nulová",J580,0)</f>
        <v>0</v>
      </c>
      <c r="BJ580" s="16" t="s">
        <v>89</v>
      </c>
      <c r="BK580" s="231">
        <f>ROUND(I580*H580,2)</f>
        <v>0</v>
      </c>
      <c r="BL580" s="16" t="s">
        <v>142</v>
      </c>
      <c r="BM580" s="230" t="s">
        <v>804</v>
      </c>
    </row>
    <row r="581" s="2" customFormat="1">
      <c r="A581" s="37"/>
      <c r="B581" s="38"/>
      <c r="C581" s="39"/>
      <c r="D581" s="232" t="s">
        <v>144</v>
      </c>
      <c r="E581" s="39"/>
      <c r="F581" s="233" t="s">
        <v>162</v>
      </c>
      <c r="G581" s="39"/>
      <c r="H581" s="39"/>
      <c r="I581" s="234"/>
      <c r="J581" s="39"/>
      <c r="K581" s="39"/>
      <c r="L581" s="43"/>
      <c r="M581" s="235"/>
      <c r="N581" s="236"/>
      <c r="O581" s="90"/>
      <c r="P581" s="90"/>
      <c r="Q581" s="90"/>
      <c r="R581" s="90"/>
      <c r="S581" s="90"/>
      <c r="T581" s="91"/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T581" s="16" t="s">
        <v>144</v>
      </c>
      <c r="AU581" s="16" t="s">
        <v>91</v>
      </c>
    </row>
    <row r="582" s="2" customFormat="1">
      <c r="A582" s="37"/>
      <c r="B582" s="38"/>
      <c r="C582" s="39"/>
      <c r="D582" s="237" t="s">
        <v>146</v>
      </c>
      <c r="E582" s="39"/>
      <c r="F582" s="238" t="s">
        <v>358</v>
      </c>
      <c r="G582" s="39"/>
      <c r="H582" s="39"/>
      <c r="I582" s="234"/>
      <c r="J582" s="39"/>
      <c r="K582" s="39"/>
      <c r="L582" s="43"/>
      <c r="M582" s="235"/>
      <c r="N582" s="236"/>
      <c r="O582" s="90"/>
      <c r="P582" s="90"/>
      <c r="Q582" s="90"/>
      <c r="R582" s="90"/>
      <c r="S582" s="90"/>
      <c r="T582" s="91"/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T582" s="16" t="s">
        <v>146</v>
      </c>
      <c r="AU582" s="16" t="s">
        <v>91</v>
      </c>
    </row>
    <row r="583" s="2" customFormat="1">
      <c r="A583" s="37"/>
      <c r="B583" s="38"/>
      <c r="C583" s="39"/>
      <c r="D583" s="232" t="s">
        <v>148</v>
      </c>
      <c r="E583" s="39"/>
      <c r="F583" s="239" t="s">
        <v>466</v>
      </c>
      <c r="G583" s="39"/>
      <c r="H583" s="39"/>
      <c r="I583" s="234"/>
      <c r="J583" s="39"/>
      <c r="K583" s="39"/>
      <c r="L583" s="43"/>
      <c r="M583" s="235"/>
      <c r="N583" s="236"/>
      <c r="O583" s="90"/>
      <c r="P583" s="90"/>
      <c r="Q583" s="90"/>
      <c r="R583" s="90"/>
      <c r="S583" s="90"/>
      <c r="T583" s="91"/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T583" s="16" t="s">
        <v>148</v>
      </c>
      <c r="AU583" s="16" t="s">
        <v>91</v>
      </c>
    </row>
    <row r="584" s="13" customFormat="1">
      <c r="A584" s="13"/>
      <c r="B584" s="240"/>
      <c r="C584" s="241"/>
      <c r="D584" s="232" t="s">
        <v>150</v>
      </c>
      <c r="E584" s="242" t="s">
        <v>1</v>
      </c>
      <c r="F584" s="243" t="s">
        <v>805</v>
      </c>
      <c r="G584" s="241"/>
      <c r="H584" s="244">
        <v>17.050000000000001</v>
      </c>
      <c r="I584" s="245"/>
      <c r="J584" s="241"/>
      <c r="K584" s="241"/>
      <c r="L584" s="246"/>
      <c r="M584" s="247"/>
      <c r="N584" s="248"/>
      <c r="O584" s="248"/>
      <c r="P584" s="248"/>
      <c r="Q584" s="248"/>
      <c r="R584" s="248"/>
      <c r="S584" s="248"/>
      <c r="T584" s="249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50" t="s">
        <v>150</v>
      </c>
      <c r="AU584" s="250" t="s">
        <v>91</v>
      </c>
      <c r="AV584" s="13" t="s">
        <v>91</v>
      </c>
      <c r="AW584" s="13" t="s">
        <v>36</v>
      </c>
      <c r="AX584" s="13" t="s">
        <v>89</v>
      </c>
      <c r="AY584" s="250" t="s">
        <v>136</v>
      </c>
    </row>
    <row r="585" s="2" customFormat="1" ht="24.15" customHeight="1">
      <c r="A585" s="37"/>
      <c r="B585" s="38"/>
      <c r="C585" s="218" t="s">
        <v>806</v>
      </c>
      <c r="D585" s="218" t="s">
        <v>138</v>
      </c>
      <c r="E585" s="219" t="s">
        <v>165</v>
      </c>
      <c r="F585" s="220" t="s">
        <v>166</v>
      </c>
      <c r="G585" s="221" t="s">
        <v>160</v>
      </c>
      <c r="H585" s="222">
        <v>23.899999999999999</v>
      </c>
      <c r="I585" s="223"/>
      <c r="J585" s="224">
        <f>ROUND(I585*H585,2)</f>
        <v>0</v>
      </c>
      <c r="K585" s="225"/>
      <c r="L585" s="43"/>
      <c r="M585" s="226" t="s">
        <v>1</v>
      </c>
      <c r="N585" s="227" t="s">
        <v>46</v>
      </c>
      <c r="O585" s="90"/>
      <c r="P585" s="228">
        <f>O585*H585</f>
        <v>0</v>
      </c>
      <c r="Q585" s="228">
        <v>0</v>
      </c>
      <c r="R585" s="228">
        <f>Q585*H585</f>
        <v>0</v>
      </c>
      <c r="S585" s="228">
        <v>0</v>
      </c>
      <c r="T585" s="229">
        <f>S585*H585</f>
        <v>0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230" t="s">
        <v>142</v>
      </c>
      <c r="AT585" s="230" t="s">
        <v>138</v>
      </c>
      <c r="AU585" s="230" t="s">
        <v>91</v>
      </c>
      <c r="AY585" s="16" t="s">
        <v>136</v>
      </c>
      <c r="BE585" s="231">
        <f>IF(N585="základní",J585,0)</f>
        <v>0</v>
      </c>
      <c r="BF585" s="231">
        <f>IF(N585="snížená",J585,0)</f>
        <v>0</v>
      </c>
      <c r="BG585" s="231">
        <f>IF(N585="zákl. přenesená",J585,0)</f>
        <v>0</v>
      </c>
      <c r="BH585" s="231">
        <f>IF(N585="sníž. přenesená",J585,0)</f>
        <v>0</v>
      </c>
      <c r="BI585" s="231">
        <f>IF(N585="nulová",J585,0)</f>
        <v>0</v>
      </c>
      <c r="BJ585" s="16" t="s">
        <v>89</v>
      </c>
      <c r="BK585" s="231">
        <f>ROUND(I585*H585,2)</f>
        <v>0</v>
      </c>
      <c r="BL585" s="16" t="s">
        <v>142</v>
      </c>
      <c r="BM585" s="230" t="s">
        <v>807</v>
      </c>
    </row>
    <row r="586" s="2" customFormat="1">
      <c r="A586" s="37"/>
      <c r="B586" s="38"/>
      <c r="C586" s="39"/>
      <c r="D586" s="232" t="s">
        <v>144</v>
      </c>
      <c r="E586" s="39"/>
      <c r="F586" s="233" t="s">
        <v>168</v>
      </c>
      <c r="G586" s="39"/>
      <c r="H586" s="39"/>
      <c r="I586" s="234"/>
      <c r="J586" s="39"/>
      <c r="K586" s="39"/>
      <c r="L586" s="43"/>
      <c r="M586" s="235"/>
      <c r="N586" s="236"/>
      <c r="O586" s="90"/>
      <c r="P586" s="90"/>
      <c r="Q586" s="90"/>
      <c r="R586" s="90"/>
      <c r="S586" s="90"/>
      <c r="T586" s="91"/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T586" s="16" t="s">
        <v>144</v>
      </c>
      <c r="AU586" s="16" t="s">
        <v>91</v>
      </c>
    </row>
    <row r="587" s="2" customFormat="1">
      <c r="A587" s="37"/>
      <c r="B587" s="38"/>
      <c r="C587" s="39"/>
      <c r="D587" s="237" t="s">
        <v>146</v>
      </c>
      <c r="E587" s="39"/>
      <c r="F587" s="238" t="s">
        <v>169</v>
      </c>
      <c r="G587" s="39"/>
      <c r="H587" s="39"/>
      <c r="I587" s="234"/>
      <c r="J587" s="39"/>
      <c r="K587" s="39"/>
      <c r="L587" s="43"/>
      <c r="M587" s="235"/>
      <c r="N587" s="236"/>
      <c r="O587" s="90"/>
      <c r="P587" s="90"/>
      <c r="Q587" s="90"/>
      <c r="R587" s="90"/>
      <c r="S587" s="90"/>
      <c r="T587" s="91"/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T587" s="16" t="s">
        <v>146</v>
      </c>
      <c r="AU587" s="16" t="s">
        <v>91</v>
      </c>
    </row>
    <row r="588" s="13" customFormat="1">
      <c r="A588" s="13"/>
      <c r="B588" s="240"/>
      <c r="C588" s="241"/>
      <c r="D588" s="232" t="s">
        <v>150</v>
      </c>
      <c r="E588" s="242" t="s">
        <v>1</v>
      </c>
      <c r="F588" s="243" t="s">
        <v>808</v>
      </c>
      <c r="G588" s="241"/>
      <c r="H588" s="244">
        <v>23.899999999999999</v>
      </c>
      <c r="I588" s="245"/>
      <c r="J588" s="241"/>
      <c r="K588" s="241"/>
      <c r="L588" s="246"/>
      <c r="M588" s="247"/>
      <c r="N588" s="248"/>
      <c r="O588" s="248"/>
      <c r="P588" s="248"/>
      <c r="Q588" s="248"/>
      <c r="R588" s="248"/>
      <c r="S588" s="248"/>
      <c r="T588" s="249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50" t="s">
        <v>150</v>
      </c>
      <c r="AU588" s="250" t="s">
        <v>91</v>
      </c>
      <c r="AV588" s="13" t="s">
        <v>91</v>
      </c>
      <c r="AW588" s="13" t="s">
        <v>36</v>
      </c>
      <c r="AX588" s="13" t="s">
        <v>89</v>
      </c>
      <c r="AY588" s="250" t="s">
        <v>136</v>
      </c>
    </row>
    <row r="589" s="2" customFormat="1" ht="37.8" customHeight="1">
      <c r="A589" s="37"/>
      <c r="B589" s="38"/>
      <c r="C589" s="218" t="s">
        <v>809</v>
      </c>
      <c r="D589" s="218" t="s">
        <v>138</v>
      </c>
      <c r="E589" s="219" t="s">
        <v>258</v>
      </c>
      <c r="F589" s="220" t="s">
        <v>259</v>
      </c>
      <c r="G589" s="221" t="s">
        <v>245</v>
      </c>
      <c r="H589" s="222">
        <v>332</v>
      </c>
      <c r="I589" s="223"/>
      <c r="J589" s="224">
        <f>ROUND(I589*H589,2)</f>
        <v>0</v>
      </c>
      <c r="K589" s="225"/>
      <c r="L589" s="43"/>
      <c r="M589" s="226" t="s">
        <v>1</v>
      </c>
      <c r="N589" s="227" t="s">
        <v>46</v>
      </c>
      <c r="O589" s="90"/>
      <c r="P589" s="228">
        <f>O589*H589</f>
        <v>0</v>
      </c>
      <c r="Q589" s="228">
        <v>2.0000000000000002E-05</v>
      </c>
      <c r="R589" s="228">
        <f>Q589*H589</f>
        <v>0.0066400000000000009</v>
      </c>
      <c r="S589" s="228">
        <v>0</v>
      </c>
      <c r="T589" s="229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230" t="s">
        <v>142</v>
      </c>
      <c r="AT589" s="230" t="s">
        <v>138</v>
      </c>
      <c r="AU589" s="230" t="s">
        <v>91</v>
      </c>
      <c r="AY589" s="16" t="s">
        <v>136</v>
      </c>
      <c r="BE589" s="231">
        <f>IF(N589="základní",J589,0)</f>
        <v>0</v>
      </c>
      <c r="BF589" s="231">
        <f>IF(N589="snížená",J589,0)</f>
        <v>0</v>
      </c>
      <c r="BG589" s="231">
        <f>IF(N589="zákl. přenesená",J589,0)</f>
        <v>0</v>
      </c>
      <c r="BH589" s="231">
        <f>IF(N589="sníž. přenesená",J589,0)</f>
        <v>0</v>
      </c>
      <c r="BI589" s="231">
        <f>IF(N589="nulová",J589,0)</f>
        <v>0</v>
      </c>
      <c r="BJ589" s="16" t="s">
        <v>89</v>
      </c>
      <c r="BK589" s="231">
        <f>ROUND(I589*H589,2)</f>
        <v>0</v>
      </c>
      <c r="BL589" s="16" t="s">
        <v>142</v>
      </c>
      <c r="BM589" s="230" t="s">
        <v>810</v>
      </c>
    </row>
    <row r="590" s="2" customFormat="1">
      <c r="A590" s="37"/>
      <c r="B590" s="38"/>
      <c r="C590" s="39"/>
      <c r="D590" s="232" t="s">
        <v>144</v>
      </c>
      <c r="E590" s="39"/>
      <c r="F590" s="233" t="s">
        <v>259</v>
      </c>
      <c r="G590" s="39"/>
      <c r="H590" s="39"/>
      <c r="I590" s="234"/>
      <c r="J590" s="39"/>
      <c r="K590" s="39"/>
      <c r="L590" s="43"/>
      <c r="M590" s="235"/>
      <c r="N590" s="236"/>
      <c r="O590" s="90"/>
      <c r="P590" s="90"/>
      <c r="Q590" s="90"/>
      <c r="R590" s="90"/>
      <c r="S590" s="90"/>
      <c r="T590" s="91"/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T590" s="16" t="s">
        <v>144</v>
      </c>
      <c r="AU590" s="16" t="s">
        <v>91</v>
      </c>
    </row>
    <row r="591" s="2" customFormat="1">
      <c r="A591" s="37"/>
      <c r="B591" s="38"/>
      <c r="C591" s="39"/>
      <c r="D591" s="232" t="s">
        <v>148</v>
      </c>
      <c r="E591" s="39"/>
      <c r="F591" s="239" t="s">
        <v>470</v>
      </c>
      <c r="G591" s="39"/>
      <c r="H591" s="39"/>
      <c r="I591" s="234"/>
      <c r="J591" s="39"/>
      <c r="K591" s="39"/>
      <c r="L591" s="43"/>
      <c r="M591" s="235"/>
      <c r="N591" s="236"/>
      <c r="O591" s="90"/>
      <c r="P591" s="90"/>
      <c r="Q591" s="90"/>
      <c r="R591" s="90"/>
      <c r="S591" s="90"/>
      <c r="T591" s="91"/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T591" s="16" t="s">
        <v>148</v>
      </c>
      <c r="AU591" s="16" t="s">
        <v>91</v>
      </c>
    </row>
    <row r="592" s="13" customFormat="1">
      <c r="A592" s="13"/>
      <c r="B592" s="240"/>
      <c r="C592" s="241"/>
      <c r="D592" s="232" t="s">
        <v>150</v>
      </c>
      <c r="E592" s="242" t="s">
        <v>1</v>
      </c>
      <c r="F592" s="243" t="s">
        <v>811</v>
      </c>
      <c r="G592" s="241"/>
      <c r="H592" s="244">
        <v>332</v>
      </c>
      <c r="I592" s="245"/>
      <c r="J592" s="241"/>
      <c r="K592" s="241"/>
      <c r="L592" s="246"/>
      <c r="M592" s="247"/>
      <c r="N592" s="248"/>
      <c r="O592" s="248"/>
      <c r="P592" s="248"/>
      <c r="Q592" s="248"/>
      <c r="R592" s="248"/>
      <c r="S592" s="248"/>
      <c r="T592" s="249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50" t="s">
        <v>150</v>
      </c>
      <c r="AU592" s="250" t="s">
        <v>91</v>
      </c>
      <c r="AV592" s="13" t="s">
        <v>91</v>
      </c>
      <c r="AW592" s="13" t="s">
        <v>36</v>
      </c>
      <c r="AX592" s="13" t="s">
        <v>89</v>
      </c>
      <c r="AY592" s="250" t="s">
        <v>136</v>
      </c>
    </row>
    <row r="593" s="2" customFormat="1" ht="21.75" customHeight="1">
      <c r="A593" s="37"/>
      <c r="B593" s="38"/>
      <c r="C593" s="218" t="s">
        <v>812</v>
      </c>
      <c r="D593" s="218" t="s">
        <v>138</v>
      </c>
      <c r="E593" s="219" t="s">
        <v>263</v>
      </c>
      <c r="F593" s="220" t="s">
        <v>264</v>
      </c>
      <c r="G593" s="221" t="s">
        <v>265</v>
      </c>
      <c r="H593" s="222">
        <v>0.073999999999999996</v>
      </c>
      <c r="I593" s="223"/>
      <c r="J593" s="224">
        <f>ROUND(I593*H593,2)</f>
        <v>0</v>
      </c>
      <c r="K593" s="225"/>
      <c r="L593" s="43"/>
      <c r="M593" s="226" t="s">
        <v>1</v>
      </c>
      <c r="N593" s="227" t="s">
        <v>46</v>
      </c>
      <c r="O593" s="90"/>
      <c r="P593" s="228">
        <f>O593*H593</f>
        <v>0</v>
      </c>
      <c r="Q593" s="228">
        <v>1.0606199999999999</v>
      </c>
      <c r="R593" s="228">
        <f>Q593*H593</f>
        <v>0.078485879999999994</v>
      </c>
      <c r="S593" s="228">
        <v>0</v>
      </c>
      <c r="T593" s="229">
        <f>S593*H593</f>
        <v>0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230" t="s">
        <v>142</v>
      </c>
      <c r="AT593" s="230" t="s">
        <v>138</v>
      </c>
      <c r="AU593" s="230" t="s">
        <v>91</v>
      </c>
      <c r="AY593" s="16" t="s">
        <v>136</v>
      </c>
      <c r="BE593" s="231">
        <f>IF(N593="základní",J593,0)</f>
        <v>0</v>
      </c>
      <c r="BF593" s="231">
        <f>IF(N593="snížená",J593,0)</f>
        <v>0</v>
      </c>
      <c r="BG593" s="231">
        <f>IF(N593="zákl. přenesená",J593,0)</f>
        <v>0</v>
      </c>
      <c r="BH593" s="231">
        <f>IF(N593="sníž. přenesená",J593,0)</f>
        <v>0</v>
      </c>
      <c r="BI593" s="231">
        <f>IF(N593="nulová",J593,0)</f>
        <v>0</v>
      </c>
      <c r="BJ593" s="16" t="s">
        <v>89</v>
      </c>
      <c r="BK593" s="231">
        <f>ROUND(I593*H593,2)</f>
        <v>0</v>
      </c>
      <c r="BL593" s="16" t="s">
        <v>142</v>
      </c>
      <c r="BM593" s="230" t="s">
        <v>813</v>
      </c>
    </row>
    <row r="594" s="2" customFormat="1">
      <c r="A594" s="37"/>
      <c r="B594" s="38"/>
      <c r="C594" s="39"/>
      <c r="D594" s="232" t="s">
        <v>144</v>
      </c>
      <c r="E594" s="39"/>
      <c r="F594" s="233" t="s">
        <v>267</v>
      </c>
      <c r="G594" s="39"/>
      <c r="H594" s="39"/>
      <c r="I594" s="234"/>
      <c r="J594" s="39"/>
      <c r="K594" s="39"/>
      <c r="L594" s="43"/>
      <c r="M594" s="235"/>
      <c r="N594" s="236"/>
      <c r="O594" s="90"/>
      <c r="P594" s="90"/>
      <c r="Q594" s="90"/>
      <c r="R594" s="90"/>
      <c r="S594" s="90"/>
      <c r="T594" s="91"/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T594" s="16" t="s">
        <v>144</v>
      </c>
      <c r="AU594" s="16" t="s">
        <v>91</v>
      </c>
    </row>
    <row r="595" s="2" customFormat="1">
      <c r="A595" s="37"/>
      <c r="B595" s="38"/>
      <c r="C595" s="39"/>
      <c r="D595" s="237" t="s">
        <v>146</v>
      </c>
      <c r="E595" s="39"/>
      <c r="F595" s="238" t="s">
        <v>268</v>
      </c>
      <c r="G595" s="39"/>
      <c r="H595" s="39"/>
      <c r="I595" s="234"/>
      <c r="J595" s="39"/>
      <c r="K595" s="39"/>
      <c r="L595" s="43"/>
      <c r="M595" s="235"/>
      <c r="N595" s="236"/>
      <c r="O595" s="90"/>
      <c r="P595" s="90"/>
      <c r="Q595" s="90"/>
      <c r="R595" s="90"/>
      <c r="S595" s="90"/>
      <c r="T595" s="91"/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T595" s="16" t="s">
        <v>146</v>
      </c>
      <c r="AU595" s="16" t="s">
        <v>91</v>
      </c>
    </row>
    <row r="596" s="2" customFormat="1">
      <c r="A596" s="37"/>
      <c r="B596" s="38"/>
      <c r="C596" s="39"/>
      <c r="D596" s="232" t="s">
        <v>148</v>
      </c>
      <c r="E596" s="39"/>
      <c r="F596" s="239" t="s">
        <v>473</v>
      </c>
      <c r="G596" s="39"/>
      <c r="H596" s="39"/>
      <c r="I596" s="234"/>
      <c r="J596" s="39"/>
      <c r="K596" s="39"/>
      <c r="L596" s="43"/>
      <c r="M596" s="235"/>
      <c r="N596" s="236"/>
      <c r="O596" s="90"/>
      <c r="P596" s="90"/>
      <c r="Q596" s="90"/>
      <c r="R596" s="90"/>
      <c r="S596" s="90"/>
      <c r="T596" s="91"/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T596" s="16" t="s">
        <v>148</v>
      </c>
      <c r="AU596" s="16" t="s">
        <v>91</v>
      </c>
    </row>
    <row r="597" s="13" customFormat="1">
      <c r="A597" s="13"/>
      <c r="B597" s="240"/>
      <c r="C597" s="241"/>
      <c r="D597" s="232" t="s">
        <v>150</v>
      </c>
      <c r="E597" s="242" t="s">
        <v>1</v>
      </c>
      <c r="F597" s="243" t="s">
        <v>814</v>
      </c>
      <c r="G597" s="241"/>
      <c r="H597" s="244">
        <v>0.073999999999999996</v>
      </c>
      <c r="I597" s="245"/>
      <c r="J597" s="241"/>
      <c r="K597" s="241"/>
      <c r="L597" s="246"/>
      <c r="M597" s="247"/>
      <c r="N597" s="248"/>
      <c r="O597" s="248"/>
      <c r="P597" s="248"/>
      <c r="Q597" s="248"/>
      <c r="R597" s="248"/>
      <c r="S597" s="248"/>
      <c r="T597" s="249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50" t="s">
        <v>150</v>
      </c>
      <c r="AU597" s="250" t="s">
        <v>91</v>
      </c>
      <c r="AV597" s="13" t="s">
        <v>91</v>
      </c>
      <c r="AW597" s="13" t="s">
        <v>36</v>
      </c>
      <c r="AX597" s="13" t="s">
        <v>89</v>
      </c>
      <c r="AY597" s="250" t="s">
        <v>136</v>
      </c>
    </row>
    <row r="598" s="2" customFormat="1" ht="66.75" customHeight="1">
      <c r="A598" s="37"/>
      <c r="B598" s="38"/>
      <c r="C598" s="218" t="s">
        <v>815</v>
      </c>
      <c r="D598" s="218" t="s">
        <v>138</v>
      </c>
      <c r="E598" s="219" t="s">
        <v>272</v>
      </c>
      <c r="F598" s="220" t="s">
        <v>475</v>
      </c>
      <c r="G598" s="221" t="s">
        <v>160</v>
      </c>
      <c r="H598" s="222">
        <v>3.8500000000000001</v>
      </c>
      <c r="I598" s="223"/>
      <c r="J598" s="224">
        <f>ROUND(I598*H598,2)</f>
        <v>0</v>
      </c>
      <c r="K598" s="225"/>
      <c r="L598" s="43"/>
      <c r="M598" s="226" t="s">
        <v>1</v>
      </c>
      <c r="N598" s="227" t="s">
        <v>46</v>
      </c>
      <c r="O598" s="90"/>
      <c r="P598" s="228">
        <f>O598*H598</f>
        <v>0</v>
      </c>
      <c r="Q598" s="228">
        <v>2.8967999999999998</v>
      </c>
      <c r="R598" s="228">
        <f>Q598*H598</f>
        <v>11.15268</v>
      </c>
      <c r="S598" s="228">
        <v>0</v>
      </c>
      <c r="T598" s="229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230" t="s">
        <v>142</v>
      </c>
      <c r="AT598" s="230" t="s">
        <v>138</v>
      </c>
      <c r="AU598" s="230" t="s">
        <v>91</v>
      </c>
      <c r="AY598" s="16" t="s">
        <v>136</v>
      </c>
      <c r="BE598" s="231">
        <f>IF(N598="základní",J598,0)</f>
        <v>0</v>
      </c>
      <c r="BF598" s="231">
        <f>IF(N598="snížená",J598,0)</f>
        <v>0</v>
      </c>
      <c r="BG598" s="231">
        <f>IF(N598="zákl. přenesená",J598,0)</f>
        <v>0</v>
      </c>
      <c r="BH598" s="231">
        <f>IF(N598="sníž. přenesená",J598,0)</f>
        <v>0</v>
      </c>
      <c r="BI598" s="231">
        <f>IF(N598="nulová",J598,0)</f>
        <v>0</v>
      </c>
      <c r="BJ598" s="16" t="s">
        <v>89</v>
      </c>
      <c r="BK598" s="231">
        <f>ROUND(I598*H598,2)</f>
        <v>0</v>
      </c>
      <c r="BL598" s="16" t="s">
        <v>142</v>
      </c>
      <c r="BM598" s="230" t="s">
        <v>816</v>
      </c>
    </row>
    <row r="599" s="2" customFormat="1">
      <c r="A599" s="37"/>
      <c r="B599" s="38"/>
      <c r="C599" s="39"/>
      <c r="D599" s="232" t="s">
        <v>144</v>
      </c>
      <c r="E599" s="39"/>
      <c r="F599" s="233" t="s">
        <v>477</v>
      </c>
      <c r="G599" s="39"/>
      <c r="H599" s="39"/>
      <c r="I599" s="234"/>
      <c r="J599" s="39"/>
      <c r="K599" s="39"/>
      <c r="L599" s="43"/>
      <c r="M599" s="235"/>
      <c r="N599" s="236"/>
      <c r="O599" s="90"/>
      <c r="P599" s="90"/>
      <c r="Q599" s="90"/>
      <c r="R599" s="90"/>
      <c r="S599" s="90"/>
      <c r="T599" s="91"/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T599" s="16" t="s">
        <v>144</v>
      </c>
      <c r="AU599" s="16" t="s">
        <v>91</v>
      </c>
    </row>
    <row r="600" s="2" customFormat="1">
      <c r="A600" s="37"/>
      <c r="B600" s="38"/>
      <c r="C600" s="39"/>
      <c r="D600" s="232" t="s">
        <v>148</v>
      </c>
      <c r="E600" s="39"/>
      <c r="F600" s="239" t="s">
        <v>478</v>
      </c>
      <c r="G600" s="39"/>
      <c r="H600" s="39"/>
      <c r="I600" s="234"/>
      <c r="J600" s="39"/>
      <c r="K600" s="39"/>
      <c r="L600" s="43"/>
      <c r="M600" s="235"/>
      <c r="N600" s="236"/>
      <c r="O600" s="90"/>
      <c r="P600" s="90"/>
      <c r="Q600" s="90"/>
      <c r="R600" s="90"/>
      <c r="S600" s="90"/>
      <c r="T600" s="91"/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T600" s="16" t="s">
        <v>148</v>
      </c>
      <c r="AU600" s="16" t="s">
        <v>91</v>
      </c>
    </row>
    <row r="601" s="13" customFormat="1">
      <c r="A601" s="13"/>
      <c r="B601" s="240"/>
      <c r="C601" s="241"/>
      <c r="D601" s="232" t="s">
        <v>150</v>
      </c>
      <c r="E601" s="242" t="s">
        <v>1</v>
      </c>
      <c r="F601" s="243" t="s">
        <v>817</v>
      </c>
      <c r="G601" s="241"/>
      <c r="H601" s="244">
        <v>3.8500000000000001</v>
      </c>
      <c r="I601" s="245"/>
      <c r="J601" s="241"/>
      <c r="K601" s="241"/>
      <c r="L601" s="246"/>
      <c r="M601" s="247"/>
      <c r="N601" s="248"/>
      <c r="O601" s="248"/>
      <c r="P601" s="248"/>
      <c r="Q601" s="248"/>
      <c r="R601" s="248"/>
      <c r="S601" s="248"/>
      <c r="T601" s="249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50" t="s">
        <v>150</v>
      </c>
      <c r="AU601" s="250" t="s">
        <v>91</v>
      </c>
      <c r="AV601" s="13" t="s">
        <v>91</v>
      </c>
      <c r="AW601" s="13" t="s">
        <v>36</v>
      </c>
      <c r="AX601" s="13" t="s">
        <v>89</v>
      </c>
      <c r="AY601" s="250" t="s">
        <v>136</v>
      </c>
    </row>
    <row r="602" s="2" customFormat="1" ht="33" customHeight="1">
      <c r="A602" s="37"/>
      <c r="B602" s="38"/>
      <c r="C602" s="218" t="s">
        <v>818</v>
      </c>
      <c r="D602" s="218" t="s">
        <v>138</v>
      </c>
      <c r="E602" s="219" t="s">
        <v>759</v>
      </c>
      <c r="F602" s="220" t="s">
        <v>760</v>
      </c>
      <c r="G602" s="221" t="s">
        <v>160</v>
      </c>
      <c r="H602" s="222">
        <v>3</v>
      </c>
      <c r="I602" s="223"/>
      <c r="J602" s="224">
        <f>ROUND(I602*H602,2)</f>
        <v>0</v>
      </c>
      <c r="K602" s="225"/>
      <c r="L602" s="43"/>
      <c r="M602" s="226" t="s">
        <v>1</v>
      </c>
      <c r="N602" s="227" t="s">
        <v>46</v>
      </c>
      <c r="O602" s="90"/>
      <c r="P602" s="228">
        <f>O602*H602</f>
        <v>0</v>
      </c>
      <c r="Q602" s="228">
        <v>2.9656199999999999</v>
      </c>
      <c r="R602" s="228">
        <f>Q602*H602</f>
        <v>8.8968600000000002</v>
      </c>
      <c r="S602" s="228">
        <v>0</v>
      </c>
      <c r="T602" s="229">
        <f>S602*H602</f>
        <v>0</v>
      </c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R602" s="230" t="s">
        <v>142</v>
      </c>
      <c r="AT602" s="230" t="s">
        <v>138</v>
      </c>
      <c r="AU602" s="230" t="s">
        <v>91</v>
      </c>
      <c r="AY602" s="16" t="s">
        <v>136</v>
      </c>
      <c r="BE602" s="231">
        <f>IF(N602="základní",J602,0)</f>
        <v>0</v>
      </c>
      <c r="BF602" s="231">
        <f>IF(N602="snížená",J602,0)</f>
        <v>0</v>
      </c>
      <c r="BG602" s="231">
        <f>IF(N602="zákl. přenesená",J602,0)</f>
        <v>0</v>
      </c>
      <c r="BH602" s="231">
        <f>IF(N602="sníž. přenesená",J602,0)</f>
        <v>0</v>
      </c>
      <c r="BI602" s="231">
        <f>IF(N602="nulová",J602,0)</f>
        <v>0</v>
      </c>
      <c r="BJ602" s="16" t="s">
        <v>89</v>
      </c>
      <c r="BK602" s="231">
        <f>ROUND(I602*H602,2)</f>
        <v>0</v>
      </c>
      <c r="BL602" s="16" t="s">
        <v>142</v>
      </c>
      <c r="BM602" s="230" t="s">
        <v>819</v>
      </c>
    </row>
    <row r="603" s="2" customFormat="1">
      <c r="A603" s="37"/>
      <c r="B603" s="38"/>
      <c r="C603" s="39"/>
      <c r="D603" s="232" t="s">
        <v>144</v>
      </c>
      <c r="E603" s="39"/>
      <c r="F603" s="233" t="s">
        <v>762</v>
      </c>
      <c r="G603" s="39"/>
      <c r="H603" s="39"/>
      <c r="I603" s="234"/>
      <c r="J603" s="39"/>
      <c r="K603" s="39"/>
      <c r="L603" s="43"/>
      <c r="M603" s="235"/>
      <c r="N603" s="236"/>
      <c r="O603" s="90"/>
      <c r="P603" s="90"/>
      <c r="Q603" s="90"/>
      <c r="R603" s="90"/>
      <c r="S603" s="90"/>
      <c r="T603" s="91"/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T603" s="16" t="s">
        <v>144</v>
      </c>
      <c r="AU603" s="16" t="s">
        <v>91</v>
      </c>
    </row>
    <row r="604" s="2" customFormat="1">
      <c r="A604" s="37"/>
      <c r="B604" s="38"/>
      <c r="C604" s="39"/>
      <c r="D604" s="232" t="s">
        <v>148</v>
      </c>
      <c r="E604" s="39"/>
      <c r="F604" s="239" t="s">
        <v>478</v>
      </c>
      <c r="G604" s="39"/>
      <c r="H604" s="39"/>
      <c r="I604" s="234"/>
      <c r="J604" s="39"/>
      <c r="K604" s="39"/>
      <c r="L604" s="43"/>
      <c r="M604" s="235"/>
      <c r="N604" s="236"/>
      <c r="O604" s="90"/>
      <c r="P604" s="90"/>
      <c r="Q604" s="90"/>
      <c r="R604" s="90"/>
      <c r="S604" s="90"/>
      <c r="T604" s="91"/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T604" s="16" t="s">
        <v>148</v>
      </c>
      <c r="AU604" s="16" t="s">
        <v>91</v>
      </c>
    </row>
    <row r="605" s="13" customFormat="1">
      <c r="A605" s="13"/>
      <c r="B605" s="240"/>
      <c r="C605" s="241"/>
      <c r="D605" s="232" t="s">
        <v>150</v>
      </c>
      <c r="E605" s="242" t="s">
        <v>1</v>
      </c>
      <c r="F605" s="243" t="s">
        <v>157</v>
      </c>
      <c r="G605" s="241"/>
      <c r="H605" s="244">
        <v>3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0" t="s">
        <v>150</v>
      </c>
      <c r="AU605" s="250" t="s">
        <v>91</v>
      </c>
      <c r="AV605" s="13" t="s">
        <v>91</v>
      </c>
      <c r="AW605" s="13" t="s">
        <v>36</v>
      </c>
      <c r="AX605" s="13" t="s">
        <v>89</v>
      </c>
      <c r="AY605" s="250" t="s">
        <v>136</v>
      </c>
    </row>
    <row r="606" s="2" customFormat="1" ht="33" customHeight="1">
      <c r="A606" s="37"/>
      <c r="B606" s="38"/>
      <c r="C606" s="218" t="s">
        <v>820</v>
      </c>
      <c r="D606" s="218" t="s">
        <v>138</v>
      </c>
      <c r="E606" s="219" t="s">
        <v>821</v>
      </c>
      <c r="F606" s="220" t="s">
        <v>822</v>
      </c>
      <c r="G606" s="221" t="s">
        <v>141</v>
      </c>
      <c r="H606" s="222">
        <v>31</v>
      </c>
      <c r="I606" s="223"/>
      <c r="J606" s="224">
        <f>ROUND(I606*H606,2)</f>
        <v>0</v>
      </c>
      <c r="K606" s="225"/>
      <c r="L606" s="43"/>
      <c r="M606" s="226" t="s">
        <v>1</v>
      </c>
      <c r="N606" s="227" t="s">
        <v>46</v>
      </c>
      <c r="O606" s="90"/>
      <c r="P606" s="228">
        <f>O606*H606</f>
        <v>0</v>
      </c>
      <c r="Q606" s="228">
        <v>0</v>
      </c>
      <c r="R606" s="228">
        <f>Q606*H606</f>
        <v>0</v>
      </c>
      <c r="S606" s="228">
        <v>0</v>
      </c>
      <c r="T606" s="229">
        <f>S606*H606</f>
        <v>0</v>
      </c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R606" s="230" t="s">
        <v>142</v>
      </c>
      <c r="AT606" s="230" t="s">
        <v>138</v>
      </c>
      <c r="AU606" s="230" t="s">
        <v>91</v>
      </c>
      <c r="AY606" s="16" t="s">
        <v>136</v>
      </c>
      <c r="BE606" s="231">
        <f>IF(N606="základní",J606,0)</f>
        <v>0</v>
      </c>
      <c r="BF606" s="231">
        <f>IF(N606="snížená",J606,0)</f>
        <v>0</v>
      </c>
      <c r="BG606" s="231">
        <f>IF(N606="zákl. přenesená",J606,0)</f>
        <v>0</v>
      </c>
      <c r="BH606" s="231">
        <f>IF(N606="sníž. přenesená",J606,0)</f>
        <v>0</v>
      </c>
      <c r="BI606" s="231">
        <f>IF(N606="nulová",J606,0)</f>
        <v>0</v>
      </c>
      <c r="BJ606" s="16" t="s">
        <v>89</v>
      </c>
      <c r="BK606" s="231">
        <f>ROUND(I606*H606,2)</f>
        <v>0</v>
      </c>
      <c r="BL606" s="16" t="s">
        <v>142</v>
      </c>
      <c r="BM606" s="230" t="s">
        <v>823</v>
      </c>
    </row>
    <row r="607" s="2" customFormat="1">
      <c r="A607" s="37"/>
      <c r="B607" s="38"/>
      <c r="C607" s="39"/>
      <c r="D607" s="232" t="s">
        <v>144</v>
      </c>
      <c r="E607" s="39"/>
      <c r="F607" s="233" t="s">
        <v>824</v>
      </c>
      <c r="G607" s="39"/>
      <c r="H607" s="39"/>
      <c r="I607" s="234"/>
      <c r="J607" s="39"/>
      <c r="K607" s="39"/>
      <c r="L607" s="43"/>
      <c r="M607" s="235"/>
      <c r="N607" s="236"/>
      <c r="O607" s="90"/>
      <c r="P607" s="90"/>
      <c r="Q607" s="90"/>
      <c r="R607" s="90"/>
      <c r="S607" s="90"/>
      <c r="T607" s="91"/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T607" s="16" t="s">
        <v>144</v>
      </c>
      <c r="AU607" s="16" t="s">
        <v>91</v>
      </c>
    </row>
    <row r="608" s="2" customFormat="1">
      <c r="A608" s="37"/>
      <c r="B608" s="38"/>
      <c r="C608" s="39"/>
      <c r="D608" s="237" t="s">
        <v>146</v>
      </c>
      <c r="E608" s="39"/>
      <c r="F608" s="238" t="s">
        <v>825</v>
      </c>
      <c r="G608" s="39"/>
      <c r="H608" s="39"/>
      <c r="I608" s="234"/>
      <c r="J608" s="39"/>
      <c r="K608" s="39"/>
      <c r="L608" s="43"/>
      <c r="M608" s="235"/>
      <c r="N608" s="236"/>
      <c r="O608" s="90"/>
      <c r="P608" s="90"/>
      <c r="Q608" s="90"/>
      <c r="R608" s="90"/>
      <c r="S608" s="90"/>
      <c r="T608" s="91"/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T608" s="16" t="s">
        <v>146</v>
      </c>
      <c r="AU608" s="16" t="s">
        <v>91</v>
      </c>
    </row>
    <row r="609" s="13" customFormat="1">
      <c r="A609" s="13"/>
      <c r="B609" s="240"/>
      <c r="C609" s="241"/>
      <c r="D609" s="232" t="s">
        <v>150</v>
      </c>
      <c r="E609" s="242" t="s">
        <v>1</v>
      </c>
      <c r="F609" s="243" t="s">
        <v>335</v>
      </c>
      <c r="G609" s="241"/>
      <c r="H609" s="244">
        <v>31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50" t="s">
        <v>150</v>
      </c>
      <c r="AU609" s="250" t="s">
        <v>91</v>
      </c>
      <c r="AV609" s="13" t="s">
        <v>91</v>
      </c>
      <c r="AW609" s="13" t="s">
        <v>36</v>
      </c>
      <c r="AX609" s="13" t="s">
        <v>89</v>
      </c>
      <c r="AY609" s="250" t="s">
        <v>136</v>
      </c>
    </row>
    <row r="610" s="2" customFormat="1" ht="37.8" customHeight="1">
      <c r="A610" s="37"/>
      <c r="B610" s="38"/>
      <c r="C610" s="218" t="s">
        <v>826</v>
      </c>
      <c r="D610" s="218" t="s">
        <v>138</v>
      </c>
      <c r="E610" s="219" t="s">
        <v>180</v>
      </c>
      <c r="F610" s="220" t="s">
        <v>660</v>
      </c>
      <c r="G610" s="221" t="s">
        <v>141</v>
      </c>
      <c r="H610" s="222">
        <v>31</v>
      </c>
      <c r="I610" s="223"/>
      <c r="J610" s="224">
        <f>ROUND(I610*H610,2)</f>
        <v>0</v>
      </c>
      <c r="K610" s="225"/>
      <c r="L610" s="43"/>
      <c r="M610" s="226" t="s">
        <v>1</v>
      </c>
      <c r="N610" s="227" t="s">
        <v>46</v>
      </c>
      <c r="O610" s="90"/>
      <c r="P610" s="228">
        <f>O610*H610</f>
        <v>0</v>
      </c>
      <c r="Q610" s="228">
        <v>1.1027</v>
      </c>
      <c r="R610" s="228">
        <f>Q610*H610</f>
        <v>34.183700000000002</v>
      </c>
      <c r="S610" s="228">
        <v>0</v>
      </c>
      <c r="T610" s="229">
        <f>S610*H610</f>
        <v>0</v>
      </c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R610" s="230" t="s">
        <v>142</v>
      </c>
      <c r="AT610" s="230" t="s">
        <v>138</v>
      </c>
      <c r="AU610" s="230" t="s">
        <v>91</v>
      </c>
      <c r="AY610" s="16" t="s">
        <v>136</v>
      </c>
      <c r="BE610" s="231">
        <f>IF(N610="základní",J610,0)</f>
        <v>0</v>
      </c>
      <c r="BF610" s="231">
        <f>IF(N610="snížená",J610,0)</f>
        <v>0</v>
      </c>
      <c r="BG610" s="231">
        <f>IF(N610="zákl. přenesená",J610,0)</f>
        <v>0</v>
      </c>
      <c r="BH610" s="231">
        <f>IF(N610="sníž. přenesená",J610,0)</f>
        <v>0</v>
      </c>
      <c r="BI610" s="231">
        <f>IF(N610="nulová",J610,0)</f>
        <v>0</v>
      </c>
      <c r="BJ610" s="16" t="s">
        <v>89</v>
      </c>
      <c r="BK610" s="231">
        <f>ROUND(I610*H610,2)</f>
        <v>0</v>
      </c>
      <c r="BL610" s="16" t="s">
        <v>142</v>
      </c>
      <c r="BM610" s="230" t="s">
        <v>827</v>
      </c>
    </row>
    <row r="611" s="2" customFormat="1">
      <c r="A611" s="37"/>
      <c r="B611" s="38"/>
      <c r="C611" s="39"/>
      <c r="D611" s="232" t="s">
        <v>144</v>
      </c>
      <c r="E611" s="39"/>
      <c r="F611" s="233" t="s">
        <v>662</v>
      </c>
      <c r="G611" s="39"/>
      <c r="H611" s="39"/>
      <c r="I611" s="234"/>
      <c r="J611" s="39"/>
      <c r="K611" s="39"/>
      <c r="L611" s="43"/>
      <c r="M611" s="235"/>
      <c r="N611" s="236"/>
      <c r="O611" s="90"/>
      <c r="P611" s="90"/>
      <c r="Q611" s="90"/>
      <c r="R611" s="90"/>
      <c r="S611" s="90"/>
      <c r="T611" s="91"/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T611" s="16" t="s">
        <v>144</v>
      </c>
      <c r="AU611" s="16" t="s">
        <v>91</v>
      </c>
    </row>
    <row r="612" s="2" customFormat="1">
      <c r="A612" s="37"/>
      <c r="B612" s="38"/>
      <c r="C612" s="39"/>
      <c r="D612" s="232" t="s">
        <v>148</v>
      </c>
      <c r="E612" s="39"/>
      <c r="F612" s="239" t="s">
        <v>828</v>
      </c>
      <c r="G612" s="39"/>
      <c r="H612" s="39"/>
      <c r="I612" s="234"/>
      <c r="J612" s="39"/>
      <c r="K612" s="39"/>
      <c r="L612" s="43"/>
      <c r="M612" s="235"/>
      <c r="N612" s="236"/>
      <c r="O612" s="90"/>
      <c r="P612" s="90"/>
      <c r="Q612" s="90"/>
      <c r="R612" s="90"/>
      <c r="S612" s="90"/>
      <c r="T612" s="91"/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T612" s="16" t="s">
        <v>148</v>
      </c>
      <c r="AU612" s="16" t="s">
        <v>91</v>
      </c>
    </row>
    <row r="613" s="13" customFormat="1">
      <c r="A613" s="13"/>
      <c r="B613" s="240"/>
      <c r="C613" s="241"/>
      <c r="D613" s="232" t="s">
        <v>150</v>
      </c>
      <c r="E613" s="242" t="s">
        <v>1</v>
      </c>
      <c r="F613" s="243" t="s">
        <v>335</v>
      </c>
      <c r="G613" s="241"/>
      <c r="H613" s="244">
        <v>31</v>
      </c>
      <c r="I613" s="245"/>
      <c r="J613" s="241"/>
      <c r="K613" s="241"/>
      <c r="L613" s="246"/>
      <c r="M613" s="247"/>
      <c r="N613" s="248"/>
      <c r="O613" s="248"/>
      <c r="P613" s="248"/>
      <c r="Q613" s="248"/>
      <c r="R613" s="248"/>
      <c r="S613" s="248"/>
      <c r="T613" s="249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50" t="s">
        <v>150</v>
      </c>
      <c r="AU613" s="250" t="s">
        <v>91</v>
      </c>
      <c r="AV613" s="13" t="s">
        <v>91</v>
      </c>
      <c r="AW613" s="13" t="s">
        <v>36</v>
      </c>
      <c r="AX613" s="13" t="s">
        <v>89</v>
      </c>
      <c r="AY613" s="250" t="s">
        <v>136</v>
      </c>
    </row>
    <row r="614" s="2" customFormat="1" ht="33" customHeight="1">
      <c r="A614" s="37"/>
      <c r="B614" s="38"/>
      <c r="C614" s="218" t="s">
        <v>829</v>
      </c>
      <c r="D614" s="218" t="s">
        <v>138</v>
      </c>
      <c r="E614" s="219" t="s">
        <v>492</v>
      </c>
      <c r="F614" s="220" t="s">
        <v>493</v>
      </c>
      <c r="G614" s="221" t="s">
        <v>160</v>
      </c>
      <c r="H614" s="222">
        <v>7.7000000000000002</v>
      </c>
      <c r="I614" s="223"/>
      <c r="J614" s="224">
        <f>ROUND(I614*H614,2)</f>
        <v>0</v>
      </c>
      <c r="K614" s="225"/>
      <c r="L614" s="43"/>
      <c r="M614" s="226" t="s">
        <v>1</v>
      </c>
      <c r="N614" s="227" t="s">
        <v>46</v>
      </c>
      <c r="O614" s="90"/>
      <c r="P614" s="228">
        <f>O614*H614</f>
        <v>0</v>
      </c>
      <c r="Q614" s="228">
        <v>0</v>
      </c>
      <c r="R614" s="228">
        <f>Q614*H614</f>
        <v>0</v>
      </c>
      <c r="S614" s="228">
        <v>0</v>
      </c>
      <c r="T614" s="229">
        <f>S614*H614</f>
        <v>0</v>
      </c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R614" s="230" t="s">
        <v>142</v>
      </c>
      <c r="AT614" s="230" t="s">
        <v>138</v>
      </c>
      <c r="AU614" s="230" t="s">
        <v>91</v>
      </c>
      <c r="AY614" s="16" t="s">
        <v>136</v>
      </c>
      <c r="BE614" s="231">
        <f>IF(N614="základní",J614,0)</f>
        <v>0</v>
      </c>
      <c r="BF614" s="231">
        <f>IF(N614="snížená",J614,0)</f>
        <v>0</v>
      </c>
      <c r="BG614" s="231">
        <f>IF(N614="zákl. přenesená",J614,0)</f>
        <v>0</v>
      </c>
      <c r="BH614" s="231">
        <f>IF(N614="sníž. přenesená",J614,0)</f>
        <v>0</v>
      </c>
      <c r="BI614" s="231">
        <f>IF(N614="nulová",J614,0)</f>
        <v>0</v>
      </c>
      <c r="BJ614" s="16" t="s">
        <v>89</v>
      </c>
      <c r="BK614" s="231">
        <f>ROUND(I614*H614,2)</f>
        <v>0</v>
      </c>
      <c r="BL614" s="16" t="s">
        <v>142</v>
      </c>
      <c r="BM614" s="230" t="s">
        <v>830</v>
      </c>
    </row>
    <row r="615" s="2" customFormat="1">
      <c r="A615" s="37"/>
      <c r="B615" s="38"/>
      <c r="C615" s="39"/>
      <c r="D615" s="232" t="s">
        <v>144</v>
      </c>
      <c r="E615" s="39"/>
      <c r="F615" s="233" t="s">
        <v>495</v>
      </c>
      <c r="G615" s="39"/>
      <c r="H615" s="39"/>
      <c r="I615" s="234"/>
      <c r="J615" s="39"/>
      <c r="K615" s="39"/>
      <c r="L615" s="43"/>
      <c r="M615" s="235"/>
      <c r="N615" s="236"/>
      <c r="O615" s="90"/>
      <c r="P615" s="90"/>
      <c r="Q615" s="90"/>
      <c r="R615" s="90"/>
      <c r="S615" s="90"/>
      <c r="T615" s="91"/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T615" s="16" t="s">
        <v>144</v>
      </c>
      <c r="AU615" s="16" t="s">
        <v>91</v>
      </c>
    </row>
    <row r="616" s="2" customFormat="1">
      <c r="A616" s="37"/>
      <c r="B616" s="38"/>
      <c r="C616" s="39"/>
      <c r="D616" s="237" t="s">
        <v>146</v>
      </c>
      <c r="E616" s="39"/>
      <c r="F616" s="238" t="s">
        <v>496</v>
      </c>
      <c r="G616" s="39"/>
      <c r="H616" s="39"/>
      <c r="I616" s="234"/>
      <c r="J616" s="39"/>
      <c r="K616" s="39"/>
      <c r="L616" s="43"/>
      <c r="M616" s="235"/>
      <c r="N616" s="236"/>
      <c r="O616" s="90"/>
      <c r="P616" s="90"/>
      <c r="Q616" s="90"/>
      <c r="R616" s="90"/>
      <c r="S616" s="90"/>
      <c r="T616" s="91"/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T616" s="16" t="s">
        <v>146</v>
      </c>
      <c r="AU616" s="16" t="s">
        <v>91</v>
      </c>
    </row>
    <row r="617" s="2" customFormat="1">
      <c r="A617" s="37"/>
      <c r="B617" s="38"/>
      <c r="C617" s="39"/>
      <c r="D617" s="232" t="s">
        <v>148</v>
      </c>
      <c r="E617" s="39"/>
      <c r="F617" s="239" t="s">
        <v>470</v>
      </c>
      <c r="G617" s="39"/>
      <c r="H617" s="39"/>
      <c r="I617" s="234"/>
      <c r="J617" s="39"/>
      <c r="K617" s="39"/>
      <c r="L617" s="43"/>
      <c r="M617" s="235"/>
      <c r="N617" s="236"/>
      <c r="O617" s="90"/>
      <c r="P617" s="90"/>
      <c r="Q617" s="90"/>
      <c r="R617" s="90"/>
      <c r="S617" s="90"/>
      <c r="T617" s="91"/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T617" s="16" t="s">
        <v>148</v>
      </c>
      <c r="AU617" s="16" t="s">
        <v>91</v>
      </c>
    </row>
    <row r="618" s="13" customFormat="1">
      <c r="A618" s="13"/>
      <c r="B618" s="240"/>
      <c r="C618" s="241"/>
      <c r="D618" s="232" t="s">
        <v>150</v>
      </c>
      <c r="E618" s="242" t="s">
        <v>1</v>
      </c>
      <c r="F618" s="243" t="s">
        <v>665</v>
      </c>
      <c r="G618" s="241"/>
      <c r="H618" s="244">
        <v>7.7000000000000002</v>
      </c>
      <c r="I618" s="245"/>
      <c r="J618" s="241"/>
      <c r="K618" s="241"/>
      <c r="L618" s="246"/>
      <c r="M618" s="247"/>
      <c r="N618" s="248"/>
      <c r="O618" s="248"/>
      <c r="P618" s="248"/>
      <c r="Q618" s="248"/>
      <c r="R618" s="248"/>
      <c r="S618" s="248"/>
      <c r="T618" s="249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50" t="s">
        <v>150</v>
      </c>
      <c r="AU618" s="250" t="s">
        <v>91</v>
      </c>
      <c r="AV618" s="13" t="s">
        <v>91</v>
      </c>
      <c r="AW618" s="13" t="s">
        <v>36</v>
      </c>
      <c r="AX618" s="13" t="s">
        <v>89</v>
      </c>
      <c r="AY618" s="250" t="s">
        <v>136</v>
      </c>
    </row>
    <row r="619" s="2" customFormat="1" ht="24.15" customHeight="1">
      <c r="A619" s="37"/>
      <c r="B619" s="38"/>
      <c r="C619" s="218" t="s">
        <v>831</v>
      </c>
      <c r="D619" s="218" t="s">
        <v>138</v>
      </c>
      <c r="E619" s="219" t="s">
        <v>578</v>
      </c>
      <c r="F619" s="220" t="s">
        <v>579</v>
      </c>
      <c r="G619" s="221" t="s">
        <v>160</v>
      </c>
      <c r="H619" s="222">
        <v>7.7000000000000002</v>
      </c>
      <c r="I619" s="223"/>
      <c r="J619" s="224">
        <f>ROUND(I619*H619,2)</f>
        <v>0</v>
      </c>
      <c r="K619" s="225"/>
      <c r="L619" s="43"/>
      <c r="M619" s="226" t="s">
        <v>1</v>
      </c>
      <c r="N619" s="227" t="s">
        <v>46</v>
      </c>
      <c r="O619" s="90"/>
      <c r="P619" s="228">
        <f>O619*H619</f>
        <v>0</v>
      </c>
      <c r="Q619" s="228">
        <v>1.8700000000000001</v>
      </c>
      <c r="R619" s="228">
        <f>Q619*H619</f>
        <v>14.399000000000001</v>
      </c>
      <c r="S619" s="228">
        <v>0</v>
      </c>
      <c r="T619" s="229">
        <f>S619*H619</f>
        <v>0</v>
      </c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R619" s="230" t="s">
        <v>142</v>
      </c>
      <c r="AT619" s="230" t="s">
        <v>138</v>
      </c>
      <c r="AU619" s="230" t="s">
        <v>91</v>
      </c>
      <c r="AY619" s="16" t="s">
        <v>136</v>
      </c>
      <c r="BE619" s="231">
        <f>IF(N619="základní",J619,0)</f>
        <v>0</v>
      </c>
      <c r="BF619" s="231">
        <f>IF(N619="snížená",J619,0)</f>
        <v>0</v>
      </c>
      <c r="BG619" s="231">
        <f>IF(N619="zákl. přenesená",J619,0)</f>
        <v>0</v>
      </c>
      <c r="BH619" s="231">
        <f>IF(N619="sníž. přenesená",J619,0)</f>
        <v>0</v>
      </c>
      <c r="BI619" s="231">
        <f>IF(N619="nulová",J619,0)</f>
        <v>0</v>
      </c>
      <c r="BJ619" s="16" t="s">
        <v>89</v>
      </c>
      <c r="BK619" s="231">
        <f>ROUND(I619*H619,2)</f>
        <v>0</v>
      </c>
      <c r="BL619" s="16" t="s">
        <v>142</v>
      </c>
      <c r="BM619" s="230" t="s">
        <v>832</v>
      </c>
    </row>
    <row r="620" s="2" customFormat="1">
      <c r="A620" s="37"/>
      <c r="B620" s="38"/>
      <c r="C620" s="39"/>
      <c r="D620" s="232" t="s">
        <v>144</v>
      </c>
      <c r="E620" s="39"/>
      <c r="F620" s="233" t="s">
        <v>581</v>
      </c>
      <c r="G620" s="39"/>
      <c r="H620" s="39"/>
      <c r="I620" s="234"/>
      <c r="J620" s="39"/>
      <c r="K620" s="39"/>
      <c r="L620" s="43"/>
      <c r="M620" s="235"/>
      <c r="N620" s="236"/>
      <c r="O620" s="90"/>
      <c r="P620" s="90"/>
      <c r="Q620" s="90"/>
      <c r="R620" s="90"/>
      <c r="S620" s="90"/>
      <c r="T620" s="91"/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T620" s="16" t="s">
        <v>144</v>
      </c>
      <c r="AU620" s="16" t="s">
        <v>91</v>
      </c>
    </row>
    <row r="621" s="2" customFormat="1">
      <c r="A621" s="37"/>
      <c r="B621" s="38"/>
      <c r="C621" s="39"/>
      <c r="D621" s="237" t="s">
        <v>146</v>
      </c>
      <c r="E621" s="39"/>
      <c r="F621" s="238" t="s">
        <v>582</v>
      </c>
      <c r="G621" s="39"/>
      <c r="H621" s="39"/>
      <c r="I621" s="234"/>
      <c r="J621" s="39"/>
      <c r="K621" s="39"/>
      <c r="L621" s="43"/>
      <c r="M621" s="235"/>
      <c r="N621" s="236"/>
      <c r="O621" s="90"/>
      <c r="P621" s="90"/>
      <c r="Q621" s="90"/>
      <c r="R621" s="90"/>
      <c r="S621" s="90"/>
      <c r="T621" s="91"/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T621" s="16" t="s">
        <v>146</v>
      </c>
      <c r="AU621" s="16" t="s">
        <v>91</v>
      </c>
    </row>
    <row r="622" s="2" customFormat="1">
      <c r="A622" s="37"/>
      <c r="B622" s="38"/>
      <c r="C622" s="39"/>
      <c r="D622" s="232" t="s">
        <v>148</v>
      </c>
      <c r="E622" s="39"/>
      <c r="F622" s="239" t="s">
        <v>470</v>
      </c>
      <c r="G622" s="39"/>
      <c r="H622" s="39"/>
      <c r="I622" s="234"/>
      <c r="J622" s="39"/>
      <c r="K622" s="39"/>
      <c r="L622" s="43"/>
      <c r="M622" s="235"/>
      <c r="N622" s="236"/>
      <c r="O622" s="90"/>
      <c r="P622" s="90"/>
      <c r="Q622" s="90"/>
      <c r="R622" s="90"/>
      <c r="S622" s="90"/>
      <c r="T622" s="91"/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T622" s="16" t="s">
        <v>148</v>
      </c>
      <c r="AU622" s="16" t="s">
        <v>91</v>
      </c>
    </row>
    <row r="623" s="13" customFormat="1">
      <c r="A623" s="13"/>
      <c r="B623" s="240"/>
      <c r="C623" s="241"/>
      <c r="D623" s="232" t="s">
        <v>150</v>
      </c>
      <c r="E623" s="242" t="s">
        <v>1</v>
      </c>
      <c r="F623" s="243" t="s">
        <v>665</v>
      </c>
      <c r="G623" s="241"/>
      <c r="H623" s="244">
        <v>7.7000000000000002</v>
      </c>
      <c r="I623" s="245"/>
      <c r="J623" s="241"/>
      <c r="K623" s="241"/>
      <c r="L623" s="246"/>
      <c r="M623" s="247"/>
      <c r="N623" s="248"/>
      <c r="O623" s="248"/>
      <c r="P623" s="248"/>
      <c r="Q623" s="248"/>
      <c r="R623" s="248"/>
      <c r="S623" s="248"/>
      <c r="T623" s="249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50" t="s">
        <v>150</v>
      </c>
      <c r="AU623" s="250" t="s">
        <v>91</v>
      </c>
      <c r="AV623" s="13" t="s">
        <v>91</v>
      </c>
      <c r="AW623" s="13" t="s">
        <v>36</v>
      </c>
      <c r="AX623" s="13" t="s">
        <v>89</v>
      </c>
      <c r="AY623" s="250" t="s">
        <v>136</v>
      </c>
    </row>
    <row r="624" s="2" customFormat="1" ht="24.15" customHeight="1">
      <c r="A624" s="37"/>
      <c r="B624" s="38"/>
      <c r="C624" s="218" t="s">
        <v>833</v>
      </c>
      <c r="D624" s="218" t="s">
        <v>138</v>
      </c>
      <c r="E624" s="219" t="s">
        <v>584</v>
      </c>
      <c r="F624" s="220" t="s">
        <v>585</v>
      </c>
      <c r="G624" s="221" t="s">
        <v>141</v>
      </c>
      <c r="H624" s="222">
        <v>30</v>
      </c>
      <c r="I624" s="223"/>
      <c r="J624" s="224">
        <f>ROUND(I624*H624,2)</f>
        <v>0</v>
      </c>
      <c r="K624" s="225"/>
      <c r="L624" s="43"/>
      <c r="M624" s="226" t="s">
        <v>1</v>
      </c>
      <c r="N624" s="227" t="s">
        <v>46</v>
      </c>
      <c r="O624" s="90"/>
      <c r="P624" s="228">
        <f>O624*H624</f>
        <v>0</v>
      </c>
      <c r="Q624" s="228">
        <v>0</v>
      </c>
      <c r="R624" s="228">
        <f>Q624*H624</f>
        <v>0</v>
      </c>
      <c r="S624" s="228">
        <v>0</v>
      </c>
      <c r="T624" s="229">
        <f>S624*H624</f>
        <v>0</v>
      </c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R624" s="230" t="s">
        <v>142</v>
      </c>
      <c r="AT624" s="230" t="s">
        <v>138</v>
      </c>
      <c r="AU624" s="230" t="s">
        <v>91</v>
      </c>
      <c r="AY624" s="16" t="s">
        <v>136</v>
      </c>
      <c r="BE624" s="231">
        <f>IF(N624="základní",J624,0)</f>
        <v>0</v>
      </c>
      <c r="BF624" s="231">
        <f>IF(N624="snížená",J624,0)</f>
        <v>0</v>
      </c>
      <c r="BG624" s="231">
        <f>IF(N624="zákl. přenesená",J624,0)</f>
        <v>0</v>
      </c>
      <c r="BH624" s="231">
        <f>IF(N624="sníž. přenesená",J624,0)</f>
        <v>0</v>
      </c>
      <c r="BI624" s="231">
        <f>IF(N624="nulová",J624,0)</f>
        <v>0</v>
      </c>
      <c r="BJ624" s="16" t="s">
        <v>89</v>
      </c>
      <c r="BK624" s="231">
        <f>ROUND(I624*H624,2)</f>
        <v>0</v>
      </c>
      <c r="BL624" s="16" t="s">
        <v>142</v>
      </c>
      <c r="BM624" s="230" t="s">
        <v>834</v>
      </c>
    </row>
    <row r="625" s="2" customFormat="1">
      <c r="A625" s="37"/>
      <c r="B625" s="38"/>
      <c r="C625" s="39"/>
      <c r="D625" s="232" t="s">
        <v>144</v>
      </c>
      <c r="E625" s="39"/>
      <c r="F625" s="233" t="s">
        <v>587</v>
      </c>
      <c r="G625" s="39"/>
      <c r="H625" s="39"/>
      <c r="I625" s="234"/>
      <c r="J625" s="39"/>
      <c r="K625" s="39"/>
      <c r="L625" s="43"/>
      <c r="M625" s="235"/>
      <c r="N625" s="236"/>
      <c r="O625" s="90"/>
      <c r="P625" s="90"/>
      <c r="Q625" s="90"/>
      <c r="R625" s="90"/>
      <c r="S625" s="90"/>
      <c r="T625" s="91"/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T625" s="16" t="s">
        <v>144</v>
      </c>
      <c r="AU625" s="16" t="s">
        <v>91</v>
      </c>
    </row>
    <row r="626" s="2" customFormat="1">
      <c r="A626" s="37"/>
      <c r="B626" s="38"/>
      <c r="C626" s="39"/>
      <c r="D626" s="237" t="s">
        <v>146</v>
      </c>
      <c r="E626" s="39"/>
      <c r="F626" s="238" t="s">
        <v>588</v>
      </c>
      <c r="G626" s="39"/>
      <c r="H626" s="39"/>
      <c r="I626" s="234"/>
      <c r="J626" s="39"/>
      <c r="K626" s="39"/>
      <c r="L626" s="43"/>
      <c r="M626" s="235"/>
      <c r="N626" s="236"/>
      <c r="O626" s="90"/>
      <c r="P626" s="90"/>
      <c r="Q626" s="90"/>
      <c r="R626" s="90"/>
      <c r="S626" s="90"/>
      <c r="T626" s="91"/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T626" s="16" t="s">
        <v>146</v>
      </c>
      <c r="AU626" s="16" t="s">
        <v>91</v>
      </c>
    </row>
    <row r="627" s="13" customFormat="1">
      <c r="A627" s="13"/>
      <c r="B627" s="240"/>
      <c r="C627" s="241"/>
      <c r="D627" s="232" t="s">
        <v>150</v>
      </c>
      <c r="E627" s="242" t="s">
        <v>1</v>
      </c>
      <c r="F627" s="243" t="s">
        <v>747</v>
      </c>
      <c r="G627" s="241"/>
      <c r="H627" s="244">
        <v>30</v>
      </c>
      <c r="I627" s="245"/>
      <c r="J627" s="241"/>
      <c r="K627" s="241"/>
      <c r="L627" s="246"/>
      <c r="M627" s="247"/>
      <c r="N627" s="248"/>
      <c r="O627" s="248"/>
      <c r="P627" s="248"/>
      <c r="Q627" s="248"/>
      <c r="R627" s="248"/>
      <c r="S627" s="248"/>
      <c r="T627" s="249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50" t="s">
        <v>150</v>
      </c>
      <c r="AU627" s="250" t="s">
        <v>91</v>
      </c>
      <c r="AV627" s="13" t="s">
        <v>91</v>
      </c>
      <c r="AW627" s="13" t="s">
        <v>36</v>
      </c>
      <c r="AX627" s="13" t="s">
        <v>89</v>
      </c>
      <c r="AY627" s="250" t="s">
        <v>136</v>
      </c>
    </row>
    <row r="628" s="2" customFormat="1" ht="33" customHeight="1">
      <c r="A628" s="37"/>
      <c r="B628" s="38"/>
      <c r="C628" s="218" t="s">
        <v>835</v>
      </c>
      <c r="D628" s="218" t="s">
        <v>138</v>
      </c>
      <c r="E628" s="219" t="s">
        <v>590</v>
      </c>
      <c r="F628" s="220" t="s">
        <v>591</v>
      </c>
      <c r="G628" s="221" t="s">
        <v>160</v>
      </c>
      <c r="H628" s="222">
        <v>7.7000000000000002</v>
      </c>
      <c r="I628" s="223"/>
      <c r="J628" s="224">
        <f>ROUND(I628*H628,2)</f>
        <v>0</v>
      </c>
      <c r="K628" s="225"/>
      <c r="L628" s="43"/>
      <c r="M628" s="226" t="s">
        <v>1</v>
      </c>
      <c r="N628" s="227" t="s">
        <v>46</v>
      </c>
      <c r="O628" s="90"/>
      <c r="P628" s="228">
        <f>O628*H628</f>
        <v>0</v>
      </c>
      <c r="Q628" s="228">
        <v>0</v>
      </c>
      <c r="R628" s="228">
        <f>Q628*H628</f>
        <v>0</v>
      </c>
      <c r="S628" s="228">
        <v>0</v>
      </c>
      <c r="T628" s="229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230" t="s">
        <v>142</v>
      </c>
      <c r="AT628" s="230" t="s">
        <v>138</v>
      </c>
      <c r="AU628" s="230" t="s">
        <v>91</v>
      </c>
      <c r="AY628" s="16" t="s">
        <v>136</v>
      </c>
      <c r="BE628" s="231">
        <f>IF(N628="základní",J628,0)</f>
        <v>0</v>
      </c>
      <c r="BF628" s="231">
        <f>IF(N628="snížená",J628,0)</f>
        <v>0</v>
      </c>
      <c r="BG628" s="231">
        <f>IF(N628="zákl. přenesená",J628,0)</f>
        <v>0</v>
      </c>
      <c r="BH628" s="231">
        <f>IF(N628="sníž. přenesená",J628,0)</f>
        <v>0</v>
      </c>
      <c r="BI628" s="231">
        <f>IF(N628="nulová",J628,0)</f>
        <v>0</v>
      </c>
      <c r="BJ628" s="16" t="s">
        <v>89</v>
      </c>
      <c r="BK628" s="231">
        <f>ROUND(I628*H628,2)</f>
        <v>0</v>
      </c>
      <c r="BL628" s="16" t="s">
        <v>142</v>
      </c>
      <c r="BM628" s="230" t="s">
        <v>836</v>
      </c>
    </row>
    <row r="629" s="2" customFormat="1">
      <c r="A629" s="37"/>
      <c r="B629" s="38"/>
      <c r="C629" s="39"/>
      <c r="D629" s="232" t="s">
        <v>144</v>
      </c>
      <c r="E629" s="39"/>
      <c r="F629" s="233" t="s">
        <v>593</v>
      </c>
      <c r="G629" s="39"/>
      <c r="H629" s="39"/>
      <c r="I629" s="234"/>
      <c r="J629" s="39"/>
      <c r="K629" s="39"/>
      <c r="L629" s="43"/>
      <c r="M629" s="235"/>
      <c r="N629" s="236"/>
      <c r="O629" s="90"/>
      <c r="P629" s="90"/>
      <c r="Q629" s="90"/>
      <c r="R629" s="90"/>
      <c r="S629" s="90"/>
      <c r="T629" s="91"/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T629" s="16" t="s">
        <v>144</v>
      </c>
      <c r="AU629" s="16" t="s">
        <v>91</v>
      </c>
    </row>
    <row r="630" s="2" customFormat="1">
      <c r="A630" s="37"/>
      <c r="B630" s="38"/>
      <c r="C630" s="39"/>
      <c r="D630" s="237" t="s">
        <v>146</v>
      </c>
      <c r="E630" s="39"/>
      <c r="F630" s="238" t="s">
        <v>594</v>
      </c>
      <c r="G630" s="39"/>
      <c r="H630" s="39"/>
      <c r="I630" s="234"/>
      <c r="J630" s="39"/>
      <c r="K630" s="39"/>
      <c r="L630" s="43"/>
      <c r="M630" s="235"/>
      <c r="N630" s="236"/>
      <c r="O630" s="90"/>
      <c r="P630" s="90"/>
      <c r="Q630" s="90"/>
      <c r="R630" s="90"/>
      <c r="S630" s="90"/>
      <c r="T630" s="91"/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T630" s="16" t="s">
        <v>146</v>
      </c>
      <c r="AU630" s="16" t="s">
        <v>91</v>
      </c>
    </row>
    <row r="631" s="13" customFormat="1">
      <c r="A631" s="13"/>
      <c r="B631" s="240"/>
      <c r="C631" s="241"/>
      <c r="D631" s="232" t="s">
        <v>150</v>
      </c>
      <c r="E631" s="242" t="s">
        <v>1</v>
      </c>
      <c r="F631" s="243" t="s">
        <v>665</v>
      </c>
      <c r="G631" s="241"/>
      <c r="H631" s="244">
        <v>7.7000000000000002</v>
      </c>
      <c r="I631" s="245"/>
      <c r="J631" s="241"/>
      <c r="K631" s="241"/>
      <c r="L631" s="246"/>
      <c r="M631" s="247"/>
      <c r="N631" s="248"/>
      <c r="O631" s="248"/>
      <c r="P631" s="248"/>
      <c r="Q631" s="248"/>
      <c r="R631" s="248"/>
      <c r="S631" s="248"/>
      <c r="T631" s="249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50" t="s">
        <v>150</v>
      </c>
      <c r="AU631" s="250" t="s">
        <v>91</v>
      </c>
      <c r="AV631" s="13" t="s">
        <v>91</v>
      </c>
      <c r="AW631" s="13" t="s">
        <v>36</v>
      </c>
      <c r="AX631" s="13" t="s">
        <v>89</v>
      </c>
      <c r="AY631" s="250" t="s">
        <v>136</v>
      </c>
    </row>
    <row r="632" s="2" customFormat="1" ht="33" customHeight="1">
      <c r="A632" s="37"/>
      <c r="B632" s="38"/>
      <c r="C632" s="218" t="s">
        <v>837</v>
      </c>
      <c r="D632" s="218" t="s">
        <v>138</v>
      </c>
      <c r="E632" s="219" t="s">
        <v>596</v>
      </c>
      <c r="F632" s="220" t="s">
        <v>597</v>
      </c>
      <c r="G632" s="221" t="s">
        <v>160</v>
      </c>
      <c r="H632" s="222">
        <v>7.7000000000000002</v>
      </c>
      <c r="I632" s="223"/>
      <c r="J632" s="224">
        <f>ROUND(I632*H632,2)</f>
        <v>0</v>
      </c>
      <c r="K632" s="225"/>
      <c r="L632" s="43"/>
      <c r="M632" s="226" t="s">
        <v>1</v>
      </c>
      <c r="N632" s="227" t="s">
        <v>46</v>
      </c>
      <c r="O632" s="90"/>
      <c r="P632" s="228">
        <f>O632*H632</f>
        <v>0</v>
      </c>
      <c r="Q632" s="228">
        <v>0</v>
      </c>
      <c r="R632" s="228">
        <f>Q632*H632</f>
        <v>0</v>
      </c>
      <c r="S632" s="228">
        <v>0</v>
      </c>
      <c r="T632" s="229">
        <f>S632*H632</f>
        <v>0</v>
      </c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R632" s="230" t="s">
        <v>142</v>
      </c>
      <c r="AT632" s="230" t="s">
        <v>138</v>
      </c>
      <c r="AU632" s="230" t="s">
        <v>91</v>
      </c>
      <c r="AY632" s="16" t="s">
        <v>136</v>
      </c>
      <c r="BE632" s="231">
        <f>IF(N632="základní",J632,0)</f>
        <v>0</v>
      </c>
      <c r="BF632" s="231">
        <f>IF(N632="snížená",J632,0)</f>
        <v>0</v>
      </c>
      <c r="BG632" s="231">
        <f>IF(N632="zákl. přenesená",J632,0)</f>
        <v>0</v>
      </c>
      <c r="BH632" s="231">
        <f>IF(N632="sníž. přenesená",J632,0)</f>
        <v>0</v>
      </c>
      <c r="BI632" s="231">
        <f>IF(N632="nulová",J632,0)</f>
        <v>0</v>
      </c>
      <c r="BJ632" s="16" t="s">
        <v>89</v>
      </c>
      <c r="BK632" s="231">
        <f>ROUND(I632*H632,2)</f>
        <v>0</v>
      </c>
      <c r="BL632" s="16" t="s">
        <v>142</v>
      </c>
      <c r="BM632" s="230" t="s">
        <v>838</v>
      </c>
    </row>
    <row r="633" s="2" customFormat="1">
      <c r="A633" s="37"/>
      <c r="B633" s="38"/>
      <c r="C633" s="39"/>
      <c r="D633" s="232" t="s">
        <v>144</v>
      </c>
      <c r="E633" s="39"/>
      <c r="F633" s="233" t="s">
        <v>599</v>
      </c>
      <c r="G633" s="39"/>
      <c r="H633" s="39"/>
      <c r="I633" s="234"/>
      <c r="J633" s="39"/>
      <c r="K633" s="39"/>
      <c r="L633" s="43"/>
      <c r="M633" s="235"/>
      <c r="N633" s="236"/>
      <c r="O633" s="90"/>
      <c r="P633" s="90"/>
      <c r="Q633" s="90"/>
      <c r="R633" s="90"/>
      <c r="S633" s="90"/>
      <c r="T633" s="91"/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T633" s="16" t="s">
        <v>144</v>
      </c>
      <c r="AU633" s="16" t="s">
        <v>91</v>
      </c>
    </row>
    <row r="634" s="2" customFormat="1">
      <c r="A634" s="37"/>
      <c r="B634" s="38"/>
      <c r="C634" s="39"/>
      <c r="D634" s="237" t="s">
        <v>146</v>
      </c>
      <c r="E634" s="39"/>
      <c r="F634" s="238" t="s">
        <v>600</v>
      </c>
      <c r="G634" s="39"/>
      <c r="H634" s="39"/>
      <c r="I634" s="234"/>
      <c r="J634" s="39"/>
      <c r="K634" s="39"/>
      <c r="L634" s="43"/>
      <c r="M634" s="235"/>
      <c r="N634" s="236"/>
      <c r="O634" s="90"/>
      <c r="P634" s="90"/>
      <c r="Q634" s="90"/>
      <c r="R634" s="90"/>
      <c r="S634" s="90"/>
      <c r="T634" s="91"/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T634" s="16" t="s">
        <v>146</v>
      </c>
      <c r="AU634" s="16" t="s">
        <v>91</v>
      </c>
    </row>
    <row r="635" s="13" customFormat="1">
      <c r="A635" s="13"/>
      <c r="B635" s="240"/>
      <c r="C635" s="241"/>
      <c r="D635" s="232" t="s">
        <v>150</v>
      </c>
      <c r="E635" s="242" t="s">
        <v>1</v>
      </c>
      <c r="F635" s="243" t="s">
        <v>665</v>
      </c>
      <c r="G635" s="241"/>
      <c r="H635" s="244">
        <v>7.7000000000000002</v>
      </c>
      <c r="I635" s="245"/>
      <c r="J635" s="241"/>
      <c r="K635" s="241"/>
      <c r="L635" s="246"/>
      <c r="M635" s="247"/>
      <c r="N635" s="248"/>
      <c r="O635" s="248"/>
      <c r="P635" s="248"/>
      <c r="Q635" s="248"/>
      <c r="R635" s="248"/>
      <c r="S635" s="248"/>
      <c r="T635" s="249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50" t="s">
        <v>150</v>
      </c>
      <c r="AU635" s="250" t="s">
        <v>91</v>
      </c>
      <c r="AV635" s="13" t="s">
        <v>91</v>
      </c>
      <c r="AW635" s="13" t="s">
        <v>36</v>
      </c>
      <c r="AX635" s="13" t="s">
        <v>89</v>
      </c>
      <c r="AY635" s="250" t="s">
        <v>136</v>
      </c>
    </row>
    <row r="636" s="2" customFormat="1" ht="33" customHeight="1">
      <c r="A636" s="37"/>
      <c r="B636" s="38"/>
      <c r="C636" s="218" t="s">
        <v>839</v>
      </c>
      <c r="D636" s="218" t="s">
        <v>138</v>
      </c>
      <c r="E636" s="219" t="s">
        <v>403</v>
      </c>
      <c r="F636" s="220" t="s">
        <v>404</v>
      </c>
      <c r="G636" s="221" t="s">
        <v>265</v>
      </c>
      <c r="H636" s="222">
        <v>5.0190000000000001</v>
      </c>
      <c r="I636" s="223"/>
      <c r="J636" s="224">
        <f>ROUND(I636*H636,2)</f>
        <v>0</v>
      </c>
      <c r="K636" s="225"/>
      <c r="L636" s="43"/>
      <c r="M636" s="226" t="s">
        <v>1</v>
      </c>
      <c r="N636" s="227" t="s">
        <v>46</v>
      </c>
      <c r="O636" s="90"/>
      <c r="P636" s="228">
        <f>O636*H636</f>
        <v>0</v>
      </c>
      <c r="Q636" s="228">
        <v>0</v>
      </c>
      <c r="R636" s="228">
        <f>Q636*H636</f>
        <v>0</v>
      </c>
      <c r="S636" s="228">
        <v>0</v>
      </c>
      <c r="T636" s="229">
        <f>S636*H636</f>
        <v>0</v>
      </c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R636" s="230" t="s">
        <v>142</v>
      </c>
      <c r="AT636" s="230" t="s">
        <v>138</v>
      </c>
      <c r="AU636" s="230" t="s">
        <v>91</v>
      </c>
      <c r="AY636" s="16" t="s">
        <v>136</v>
      </c>
      <c r="BE636" s="231">
        <f>IF(N636="základní",J636,0)</f>
        <v>0</v>
      </c>
      <c r="BF636" s="231">
        <f>IF(N636="snížená",J636,0)</f>
        <v>0</v>
      </c>
      <c r="BG636" s="231">
        <f>IF(N636="zákl. přenesená",J636,0)</f>
        <v>0</v>
      </c>
      <c r="BH636" s="231">
        <f>IF(N636="sníž. přenesená",J636,0)</f>
        <v>0</v>
      </c>
      <c r="BI636" s="231">
        <f>IF(N636="nulová",J636,0)</f>
        <v>0</v>
      </c>
      <c r="BJ636" s="16" t="s">
        <v>89</v>
      </c>
      <c r="BK636" s="231">
        <f>ROUND(I636*H636,2)</f>
        <v>0</v>
      </c>
      <c r="BL636" s="16" t="s">
        <v>142</v>
      </c>
      <c r="BM636" s="230" t="s">
        <v>840</v>
      </c>
    </row>
    <row r="637" s="2" customFormat="1">
      <c r="A637" s="37"/>
      <c r="B637" s="38"/>
      <c r="C637" s="39"/>
      <c r="D637" s="232" t="s">
        <v>144</v>
      </c>
      <c r="E637" s="39"/>
      <c r="F637" s="233" t="s">
        <v>605</v>
      </c>
      <c r="G637" s="39"/>
      <c r="H637" s="39"/>
      <c r="I637" s="234"/>
      <c r="J637" s="39"/>
      <c r="K637" s="39"/>
      <c r="L637" s="43"/>
      <c r="M637" s="235"/>
      <c r="N637" s="236"/>
      <c r="O637" s="90"/>
      <c r="P637" s="90"/>
      <c r="Q637" s="90"/>
      <c r="R637" s="90"/>
      <c r="S637" s="90"/>
      <c r="T637" s="91"/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T637" s="16" t="s">
        <v>144</v>
      </c>
      <c r="AU637" s="16" t="s">
        <v>91</v>
      </c>
    </row>
    <row r="638" s="2" customFormat="1">
      <c r="A638" s="37"/>
      <c r="B638" s="38"/>
      <c r="C638" s="39"/>
      <c r="D638" s="237" t="s">
        <v>146</v>
      </c>
      <c r="E638" s="39"/>
      <c r="F638" s="238" t="s">
        <v>407</v>
      </c>
      <c r="G638" s="39"/>
      <c r="H638" s="39"/>
      <c r="I638" s="234"/>
      <c r="J638" s="39"/>
      <c r="K638" s="39"/>
      <c r="L638" s="43"/>
      <c r="M638" s="235"/>
      <c r="N638" s="236"/>
      <c r="O638" s="90"/>
      <c r="P638" s="90"/>
      <c r="Q638" s="90"/>
      <c r="R638" s="90"/>
      <c r="S638" s="90"/>
      <c r="T638" s="91"/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T638" s="16" t="s">
        <v>146</v>
      </c>
      <c r="AU638" s="16" t="s">
        <v>91</v>
      </c>
    </row>
    <row r="639" s="13" customFormat="1">
      <c r="A639" s="13"/>
      <c r="B639" s="240"/>
      <c r="C639" s="241"/>
      <c r="D639" s="232" t="s">
        <v>150</v>
      </c>
      <c r="E639" s="242" t="s">
        <v>1</v>
      </c>
      <c r="F639" s="243" t="s">
        <v>841</v>
      </c>
      <c r="G639" s="241"/>
      <c r="H639" s="244">
        <v>5.0190000000000001</v>
      </c>
      <c r="I639" s="245"/>
      <c r="J639" s="241"/>
      <c r="K639" s="241"/>
      <c r="L639" s="246"/>
      <c r="M639" s="247"/>
      <c r="N639" s="248"/>
      <c r="O639" s="248"/>
      <c r="P639" s="248"/>
      <c r="Q639" s="248"/>
      <c r="R639" s="248"/>
      <c r="S639" s="248"/>
      <c r="T639" s="249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50" t="s">
        <v>150</v>
      </c>
      <c r="AU639" s="250" t="s">
        <v>91</v>
      </c>
      <c r="AV639" s="13" t="s">
        <v>91</v>
      </c>
      <c r="AW639" s="13" t="s">
        <v>36</v>
      </c>
      <c r="AX639" s="13" t="s">
        <v>89</v>
      </c>
      <c r="AY639" s="250" t="s">
        <v>136</v>
      </c>
    </row>
    <row r="640" s="2" customFormat="1" ht="21.75" customHeight="1">
      <c r="A640" s="37"/>
      <c r="B640" s="38"/>
      <c r="C640" s="218" t="s">
        <v>842</v>
      </c>
      <c r="D640" s="218" t="s">
        <v>138</v>
      </c>
      <c r="E640" s="219" t="s">
        <v>410</v>
      </c>
      <c r="F640" s="220" t="s">
        <v>411</v>
      </c>
      <c r="G640" s="221" t="s">
        <v>265</v>
      </c>
      <c r="H640" s="222">
        <v>5.0190000000000001</v>
      </c>
      <c r="I640" s="223"/>
      <c r="J640" s="224">
        <f>ROUND(I640*H640,2)</f>
        <v>0</v>
      </c>
      <c r="K640" s="225"/>
      <c r="L640" s="43"/>
      <c r="M640" s="226" t="s">
        <v>1</v>
      </c>
      <c r="N640" s="227" t="s">
        <v>46</v>
      </c>
      <c r="O640" s="90"/>
      <c r="P640" s="228">
        <f>O640*H640</f>
        <v>0</v>
      </c>
      <c r="Q640" s="228">
        <v>0</v>
      </c>
      <c r="R640" s="228">
        <f>Q640*H640</f>
        <v>0</v>
      </c>
      <c r="S640" s="228">
        <v>0</v>
      </c>
      <c r="T640" s="229">
        <f>S640*H640</f>
        <v>0</v>
      </c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R640" s="230" t="s">
        <v>142</v>
      </c>
      <c r="AT640" s="230" t="s">
        <v>138</v>
      </c>
      <c r="AU640" s="230" t="s">
        <v>91</v>
      </c>
      <c r="AY640" s="16" t="s">
        <v>136</v>
      </c>
      <c r="BE640" s="231">
        <f>IF(N640="základní",J640,0)</f>
        <v>0</v>
      </c>
      <c r="BF640" s="231">
        <f>IF(N640="snížená",J640,0)</f>
        <v>0</v>
      </c>
      <c r="BG640" s="231">
        <f>IF(N640="zákl. přenesená",J640,0)</f>
        <v>0</v>
      </c>
      <c r="BH640" s="231">
        <f>IF(N640="sníž. přenesená",J640,0)</f>
        <v>0</v>
      </c>
      <c r="BI640" s="231">
        <f>IF(N640="nulová",J640,0)</f>
        <v>0</v>
      </c>
      <c r="BJ640" s="16" t="s">
        <v>89</v>
      </c>
      <c r="BK640" s="231">
        <f>ROUND(I640*H640,2)</f>
        <v>0</v>
      </c>
      <c r="BL640" s="16" t="s">
        <v>142</v>
      </c>
      <c r="BM640" s="230" t="s">
        <v>843</v>
      </c>
    </row>
    <row r="641" s="2" customFormat="1">
      <c r="A641" s="37"/>
      <c r="B641" s="38"/>
      <c r="C641" s="39"/>
      <c r="D641" s="232" t="s">
        <v>144</v>
      </c>
      <c r="E641" s="39"/>
      <c r="F641" s="233" t="s">
        <v>602</v>
      </c>
      <c r="G641" s="39"/>
      <c r="H641" s="39"/>
      <c r="I641" s="234"/>
      <c r="J641" s="39"/>
      <c r="K641" s="39"/>
      <c r="L641" s="43"/>
      <c r="M641" s="235"/>
      <c r="N641" s="236"/>
      <c r="O641" s="90"/>
      <c r="P641" s="90"/>
      <c r="Q641" s="90"/>
      <c r="R641" s="90"/>
      <c r="S641" s="90"/>
      <c r="T641" s="91"/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T641" s="16" t="s">
        <v>144</v>
      </c>
      <c r="AU641" s="16" t="s">
        <v>91</v>
      </c>
    </row>
    <row r="642" s="2" customFormat="1">
      <c r="A642" s="37"/>
      <c r="B642" s="38"/>
      <c r="C642" s="39"/>
      <c r="D642" s="237" t="s">
        <v>146</v>
      </c>
      <c r="E642" s="39"/>
      <c r="F642" s="238" t="s">
        <v>414</v>
      </c>
      <c r="G642" s="39"/>
      <c r="H642" s="39"/>
      <c r="I642" s="234"/>
      <c r="J642" s="39"/>
      <c r="K642" s="39"/>
      <c r="L642" s="43"/>
      <c r="M642" s="235"/>
      <c r="N642" s="236"/>
      <c r="O642" s="90"/>
      <c r="P642" s="90"/>
      <c r="Q642" s="90"/>
      <c r="R642" s="90"/>
      <c r="S642" s="90"/>
      <c r="T642" s="91"/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T642" s="16" t="s">
        <v>146</v>
      </c>
      <c r="AU642" s="16" t="s">
        <v>91</v>
      </c>
    </row>
    <row r="643" s="13" customFormat="1">
      <c r="A643" s="13"/>
      <c r="B643" s="240"/>
      <c r="C643" s="241"/>
      <c r="D643" s="232" t="s">
        <v>150</v>
      </c>
      <c r="E643" s="242" t="s">
        <v>1</v>
      </c>
      <c r="F643" s="243" t="s">
        <v>841</v>
      </c>
      <c r="G643" s="241"/>
      <c r="H643" s="244">
        <v>5.0190000000000001</v>
      </c>
      <c r="I643" s="245"/>
      <c r="J643" s="241"/>
      <c r="K643" s="241"/>
      <c r="L643" s="246"/>
      <c r="M643" s="247"/>
      <c r="N643" s="248"/>
      <c r="O643" s="248"/>
      <c r="P643" s="248"/>
      <c r="Q643" s="248"/>
      <c r="R643" s="248"/>
      <c r="S643" s="248"/>
      <c r="T643" s="249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50" t="s">
        <v>150</v>
      </c>
      <c r="AU643" s="250" t="s">
        <v>91</v>
      </c>
      <c r="AV643" s="13" t="s">
        <v>91</v>
      </c>
      <c r="AW643" s="13" t="s">
        <v>36</v>
      </c>
      <c r="AX643" s="13" t="s">
        <v>89</v>
      </c>
      <c r="AY643" s="250" t="s">
        <v>136</v>
      </c>
    </row>
    <row r="644" s="2" customFormat="1" ht="16.5" customHeight="1">
      <c r="A644" s="37"/>
      <c r="B644" s="38"/>
      <c r="C644" s="218" t="s">
        <v>844</v>
      </c>
      <c r="D644" s="218" t="s">
        <v>138</v>
      </c>
      <c r="E644" s="219" t="s">
        <v>606</v>
      </c>
      <c r="F644" s="220" t="s">
        <v>607</v>
      </c>
      <c r="G644" s="221" t="s">
        <v>265</v>
      </c>
      <c r="H644" s="222">
        <v>15.568</v>
      </c>
      <c r="I644" s="223"/>
      <c r="J644" s="224">
        <f>ROUND(I644*H644,2)</f>
        <v>0</v>
      </c>
      <c r="K644" s="225"/>
      <c r="L644" s="43"/>
      <c r="M644" s="226" t="s">
        <v>1</v>
      </c>
      <c r="N644" s="227" t="s">
        <v>46</v>
      </c>
      <c r="O644" s="90"/>
      <c r="P644" s="228">
        <f>O644*H644</f>
        <v>0</v>
      </c>
      <c r="Q644" s="228">
        <v>0</v>
      </c>
      <c r="R644" s="228">
        <f>Q644*H644</f>
        <v>0</v>
      </c>
      <c r="S644" s="228">
        <v>0</v>
      </c>
      <c r="T644" s="229">
        <f>S644*H644</f>
        <v>0</v>
      </c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R644" s="230" t="s">
        <v>142</v>
      </c>
      <c r="AT644" s="230" t="s">
        <v>138</v>
      </c>
      <c r="AU644" s="230" t="s">
        <v>91</v>
      </c>
      <c r="AY644" s="16" t="s">
        <v>136</v>
      </c>
      <c r="BE644" s="231">
        <f>IF(N644="základní",J644,0)</f>
        <v>0</v>
      </c>
      <c r="BF644" s="231">
        <f>IF(N644="snížená",J644,0)</f>
        <v>0</v>
      </c>
      <c r="BG644" s="231">
        <f>IF(N644="zákl. přenesená",J644,0)</f>
        <v>0</v>
      </c>
      <c r="BH644" s="231">
        <f>IF(N644="sníž. přenesená",J644,0)</f>
        <v>0</v>
      </c>
      <c r="BI644" s="231">
        <f>IF(N644="nulová",J644,0)</f>
        <v>0</v>
      </c>
      <c r="BJ644" s="16" t="s">
        <v>89</v>
      </c>
      <c r="BK644" s="231">
        <f>ROUND(I644*H644,2)</f>
        <v>0</v>
      </c>
      <c r="BL644" s="16" t="s">
        <v>142</v>
      </c>
      <c r="BM644" s="230" t="s">
        <v>845</v>
      </c>
    </row>
    <row r="645" s="2" customFormat="1">
      <c r="A645" s="37"/>
      <c r="B645" s="38"/>
      <c r="C645" s="39"/>
      <c r="D645" s="232" t="s">
        <v>144</v>
      </c>
      <c r="E645" s="39"/>
      <c r="F645" s="233" t="s">
        <v>609</v>
      </c>
      <c r="G645" s="39"/>
      <c r="H645" s="39"/>
      <c r="I645" s="234"/>
      <c r="J645" s="39"/>
      <c r="K645" s="39"/>
      <c r="L645" s="43"/>
      <c r="M645" s="235"/>
      <c r="N645" s="236"/>
      <c r="O645" s="90"/>
      <c r="P645" s="90"/>
      <c r="Q645" s="90"/>
      <c r="R645" s="90"/>
      <c r="S645" s="90"/>
      <c r="T645" s="91"/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T645" s="16" t="s">
        <v>144</v>
      </c>
      <c r="AU645" s="16" t="s">
        <v>91</v>
      </c>
    </row>
    <row r="646" s="2" customFormat="1">
      <c r="A646" s="37"/>
      <c r="B646" s="38"/>
      <c r="C646" s="39"/>
      <c r="D646" s="237" t="s">
        <v>146</v>
      </c>
      <c r="E646" s="39"/>
      <c r="F646" s="238" t="s">
        <v>610</v>
      </c>
      <c r="G646" s="39"/>
      <c r="H646" s="39"/>
      <c r="I646" s="234"/>
      <c r="J646" s="39"/>
      <c r="K646" s="39"/>
      <c r="L646" s="43"/>
      <c r="M646" s="235"/>
      <c r="N646" s="236"/>
      <c r="O646" s="90"/>
      <c r="P646" s="90"/>
      <c r="Q646" s="90"/>
      <c r="R646" s="90"/>
      <c r="S646" s="90"/>
      <c r="T646" s="91"/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T646" s="16" t="s">
        <v>146</v>
      </c>
      <c r="AU646" s="16" t="s">
        <v>91</v>
      </c>
    </row>
    <row r="647" s="13" customFormat="1">
      <c r="A647" s="13"/>
      <c r="B647" s="240"/>
      <c r="C647" s="241"/>
      <c r="D647" s="232" t="s">
        <v>150</v>
      </c>
      <c r="E647" s="242" t="s">
        <v>1</v>
      </c>
      <c r="F647" s="243" t="s">
        <v>708</v>
      </c>
      <c r="G647" s="241"/>
      <c r="H647" s="244">
        <v>15.4</v>
      </c>
      <c r="I647" s="245"/>
      <c r="J647" s="241"/>
      <c r="K647" s="241"/>
      <c r="L647" s="246"/>
      <c r="M647" s="247"/>
      <c r="N647" s="248"/>
      <c r="O647" s="248"/>
      <c r="P647" s="248"/>
      <c r="Q647" s="248"/>
      <c r="R647" s="248"/>
      <c r="S647" s="248"/>
      <c r="T647" s="249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50" t="s">
        <v>150</v>
      </c>
      <c r="AU647" s="250" t="s">
        <v>91</v>
      </c>
      <c r="AV647" s="13" t="s">
        <v>91</v>
      </c>
      <c r="AW647" s="13" t="s">
        <v>36</v>
      </c>
      <c r="AX647" s="13" t="s">
        <v>81</v>
      </c>
      <c r="AY647" s="250" t="s">
        <v>136</v>
      </c>
    </row>
    <row r="648" s="13" customFormat="1">
      <c r="A648" s="13"/>
      <c r="B648" s="240"/>
      <c r="C648" s="241"/>
      <c r="D648" s="232" t="s">
        <v>150</v>
      </c>
      <c r="E648" s="242" t="s">
        <v>1</v>
      </c>
      <c r="F648" s="243" t="s">
        <v>846</v>
      </c>
      <c r="G648" s="241"/>
      <c r="H648" s="244">
        <v>0.078</v>
      </c>
      <c r="I648" s="245"/>
      <c r="J648" s="241"/>
      <c r="K648" s="241"/>
      <c r="L648" s="246"/>
      <c r="M648" s="247"/>
      <c r="N648" s="248"/>
      <c r="O648" s="248"/>
      <c r="P648" s="248"/>
      <c r="Q648" s="248"/>
      <c r="R648" s="248"/>
      <c r="S648" s="248"/>
      <c r="T648" s="249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50" t="s">
        <v>150</v>
      </c>
      <c r="AU648" s="250" t="s">
        <v>91</v>
      </c>
      <c r="AV648" s="13" t="s">
        <v>91</v>
      </c>
      <c r="AW648" s="13" t="s">
        <v>36</v>
      </c>
      <c r="AX648" s="13" t="s">
        <v>81</v>
      </c>
      <c r="AY648" s="250" t="s">
        <v>136</v>
      </c>
    </row>
    <row r="649" s="13" customFormat="1">
      <c r="A649" s="13"/>
      <c r="B649" s="240"/>
      <c r="C649" s="241"/>
      <c r="D649" s="232" t="s">
        <v>150</v>
      </c>
      <c r="E649" s="242" t="s">
        <v>1</v>
      </c>
      <c r="F649" s="243" t="s">
        <v>847</v>
      </c>
      <c r="G649" s="241"/>
      <c r="H649" s="244">
        <v>0.089999999999999997</v>
      </c>
      <c r="I649" s="245"/>
      <c r="J649" s="241"/>
      <c r="K649" s="241"/>
      <c r="L649" s="246"/>
      <c r="M649" s="247"/>
      <c r="N649" s="248"/>
      <c r="O649" s="248"/>
      <c r="P649" s="248"/>
      <c r="Q649" s="248"/>
      <c r="R649" s="248"/>
      <c r="S649" s="248"/>
      <c r="T649" s="249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50" t="s">
        <v>150</v>
      </c>
      <c r="AU649" s="250" t="s">
        <v>91</v>
      </c>
      <c r="AV649" s="13" t="s">
        <v>91</v>
      </c>
      <c r="AW649" s="13" t="s">
        <v>36</v>
      </c>
      <c r="AX649" s="13" t="s">
        <v>81</v>
      </c>
      <c r="AY649" s="250" t="s">
        <v>136</v>
      </c>
    </row>
    <row r="650" s="14" customFormat="1">
      <c r="A650" s="14"/>
      <c r="B650" s="251"/>
      <c r="C650" s="252"/>
      <c r="D650" s="232" t="s">
        <v>150</v>
      </c>
      <c r="E650" s="253" t="s">
        <v>1</v>
      </c>
      <c r="F650" s="254" t="s">
        <v>178</v>
      </c>
      <c r="G650" s="252"/>
      <c r="H650" s="255">
        <v>15.568</v>
      </c>
      <c r="I650" s="256"/>
      <c r="J650" s="252"/>
      <c r="K650" s="252"/>
      <c r="L650" s="257"/>
      <c r="M650" s="258"/>
      <c r="N650" s="259"/>
      <c r="O650" s="259"/>
      <c r="P650" s="259"/>
      <c r="Q650" s="259"/>
      <c r="R650" s="259"/>
      <c r="S650" s="259"/>
      <c r="T650" s="260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61" t="s">
        <v>150</v>
      </c>
      <c r="AU650" s="261" t="s">
        <v>91</v>
      </c>
      <c r="AV650" s="14" t="s">
        <v>142</v>
      </c>
      <c r="AW650" s="14" t="s">
        <v>36</v>
      </c>
      <c r="AX650" s="14" t="s">
        <v>89</v>
      </c>
      <c r="AY650" s="261" t="s">
        <v>136</v>
      </c>
    </row>
    <row r="651" s="12" customFormat="1" ht="22.8" customHeight="1">
      <c r="A651" s="12"/>
      <c r="B651" s="202"/>
      <c r="C651" s="203"/>
      <c r="D651" s="204" t="s">
        <v>80</v>
      </c>
      <c r="E651" s="216" t="s">
        <v>170</v>
      </c>
      <c r="F651" s="216" t="s">
        <v>848</v>
      </c>
      <c r="G651" s="203"/>
      <c r="H651" s="203"/>
      <c r="I651" s="206"/>
      <c r="J651" s="217">
        <f>BK651</f>
        <v>0</v>
      </c>
      <c r="K651" s="203"/>
      <c r="L651" s="208"/>
      <c r="M651" s="209"/>
      <c r="N651" s="210"/>
      <c r="O651" s="210"/>
      <c r="P651" s="211">
        <f>SUM(P652:P805)</f>
        <v>0</v>
      </c>
      <c r="Q651" s="210"/>
      <c r="R651" s="211">
        <f>SUM(R652:R805)</f>
        <v>65.619011999999998</v>
      </c>
      <c r="S651" s="210"/>
      <c r="T651" s="212">
        <f>SUM(T652:T805)</f>
        <v>37.855365600000006</v>
      </c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R651" s="213" t="s">
        <v>89</v>
      </c>
      <c r="AT651" s="214" t="s">
        <v>80</v>
      </c>
      <c r="AU651" s="214" t="s">
        <v>89</v>
      </c>
      <c r="AY651" s="213" t="s">
        <v>136</v>
      </c>
      <c r="BK651" s="215">
        <f>SUM(BK652:BK805)</f>
        <v>0</v>
      </c>
    </row>
    <row r="652" s="2" customFormat="1" ht="21.75" customHeight="1">
      <c r="A652" s="37"/>
      <c r="B652" s="38"/>
      <c r="C652" s="218" t="s">
        <v>849</v>
      </c>
      <c r="D652" s="218" t="s">
        <v>138</v>
      </c>
      <c r="E652" s="219" t="s">
        <v>642</v>
      </c>
      <c r="F652" s="220" t="s">
        <v>643</v>
      </c>
      <c r="G652" s="221" t="s">
        <v>141</v>
      </c>
      <c r="H652" s="222">
        <v>3.73</v>
      </c>
      <c r="I652" s="223"/>
      <c r="J652" s="224">
        <f>ROUND(I652*H652,2)</f>
        <v>0</v>
      </c>
      <c r="K652" s="225"/>
      <c r="L652" s="43"/>
      <c r="M652" s="226" t="s">
        <v>1</v>
      </c>
      <c r="N652" s="227" t="s">
        <v>46</v>
      </c>
      <c r="O652" s="90"/>
      <c r="P652" s="228">
        <f>O652*H652</f>
        <v>0</v>
      </c>
      <c r="Q652" s="228">
        <v>0</v>
      </c>
      <c r="R652" s="228">
        <f>Q652*H652</f>
        <v>0</v>
      </c>
      <c r="S652" s="228">
        <v>0</v>
      </c>
      <c r="T652" s="229">
        <f>S652*H652</f>
        <v>0</v>
      </c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R652" s="230" t="s">
        <v>142</v>
      </c>
      <c r="AT652" s="230" t="s">
        <v>138</v>
      </c>
      <c r="AU652" s="230" t="s">
        <v>91</v>
      </c>
      <c r="AY652" s="16" t="s">
        <v>136</v>
      </c>
      <c r="BE652" s="231">
        <f>IF(N652="základní",J652,0)</f>
        <v>0</v>
      </c>
      <c r="BF652" s="231">
        <f>IF(N652="snížená",J652,0)</f>
        <v>0</v>
      </c>
      <c r="BG652" s="231">
        <f>IF(N652="zákl. přenesená",J652,0)</f>
        <v>0</v>
      </c>
      <c r="BH652" s="231">
        <f>IF(N652="sníž. přenesená",J652,0)</f>
        <v>0</v>
      </c>
      <c r="BI652" s="231">
        <f>IF(N652="nulová",J652,0)</f>
        <v>0</v>
      </c>
      <c r="BJ652" s="16" t="s">
        <v>89</v>
      </c>
      <c r="BK652" s="231">
        <f>ROUND(I652*H652,2)</f>
        <v>0</v>
      </c>
      <c r="BL652" s="16" t="s">
        <v>142</v>
      </c>
      <c r="BM652" s="230" t="s">
        <v>850</v>
      </c>
    </row>
    <row r="653" s="2" customFormat="1">
      <c r="A653" s="37"/>
      <c r="B653" s="38"/>
      <c r="C653" s="39"/>
      <c r="D653" s="232" t="s">
        <v>144</v>
      </c>
      <c r="E653" s="39"/>
      <c r="F653" s="233" t="s">
        <v>645</v>
      </c>
      <c r="G653" s="39"/>
      <c r="H653" s="39"/>
      <c r="I653" s="234"/>
      <c r="J653" s="39"/>
      <c r="K653" s="39"/>
      <c r="L653" s="43"/>
      <c r="M653" s="235"/>
      <c r="N653" s="236"/>
      <c r="O653" s="90"/>
      <c r="P653" s="90"/>
      <c r="Q653" s="90"/>
      <c r="R653" s="90"/>
      <c r="S653" s="90"/>
      <c r="T653" s="91"/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T653" s="16" t="s">
        <v>144</v>
      </c>
      <c r="AU653" s="16" t="s">
        <v>91</v>
      </c>
    </row>
    <row r="654" s="2" customFormat="1">
      <c r="A654" s="37"/>
      <c r="B654" s="38"/>
      <c r="C654" s="39"/>
      <c r="D654" s="237" t="s">
        <v>146</v>
      </c>
      <c r="E654" s="39"/>
      <c r="F654" s="238" t="s">
        <v>646</v>
      </c>
      <c r="G654" s="39"/>
      <c r="H654" s="39"/>
      <c r="I654" s="234"/>
      <c r="J654" s="39"/>
      <c r="K654" s="39"/>
      <c r="L654" s="43"/>
      <c r="M654" s="235"/>
      <c r="N654" s="236"/>
      <c r="O654" s="90"/>
      <c r="P654" s="90"/>
      <c r="Q654" s="90"/>
      <c r="R654" s="90"/>
      <c r="S654" s="90"/>
      <c r="T654" s="91"/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T654" s="16" t="s">
        <v>146</v>
      </c>
      <c r="AU654" s="16" t="s">
        <v>91</v>
      </c>
    </row>
    <row r="655" s="2" customFormat="1">
      <c r="A655" s="37"/>
      <c r="B655" s="38"/>
      <c r="C655" s="39"/>
      <c r="D655" s="232" t="s">
        <v>148</v>
      </c>
      <c r="E655" s="39"/>
      <c r="F655" s="239" t="s">
        <v>470</v>
      </c>
      <c r="G655" s="39"/>
      <c r="H655" s="39"/>
      <c r="I655" s="234"/>
      <c r="J655" s="39"/>
      <c r="K655" s="39"/>
      <c r="L655" s="43"/>
      <c r="M655" s="235"/>
      <c r="N655" s="236"/>
      <c r="O655" s="90"/>
      <c r="P655" s="90"/>
      <c r="Q655" s="90"/>
      <c r="R655" s="90"/>
      <c r="S655" s="90"/>
      <c r="T655" s="91"/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T655" s="16" t="s">
        <v>148</v>
      </c>
      <c r="AU655" s="16" t="s">
        <v>91</v>
      </c>
    </row>
    <row r="656" s="13" customFormat="1">
      <c r="A656" s="13"/>
      <c r="B656" s="240"/>
      <c r="C656" s="241"/>
      <c r="D656" s="232" t="s">
        <v>150</v>
      </c>
      <c r="E656" s="242" t="s">
        <v>1</v>
      </c>
      <c r="F656" s="243" t="s">
        <v>851</v>
      </c>
      <c r="G656" s="241"/>
      <c r="H656" s="244">
        <v>3.73</v>
      </c>
      <c r="I656" s="245"/>
      <c r="J656" s="241"/>
      <c r="K656" s="241"/>
      <c r="L656" s="246"/>
      <c r="M656" s="247"/>
      <c r="N656" s="248"/>
      <c r="O656" s="248"/>
      <c r="P656" s="248"/>
      <c r="Q656" s="248"/>
      <c r="R656" s="248"/>
      <c r="S656" s="248"/>
      <c r="T656" s="249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50" t="s">
        <v>150</v>
      </c>
      <c r="AU656" s="250" t="s">
        <v>91</v>
      </c>
      <c r="AV656" s="13" t="s">
        <v>91</v>
      </c>
      <c r="AW656" s="13" t="s">
        <v>36</v>
      </c>
      <c r="AX656" s="13" t="s">
        <v>89</v>
      </c>
      <c r="AY656" s="250" t="s">
        <v>136</v>
      </c>
    </row>
    <row r="657" s="2" customFormat="1" ht="24.15" customHeight="1">
      <c r="A657" s="37"/>
      <c r="B657" s="38"/>
      <c r="C657" s="218" t="s">
        <v>852</v>
      </c>
      <c r="D657" s="218" t="s">
        <v>138</v>
      </c>
      <c r="E657" s="219" t="s">
        <v>392</v>
      </c>
      <c r="F657" s="220" t="s">
        <v>393</v>
      </c>
      <c r="G657" s="221" t="s">
        <v>141</v>
      </c>
      <c r="H657" s="222">
        <v>3.73</v>
      </c>
      <c r="I657" s="223"/>
      <c r="J657" s="224">
        <f>ROUND(I657*H657,2)</f>
        <v>0</v>
      </c>
      <c r="K657" s="225"/>
      <c r="L657" s="43"/>
      <c r="M657" s="226" t="s">
        <v>1</v>
      </c>
      <c r="N657" s="227" t="s">
        <v>46</v>
      </c>
      <c r="O657" s="90"/>
      <c r="P657" s="228">
        <f>O657*H657</f>
        <v>0</v>
      </c>
      <c r="Q657" s="228">
        <v>0</v>
      </c>
      <c r="R657" s="228">
        <f>Q657*H657</f>
        <v>0</v>
      </c>
      <c r="S657" s="228">
        <v>0.078159999999999993</v>
      </c>
      <c r="T657" s="229">
        <f>S657*H657</f>
        <v>0.29153679999999998</v>
      </c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R657" s="230" t="s">
        <v>142</v>
      </c>
      <c r="AT657" s="230" t="s">
        <v>138</v>
      </c>
      <c r="AU657" s="230" t="s">
        <v>91</v>
      </c>
      <c r="AY657" s="16" t="s">
        <v>136</v>
      </c>
      <c r="BE657" s="231">
        <f>IF(N657="základní",J657,0)</f>
        <v>0</v>
      </c>
      <c r="BF657" s="231">
        <f>IF(N657="snížená",J657,0)</f>
        <v>0</v>
      </c>
      <c r="BG657" s="231">
        <f>IF(N657="zákl. přenesená",J657,0)</f>
        <v>0</v>
      </c>
      <c r="BH657" s="231">
        <f>IF(N657="sníž. přenesená",J657,0)</f>
        <v>0</v>
      </c>
      <c r="BI657" s="231">
        <f>IF(N657="nulová",J657,0)</f>
        <v>0</v>
      </c>
      <c r="BJ657" s="16" t="s">
        <v>89</v>
      </c>
      <c r="BK657" s="231">
        <f>ROUND(I657*H657,2)</f>
        <v>0</v>
      </c>
      <c r="BL657" s="16" t="s">
        <v>142</v>
      </c>
      <c r="BM657" s="230" t="s">
        <v>853</v>
      </c>
    </row>
    <row r="658" s="2" customFormat="1">
      <c r="A658" s="37"/>
      <c r="B658" s="38"/>
      <c r="C658" s="39"/>
      <c r="D658" s="232" t="s">
        <v>144</v>
      </c>
      <c r="E658" s="39"/>
      <c r="F658" s="233" t="s">
        <v>395</v>
      </c>
      <c r="G658" s="39"/>
      <c r="H658" s="39"/>
      <c r="I658" s="234"/>
      <c r="J658" s="39"/>
      <c r="K658" s="39"/>
      <c r="L658" s="43"/>
      <c r="M658" s="235"/>
      <c r="N658" s="236"/>
      <c r="O658" s="90"/>
      <c r="P658" s="90"/>
      <c r="Q658" s="90"/>
      <c r="R658" s="90"/>
      <c r="S658" s="90"/>
      <c r="T658" s="91"/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T658" s="16" t="s">
        <v>144</v>
      </c>
      <c r="AU658" s="16" t="s">
        <v>91</v>
      </c>
    </row>
    <row r="659" s="2" customFormat="1">
      <c r="A659" s="37"/>
      <c r="B659" s="38"/>
      <c r="C659" s="39"/>
      <c r="D659" s="237" t="s">
        <v>146</v>
      </c>
      <c r="E659" s="39"/>
      <c r="F659" s="238" t="s">
        <v>396</v>
      </c>
      <c r="G659" s="39"/>
      <c r="H659" s="39"/>
      <c r="I659" s="234"/>
      <c r="J659" s="39"/>
      <c r="K659" s="39"/>
      <c r="L659" s="43"/>
      <c r="M659" s="235"/>
      <c r="N659" s="236"/>
      <c r="O659" s="90"/>
      <c r="P659" s="90"/>
      <c r="Q659" s="90"/>
      <c r="R659" s="90"/>
      <c r="S659" s="90"/>
      <c r="T659" s="91"/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T659" s="16" t="s">
        <v>146</v>
      </c>
      <c r="AU659" s="16" t="s">
        <v>91</v>
      </c>
    </row>
    <row r="660" s="13" customFormat="1">
      <c r="A660" s="13"/>
      <c r="B660" s="240"/>
      <c r="C660" s="241"/>
      <c r="D660" s="232" t="s">
        <v>150</v>
      </c>
      <c r="E660" s="242" t="s">
        <v>1</v>
      </c>
      <c r="F660" s="243" t="s">
        <v>851</v>
      </c>
      <c r="G660" s="241"/>
      <c r="H660" s="244">
        <v>3.73</v>
      </c>
      <c r="I660" s="245"/>
      <c r="J660" s="241"/>
      <c r="K660" s="241"/>
      <c r="L660" s="246"/>
      <c r="M660" s="247"/>
      <c r="N660" s="248"/>
      <c r="O660" s="248"/>
      <c r="P660" s="248"/>
      <c r="Q660" s="248"/>
      <c r="R660" s="248"/>
      <c r="S660" s="248"/>
      <c r="T660" s="249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50" t="s">
        <v>150</v>
      </c>
      <c r="AU660" s="250" t="s">
        <v>91</v>
      </c>
      <c r="AV660" s="13" t="s">
        <v>91</v>
      </c>
      <c r="AW660" s="13" t="s">
        <v>36</v>
      </c>
      <c r="AX660" s="13" t="s">
        <v>89</v>
      </c>
      <c r="AY660" s="250" t="s">
        <v>136</v>
      </c>
    </row>
    <row r="661" s="2" customFormat="1" ht="24.15" customHeight="1">
      <c r="A661" s="37"/>
      <c r="B661" s="38"/>
      <c r="C661" s="218" t="s">
        <v>854</v>
      </c>
      <c r="D661" s="218" t="s">
        <v>138</v>
      </c>
      <c r="E661" s="219" t="s">
        <v>383</v>
      </c>
      <c r="F661" s="220" t="s">
        <v>384</v>
      </c>
      <c r="G661" s="221" t="s">
        <v>141</v>
      </c>
      <c r="H661" s="222">
        <v>3.73</v>
      </c>
      <c r="I661" s="223"/>
      <c r="J661" s="224">
        <f>ROUND(I661*H661,2)</f>
        <v>0</v>
      </c>
      <c r="K661" s="225"/>
      <c r="L661" s="43"/>
      <c r="M661" s="226" t="s">
        <v>1</v>
      </c>
      <c r="N661" s="227" t="s">
        <v>46</v>
      </c>
      <c r="O661" s="90"/>
      <c r="P661" s="228">
        <f>O661*H661</f>
        <v>0</v>
      </c>
      <c r="Q661" s="228">
        <v>0.09153</v>
      </c>
      <c r="R661" s="228">
        <f>Q661*H661</f>
        <v>0.34140690000000001</v>
      </c>
      <c r="S661" s="228">
        <v>0</v>
      </c>
      <c r="T661" s="229">
        <f>S661*H661</f>
        <v>0</v>
      </c>
      <c r="U661" s="37"/>
      <c r="V661" s="37"/>
      <c r="W661" s="37"/>
      <c r="X661" s="37"/>
      <c r="Y661" s="37"/>
      <c r="Z661" s="37"/>
      <c r="AA661" s="37"/>
      <c r="AB661" s="37"/>
      <c r="AC661" s="37"/>
      <c r="AD661" s="37"/>
      <c r="AE661" s="37"/>
      <c r="AR661" s="230" t="s">
        <v>142</v>
      </c>
      <c r="AT661" s="230" t="s">
        <v>138</v>
      </c>
      <c r="AU661" s="230" t="s">
        <v>91</v>
      </c>
      <c r="AY661" s="16" t="s">
        <v>136</v>
      </c>
      <c r="BE661" s="231">
        <f>IF(N661="základní",J661,0)</f>
        <v>0</v>
      </c>
      <c r="BF661" s="231">
        <f>IF(N661="snížená",J661,0)</f>
        <v>0</v>
      </c>
      <c r="BG661" s="231">
        <f>IF(N661="zákl. přenesená",J661,0)</f>
        <v>0</v>
      </c>
      <c r="BH661" s="231">
        <f>IF(N661="sníž. přenesená",J661,0)</f>
        <v>0</v>
      </c>
      <c r="BI661" s="231">
        <f>IF(N661="nulová",J661,0)</f>
        <v>0</v>
      </c>
      <c r="BJ661" s="16" t="s">
        <v>89</v>
      </c>
      <c r="BK661" s="231">
        <f>ROUND(I661*H661,2)</f>
        <v>0</v>
      </c>
      <c r="BL661" s="16" t="s">
        <v>142</v>
      </c>
      <c r="BM661" s="230" t="s">
        <v>855</v>
      </c>
    </row>
    <row r="662" s="2" customFormat="1">
      <c r="A662" s="37"/>
      <c r="B662" s="38"/>
      <c r="C662" s="39"/>
      <c r="D662" s="232" t="s">
        <v>144</v>
      </c>
      <c r="E662" s="39"/>
      <c r="F662" s="233" t="s">
        <v>386</v>
      </c>
      <c r="G662" s="39"/>
      <c r="H662" s="39"/>
      <c r="I662" s="234"/>
      <c r="J662" s="39"/>
      <c r="K662" s="39"/>
      <c r="L662" s="43"/>
      <c r="M662" s="235"/>
      <c r="N662" s="236"/>
      <c r="O662" s="90"/>
      <c r="P662" s="90"/>
      <c r="Q662" s="90"/>
      <c r="R662" s="90"/>
      <c r="S662" s="90"/>
      <c r="T662" s="91"/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T662" s="16" t="s">
        <v>144</v>
      </c>
      <c r="AU662" s="16" t="s">
        <v>91</v>
      </c>
    </row>
    <row r="663" s="2" customFormat="1">
      <c r="A663" s="37"/>
      <c r="B663" s="38"/>
      <c r="C663" s="39"/>
      <c r="D663" s="237" t="s">
        <v>146</v>
      </c>
      <c r="E663" s="39"/>
      <c r="F663" s="238" t="s">
        <v>387</v>
      </c>
      <c r="G663" s="39"/>
      <c r="H663" s="39"/>
      <c r="I663" s="234"/>
      <c r="J663" s="39"/>
      <c r="K663" s="39"/>
      <c r="L663" s="43"/>
      <c r="M663" s="235"/>
      <c r="N663" s="236"/>
      <c r="O663" s="90"/>
      <c r="P663" s="90"/>
      <c r="Q663" s="90"/>
      <c r="R663" s="90"/>
      <c r="S663" s="90"/>
      <c r="T663" s="91"/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T663" s="16" t="s">
        <v>146</v>
      </c>
      <c r="AU663" s="16" t="s">
        <v>91</v>
      </c>
    </row>
    <row r="664" s="2" customFormat="1">
      <c r="A664" s="37"/>
      <c r="B664" s="38"/>
      <c r="C664" s="39"/>
      <c r="D664" s="232" t="s">
        <v>148</v>
      </c>
      <c r="E664" s="39"/>
      <c r="F664" s="239" t="s">
        <v>470</v>
      </c>
      <c r="G664" s="39"/>
      <c r="H664" s="39"/>
      <c r="I664" s="234"/>
      <c r="J664" s="39"/>
      <c r="K664" s="39"/>
      <c r="L664" s="43"/>
      <c r="M664" s="235"/>
      <c r="N664" s="236"/>
      <c r="O664" s="90"/>
      <c r="P664" s="90"/>
      <c r="Q664" s="90"/>
      <c r="R664" s="90"/>
      <c r="S664" s="90"/>
      <c r="T664" s="91"/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T664" s="16" t="s">
        <v>148</v>
      </c>
      <c r="AU664" s="16" t="s">
        <v>91</v>
      </c>
    </row>
    <row r="665" s="13" customFormat="1">
      <c r="A665" s="13"/>
      <c r="B665" s="240"/>
      <c r="C665" s="241"/>
      <c r="D665" s="232" t="s">
        <v>150</v>
      </c>
      <c r="E665" s="242" t="s">
        <v>1</v>
      </c>
      <c r="F665" s="243" t="s">
        <v>851</v>
      </c>
      <c r="G665" s="241"/>
      <c r="H665" s="244">
        <v>3.73</v>
      </c>
      <c r="I665" s="245"/>
      <c r="J665" s="241"/>
      <c r="K665" s="241"/>
      <c r="L665" s="246"/>
      <c r="M665" s="247"/>
      <c r="N665" s="248"/>
      <c r="O665" s="248"/>
      <c r="P665" s="248"/>
      <c r="Q665" s="248"/>
      <c r="R665" s="248"/>
      <c r="S665" s="248"/>
      <c r="T665" s="249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50" t="s">
        <v>150</v>
      </c>
      <c r="AU665" s="250" t="s">
        <v>91</v>
      </c>
      <c r="AV665" s="13" t="s">
        <v>91</v>
      </c>
      <c r="AW665" s="13" t="s">
        <v>36</v>
      </c>
      <c r="AX665" s="13" t="s">
        <v>89</v>
      </c>
      <c r="AY665" s="250" t="s">
        <v>136</v>
      </c>
    </row>
    <row r="666" s="2" customFormat="1" ht="24.15" customHeight="1">
      <c r="A666" s="37"/>
      <c r="B666" s="38"/>
      <c r="C666" s="218" t="s">
        <v>856</v>
      </c>
      <c r="D666" s="218" t="s">
        <v>138</v>
      </c>
      <c r="E666" s="219" t="s">
        <v>139</v>
      </c>
      <c r="F666" s="220" t="s">
        <v>140</v>
      </c>
      <c r="G666" s="221" t="s">
        <v>141</v>
      </c>
      <c r="H666" s="222">
        <v>6.5599999999999996</v>
      </c>
      <c r="I666" s="223"/>
      <c r="J666" s="224">
        <f>ROUND(I666*H666,2)</f>
        <v>0</v>
      </c>
      <c r="K666" s="225"/>
      <c r="L666" s="43"/>
      <c r="M666" s="226" t="s">
        <v>1</v>
      </c>
      <c r="N666" s="227" t="s">
        <v>46</v>
      </c>
      <c r="O666" s="90"/>
      <c r="P666" s="228">
        <f>O666*H666</f>
        <v>0</v>
      </c>
      <c r="Q666" s="228">
        <v>0</v>
      </c>
      <c r="R666" s="228">
        <f>Q666*H666</f>
        <v>0</v>
      </c>
      <c r="S666" s="228">
        <v>0</v>
      </c>
      <c r="T666" s="229">
        <f>S666*H666</f>
        <v>0</v>
      </c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R666" s="230" t="s">
        <v>142</v>
      </c>
      <c r="AT666" s="230" t="s">
        <v>138</v>
      </c>
      <c r="AU666" s="230" t="s">
        <v>91</v>
      </c>
      <c r="AY666" s="16" t="s">
        <v>136</v>
      </c>
      <c r="BE666" s="231">
        <f>IF(N666="základní",J666,0)</f>
        <v>0</v>
      </c>
      <c r="BF666" s="231">
        <f>IF(N666="snížená",J666,0)</f>
        <v>0</v>
      </c>
      <c r="BG666" s="231">
        <f>IF(N666="zákl. přenesená",J666,0)</f>
        <v>0</v>
      </c>
      <c r="BH666" s="231">
        <f>IF(N666="sníž. přenesená",J666,0)</f>
        <v>0</v>
      </c>
      <c r="BI666" s="231">
        <f>IF(N666="nulová",J666,0)</f>
        <v>0</v>
      </c>
      <c r="BJ666" s="16" t="s">
        <v>89</v>
      </c>
      <c r="BK666" s="231">
        <f>ROUND(I666*H666,2)</f>
        <v>0</v>
      </c>
      <c r="BL666" s="16" t="s">
        <v>142</v>
      </c>
      <c r="BM666" s="230" t="s">
        <v>857</v>
      </c>
    </row>
    <row r="667" s="2" customFormat="1">
      <c r="A667" s="37"/>
      <c r="B667" s="38"/>
      <c r="C667" s="39"/>
      <c r="D667" s="232" t="s">
        <v>144</v>
      </c>
      <c r="E667" s="39"/>
      <c r="F667" s="233" t="s">
        <v>145</v>
      </c>
      <c r="G667" s="39"/>
      <c r="H667" s="39"/>
      <c r="I667" s="234"/>
      <c r="J667" s="39"/>
      <c r="K667" s="39"/>
      <c r="L667" s="43"/>
      <c r="M667" s="235"/>
      <c r="N667" s="236"/>
      <c r="O667" s="90"/>
      <c r="P667" s="90"/>
      <c r="Q667" s="90"/>
      <c r="R667" s="90"/>
      <c r="S667" s="90"/>
      <c r="T667" s="91"/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T667" s="16" t="s">
        <v>144</v>
      </c>
      <c r="AU667" s="16" t="s">
        <v>91</v>
      </c>
    </row>
    <row r="668" s="2" customFormat="1">
      <c r="A668" s="37"/>
      <c r="B668" s="38"/>
      <c r="C668" s="39"/>
      <c r="D668" s="237" t="s">
        <v>146</v>
      </c>
      <c r="E668" s="39"/>
      <c r="F668" s="238" t="s">
        <v>147</v>
      </c>
      <c r="G668" s="39"/>
      <c r="H668" s="39"/>
      <c r="I668" s="234"/>
      <c r="J668" s="39"/>
      <c r="K668" s="39"/>
      <c r="L668" s="43"/>
      <c r="M668" s="235"/>
      <c r="N668" s="236"/>
      <c r="O668" s="90"/>
      <c r="P668" s="90"/>
      <c r="Q668" s="90"/>
      <c r="R668" s="90"/>
      <c r="S668" s="90"/>
      <c r="T668" s="91"/>
      <c r="U668" s="37"/>
      <c r="V668" s="37"/>
      <c r="W668" s="37"/>
      <c r="X668" s="37"/>
      <c r="Y668" s="37"/>
      <c r="Z668" s="37"/>
      <c r="AA668" s="37"/>
      <c r="AB668" s="37"/>
      <c r="AC668" s="37"/>
      <c r="AD668" s="37"/>
      <c r="AE668" s="37"/>
      <c r="AT668" s="16" t="s">
        <v>146</v>
      </c>
      <c r="AU668" s="16" t="s">
        <v>91</v>
      </c>
    </row>
    <row r="669" s="13" customFormat="1">
      <c r="A669" s="13"/>
      <c r="B669" s="240"/>
      <c r="C669" s="241"/>
      <c r="D669" s="232" t="s">
        <v>150</v>
      </c>
      <c r="E669" s="242" t="s">
        <v>1</v>
      </c>
      <c r="F669" s="243" t="s">
        <v>858</v>
      </c>
      <c r="G669" s="241"/>
      <c r="H669" s="244">
        <v>6.5599999999999996</v>
      </c>
      <c r="I669" s="245"/>
      <c r="J669" s="241"/>
      <c r="K669" s="241"/>
      <c r="L669" s="246"/>
      <c r="M669" s="247"/>
      <c r="N669" s="248"/>
      <c r="O669" s="248"/>
      <c r="P669" s="248"/>
      <c r="Q669" s="248"/>
      <c r="R669" s="248"/>
      <c r="S669" s="248"/>
      <c r="T669" s="249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50" t="s">
        <v>150</v>
      </c>
      <c r="AU669" s="250" t="s">
        <v>91</v>
      </c>
      <c r="AV669" s="13" t="s">
        <v>91</v>
      </c>
      <c r="AW669" s="13" t="s">
        <v>36</v>
      </c>
      <c r="AX669" s="13" t="s">
        <v>89</v>
      </c>
      <c r="AY669" s="250" t="s">
        <v>136</v>
      </c>
    </row>
    <row r="670" s="2" customFormat="1" ht="24.15" customHeight="1">
      <c r="A670" s="37"/>
      <c r="B670" s="38"/>
      <c r="C670" s="218" t="s">
        <v>859</v>
      </c>
      <c r="D670" s="218" t="s">
        <v>138</v>
      </c>
      <c r="E670" s="219" t="s">
        <v>632</v>
      </c>
      <c r="F670" s="220" t="s">
        <v>633</v>
      </c>
      <c r="G670" s="221" t="s">
        <v>141</v>
      </c>
      <c r="H670" s="222">
        <v>6.5599999999999996</v>
      </c>
      <c r="I670" s="223"/>
      <c r="J670" s="224">
        <f>ROUND(I670*H670,2)</f>
        <v>0</v>
      </c>
      <c r="K670" s="225"/>
      <c r="L670" s="43"/>
      <c r="M670" s="226" t="s">
        <v>1</v>
      </c>
      <c r="N670" s="227" t="s">
        <v>46</v>
      </c>
      <c r="O670" s="90"/>
      <c r="P670" s="228">
        <f>O670*H670</f>
        <v>0</v>
      </c>
      <c r="Q670" s="228">
        <v>0</v>
      </c>
      <c r="R670" s="228">
        <f>Q670*H670</f>
        <v>0</v>
      </c>
      <c r="S670" s="228">
        <v>0.072230000000000003</v>
      </c>
      <c r="T670" s="229">
        <f>S670*H670</f>
        <v>0.47382879999999999</v>
      </c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R670" s="230" t="s">
        <v>142</v>
      </c>
      <c r="AT670" s="230" t="s">
        <v>138</v>
      </c>
      <c r="AU670" s="230" t="s">
        <v>91</v>
      </c>
      <c r="AY670" s="16" t="s">
        <v>136</v>
      </c>
      <c r="BE670" s="231">
        <f>IF(N670="základní",J670,0)</f>
        <v>0</v>
      </c>
      <c r="BF670" s="231">
        <f>IF(N670="snížená",J670,0)</f>
        <v>0</v>
      </c>
      <c r="BG670" s="231">
        <f>IF(N670="zákl. přenesená",J670,0)</f>
        <v>0</v>
      </c>
      <c r="BH670" s="231">
        <f>IF(N670="sníž. přenesená",J670,0)</f>
        <v>0</v>
      </c>
      <c r="BI670" s="231">
        <f>IF(N670="nulová",J670,0)</f>
        <v>0</v>
      </c>
      <c r="BJ670" s="16" t="s">
        <v>89</v>
      </c>
      <c r="BK670" s="231">
        <f>ROUND(I670*H670,2)</f>
        <v>0</v>
      </c>
      <c r="BL670" s="16" t="s">
        <v>142</v>
      </c>
      <c r="BM670" s="230" t="s">
        <v>860</v>
      </c>
    </row>
    <row r="671" s="2" customFormat="1">
      <c r="A671" s="37"/>
      <c r="B671" s="38"/>
      <c r="C671" s="39"/>
      <c r="D671" s="232" t="s">
        <v>144</v>
      </c>
      <c r="E671" s="39"/>
      <c r="F671" s="233" t="s">
        <v>635</v>
      </c>
      <c r="G671" s="39"/>
      <c r="H671" s="39"/>
      <c r="I671" s="234"/>
      <c r="J671" s="39"/>
      <c r="K671" s="39"/>
      <c r="L671" s="43"/>
      <c r="M671" s="235"/>
      <c r="N671" s="236"/>
      <c r="O671" s="90"/>
      <c r="P671" s="90"/>
      <c r="Q671" s="90"/>
      <c r="R671" s="90"/>
      <c r="S671" s="90"/>
      <c r="T671" s="91"/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T671" s="16" t="s">
        <v>144</v>
      </c>
      <c r="AU671" s="16" t="s">
        <v>91</v>
      </c>
    </row>
    <row r="672" s="2" customFormat="1">
      <c r="A672" s="37"/>
      <c r="B672" s="38"/>
      <c r="C672" s="39"/>
      <c r="D672" s="237" t="s">
        <v>146</v>
      </c>
      <c r="E672" s="39"/>
      <c r="F672" s="238" t="s">
        <v>636</v>
      </c>
      <c r="G672" s="39"/>
      <c r="H672" s="39"/>
      <c r="I672" s="234"/>
      <c r="J672" s="39"/>
      <c r="K672" s="39"/>
      <c r="L672" s="43"/>
      <c r="M672" s="235"/>
      <c r="N672" s="236"/>
      <c r="O672" s="90"/>
      <c r="P672" s="90"/>
      <c r="Q672" s="90"/>
      <c r="R672" s="90"/>
      <c r="S672" s="90"/>
      <c r="T672" s="91"/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T672" s="16" t="s">
        <v>146</v>
      </c>
      <c r="AU672" s="16" t="s">
        <v>91</v>
      </c>
    </row>
    <row r="673" s="13" customFormat="1">
      <c r="A673" s="13"/>
      <c r="B673" s="240"/>
      <c r="C673" s="241"/>
      <c r="D673" s="232" t="s">
        <v>150</v>
      </c>
      <c r="E673" s="242" t="s">
        <v>1</v>
      </c>
      <c r="F673" s="243" t="s">
        <v>858</v>
      </c>
      <c r="G673" s="241"/>
      <c r="H673" s="244">
        <v>6.5599999999999996</v>
      </c>
      <c r="I673" s="245"/>
      <c r="J673" s="241"/>
      <c r="K673" s="241"/>
      <c r="L673" s="246"/>
      <c r="M673" s="247"/>
      <c r="N673" s="248"/>
      <c r="O673" s="248"/>
      <c r="P673" s="248"/>
      <c r="Q673" s="248"/>
      <c r="R673" s="248"/>
      <c r="S673" s="248"/>
      <c r="T673" s="249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50" t="s">
        <v>150</v>
      </c>
      <c r="AU673" s="250" t="s">
        <v>91</v>
      </c>
      <c r="AV673" s="13" t="s">
        <v>91</v>
      </c>
      <c r="AW673" s="13" t="s">
        <v>36</v>
      </c>
      <c r="AX673" s="13" t="s">
        <v>89</v>
      </c>
      <c r="AY673" s="250" t="s">
        <v>136</v>
      </c>
    </row>
    <row r="674" s="2" customFormat="1" ht="33" customHeight="1">
      <c r="A674" s="37"/>
      <c r="B674" s="38"/>
      <c r="C674" s="218" t="s">
        <v>861</v>
      </c>
      <c r="D674" s="218" t="s">
        <v>138</v>
      </c>
      <c r="E674" s="219" t="s">
        <v>637</v>
      </c>
      <c r="F674" s="220" t="s">
        <v>638</v>
      </c>
      <c r="G674" s="221" t="s">
        <v>141</v>
      </c>
      <c r="H674" s="222">
        <v>6.5599999999999996</v>
      </c>
      <c r="I674" s="223"/>
      <c r="J674" s="224">
        <f>ROUND(I674*H674,2)</f>
        <v>0</v>
      </c>
      <c r="K674" s="225"/>
      <c r="L674" s="43"/>
      <c r="M674" s="226" t="s">
        <v>1</v>
      </c>
      <c r="N674" s="227" t="s">
        <v>46</v>
      </c>
      <c r="O674" s="90"/>
      <c r="P674" s="228">
        <f>O674*H674</f>
        <v>0</v>
      </c>
      <c r="Q674" s="228">
        <v>0.055059999999999998</v>
      </c>
      <c r="R674" s="228">
        <f>Q674*H674</f>
        <v>0.36119359999999995</v>
      </c>
      <c r="S674" s="228">
        <v>0</v>
      </c>
      <c r="T674" s="229">
        <f>S674*H674</f>
        <v>0</v>
      </c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R674" s="230" t="s">
        <v>142</v>
      </c>
      <c r="AT674" s="230" t="s">
        <v>138</v>
      </c>
      <c r="AU674" s="230" t="s">
        <v>91</v>
      </c>
      <c r="AY674" s="16" t="s">
        <v>136</v>
      </c>
      <c r="BE674" s="231">
        <f>IF(N674="základní",J674,0)</f>
        <v>0</v>
      </c>
      <c r="BF674" s="231">
        <f>IF(N674="snížená",J674,0)</f>
        <v>0</v>
      </c>
      <c r="BG674" s="231">
        <f>IF(N674="zákl. přenesená",J674,0)</f>
        <v>0</v>
      </c>
      <c r="BH674" s="231">
        <f>IF(N674="sníž. přenesená",J674,0)</f>
        <v>0</v>
      </c>
      <c r="BI674" s="231">
        <f>IF(N674="nulová",J674,0)</f>
        <v>0</v>
      </c>
      <c r="BJ674" s="16" t="s">
        <v>89</v>
      </c>
      <c r="BK674" s="231">
        <f>ROUND(I674*H674,2)</f>
        <v>0</v>
      </c>
      <c r="BL674" s="16" t="s">
        <v>142</v>
      </c>
      <c r="BM674" s="230" t="s">
        <v>862</v>
      </c>
    </row>
    <row r="675" s="2" customFormat="1">
      <c r="A675" s="37"/>
      <c r="B675" s="38"/>
      <c r="C675" s="39"/>
      <c r="D675" s="232" t="s">
        <v>144</v>
      </c>
      <c r="E675" s="39"/>
      <c r="F675" s="233" t="s">
        <v>640</v>
      </c>
      <c r="G675" s="39"/>
      <c r="H675" s="39"/>
      <c r="I675" s="234"/>
      <c r="J675" s="39"/>
      <c r="K675" s="39"/>
      <c r="L675" s="43"/>
      <c r="M675" s="235"/>
      <c r="N675" s="236"/>
      <c r="O675" s="90"/>
      <c r="P675" s="90"/>
      <c r="Q675" s="90"/>
      <c r="R675" s="90"/>
      <c r="S675" s="90"/>
      <c r="T675" s="91"/>
      <c r="U675" s="37"/>
      <c r="V675" s="37"/>
      <c r="W675" s="37"/>
      <c r="X675" s="37"/>
      <c r="Y675" s="37"/>
      <c r="Z675" s="37"/>
      <c r="AA675" s="37"/>
      <c r="AB675" s="37"/>
      <c r="AC675" s="37"/>
      <c r="AD675" s="37"/>
      <c r="AE675" s="37"/>
      <c r="AT675" s="16" t="s">
        <v>144</v>
      </c>
      <c r="AU675" s="16" t="s">
        <v>91</v>
      </c>
    </row>
    <row r="676" s="2" customFormat="1">
      <c r="A676" s="37"/>
      <c r="B676" s="38"/>
      <c r="C676" s="39"/>
      <c r="D676" s="237" t="s">
        <v>146</v>
      </c>
      <c r="E676" s="39"/>
      <c r="F676" s="238" t="s">
        <v>641</v>
      </c>
      <c r="G676" s="39"/>
      <c r="H676" s="39"/>
      <c r="I676" s="234"/>
      <c r="J676" s="39"/>
      <c r="K676" s="39"/>
      <c r="L676" s="43"/>
      <c r="M676" s="235"/>
      <c r="N676" s="236"/>
      <c r="O676" s="90"/>
      <c r="P676" s="90"/>
      <c r="Q676" s="90"/>
      <c r="R676" s="90"/>
      <c r="S676" s="90"/>
      <c r="T676" s="91"/>
      <c r="U676" s="37"/>
      <c r="V676" s="37"/>
      <c r="W676" s="37"/>
      <c r="X676" s="37"/>
      <c r="Y676" s="37"/>
      <c r="Z676" s="37"/>
      <c r="AA676" s="37"/>
      <c r="AB676" s="37"/>
      <c r="AC676" s="37"/>
      <c r="AD676" s="37"/>
      <c r="AE676" s="37"/>
      <c r="AT676" s="16" t="s">
        <v>146</v>
      </c>
      <c r="AU676" s="16" t="s">
        <v>91</v>
      </c>
    </row>
    <row r="677" s="13" customFormat="1">
      <c r="A677" s="13"/>
      <c r="B677" s="240"/>
      <c r="C677" s="241"/>
      <c r="D677" s="232" t="s">
        <v>150</v>
      </c>
      <c r="E677" s="242" t="s">
        <v>1</v>
      </c>
      <c r="F677" s="243" t="s">
        <v>858</v>
      </c>
      <c r="G677" s="241"/>
      <c r="H677" s="244">
        <v>6.5599999999999996</v>
      </c>
      <c r="I677" s="245"/>
      <c r="J677" s="241"/>
      <c r="K677" s="241"/>
      <c r="L677" s="246"/>
      <c r="M677" s="247"/>
      <c r="N677" s="248"/>
      <c r="O677" s="248"/>
      <c r="P677" s="248"/>
      <c r="Q677" s="248"/>
      <c r="R677" s="248"/>
      <c r="S677" s="248"/>
      <c r="T677" s="249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50" t="s">
        <v>150</v>
      </c>
      <c r="AU677" s="250" t="s">
        <v>91</v>
      </c>
      <c r="AV677" s="13" t="s">
        <v>91</v>
      </c>
      <c r="AW677" s="13" t="s">
        <v>36</v>
      </c>
      <c r="AX677" s="13" t="s">
        <v>89</v>
      </c>
      <c r="AY677" s="250" t="s">
        <v>136</v>
      </c>
    </row>
    <row r="678" s="2" customFormat="1" ht="24.15" customHeight="1">
      <c r="A678" s="37"/>
      <c r="B678" s="38"/>
      <c r="C678" s="218" t="s">
        <v>863</v>
      </c>
      <c r="D678" s="218" t="s">
        <v>138</v>
      </c>
      <c r="E678" s="219" t="s">
        <v>251</v>
      </c>
      <c r="F678" s="220" t="s">
        <v>252</v>
      </c>
      <c r="G678" s="221" t="s">
        <v>160</v>
      </c>
      <c r="H678" s="222">
        <v>2.04</v>
      </c>
      <c r="I678" s="223"/>
      <c r="J678" s="224">
        <f>ROUND(I678*H678,2)</f>
        <v>0</v>
      </c>
      <c r="K678" s="225"/>
      <c r="L678" s="43"/>
      <c r="M678" s="226" t="s">
        <v>1</v>
      </c>
      <c r="N678" s="227" t="s">
        <v>46</v>
      </c>
      <c r="O678" s="90"/>
      <c r="P678" s="228">
        <f>O678*H678</f>
        <v>0</v>
      </c>
      <c r="Q678" s="228">
        <v>0</v>
      </c>
      <c r="R678" s="228">
        <f>Q678*H678</f>
        <v>0</v>
      </c>
      <c r="S678" s="228">
        <v>2.5</v>
      </c>
      <c r="T678" s="229">
        <f>S678*H678</f>
        <v>5.0999999999999996</v>
      </c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R678" s="230" t="s">
        <v>142</v>
      </c>
      <c r="AT678" s="230" t="s">
        <v>138</v>
      </c>
      <c r="AU678" s="230" t="s">
        <v>91</v>
      </c>
      <c r="AY678" s="16" t="s">
        <v>136</v>
      </c>
      <c r="BE678" s="231">
        <f>IF(N678="základní",J678,0)</f>
        <v>0</v>
      </c>
      <c r="BF678" s="231">
        <f>IF(N678="snížená",J678,0)</f>
        <v>0</v>
      </c>
      <c r="BG678" s="231">
        <f>IF(N678="zákl. přenesená",J678,0)</f>
        <v>0</v>
      </c>
      <c r="BH678" s="231">
        <f>IF(N678="sníž. přenesená",J678,0)</f>
        <v>0</v>
      </c>
      <c r="BI678" s="231">
        <f>IF(N678="nulová",J678,0)</f>
        <v>0</v>
      </c>
      <c r="BJ678" s="16" t="s">
        <v>89</v>
      </c>
      <c r="BK678" s="231">
        <f>ROUND(I678*H678,2)</f>
        <v>0</v>
      </c>
      <c r="BL678" s="16" t="s">
        <v>142</v>
      </c>
      <c r="BM678" s="230" t="s">
        <v>864</v>
      </c>
    </row>
    <row r="679" s="2" customFormat="1">
      <c r="A679" s="37"/>
      <c r="B679" s="38"/>
      <c r="C679" s="39"/>
      <c r="D679" s="232" t="s">
        <v>144</v>
      </c>
      <c r="E679" s="39"/>
      <c r="F679" s="233" t="s">
        <v>254</v>
      </c>
      <c r="G679" s="39"/>
      <c r="H679" s="39"/>
      <c r="I679" s="234"/>
      <c r="J679" s="39"/>
      <c r="K679" s="39"/>
      <c r="L679" s="43"/>
      <c r="M679" s="235"/>
      <c r="N679" s="236"/>
      <c r="O679" s="90"/>
      <c r="P679" s="90"/>
      <c r="Q679" s="90"/>
      <c r="R679" s="90"/>
      <c r="S679" s="90"/>
      <c r="T679" s="91"/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T679" s="16" t="s">
        <v>144</v>
      </c>
      <c r="AU679" s="16" t="s">
        <v>91</v>
      </c>
    </row>
    <row r="680" s="2" customFormat="1">
      <c r="A680" s="37"/>
      <c r="B680" s="38"/>
      <c r="C680" s="39"/>
      <c r="D680" s="237" t="s">
        <v>146</v>
      </c>
      <c r="E680" s="39"/>
      <c r="F680" s="238" t="s">
        <v>255</v>
      </c>
      <c r="G680" s="39"/>
      <c r="H680" s="39"/>
      <c r="I680" s="234"/>
      <c r="J680" s="39"/>
      <c r="K680" s="39"/>
      <c r="L680" s="43"/>
      <c r="M680" s="235"/>
      <c r="N680" s="236"/>
      <c r="O680" s="90"/>
      <c r="P680" s="90"/>
      <c r="Q680" s="90"/>
      <c r="R680" s="90"/>
      <c r="S680" s="90"/>
      <c r="T680" s="91"/>
      <c r="U680" s="37"/>
      <c r="V680" s="37"/>
      <c r="W680" s="37"/>
      <c r="X680" s="37"/>
      <c r="Y680" s="37"/>
      <c r="Z680" s="37"/>
      <c r="AA680" s="37"/>
      <c r="AB680" s="37"/>
      <c r="AC680" s="37"/>
      <c r="AD680" s="37"/>
      <c r="AE680" s="37"/>
      <c r="AT680" s="16" t="s">
        <v>146</v>
      </c>
      <c r="AU680" s="16" t="s">
        <v>91</v>
      </c>
    </row>
    <row r="681" s="2" customFormat="1">
      <c r="A681" s="37"/>
      <c r="B681" s="38"/>
      <c r="C681" s="39"/>
      <c r="D681" s="232" t="s">
        <v>148</v>
      </c>
      <c r="E681" s="39"/>
      <c r="F681" s="239" t="s">
        <v>750</v>
      </c>
      <c r="G681" s="39"/>
      <c r="H681" s="39"/>
      <c r="I681" s="234"/>
      <c r="J681" s="39"/>
      <c r="K681" s="39"/>
      <c r="L681" s="43"/>
      <c r="M681" s="235"/>
      <c r="N681" s="236"/>
      <c r="O681" s="90"/>
      <c r="P681" s="90"/>
      <c r="Q681" s="90"/>
      <c r="R681" s="90"/>
      <c r="S681" s="90"/>
      <c r="T681" s="91"/>
      <c r="U681" s="37"/>
      <c r="V681" s="37"/>
      <c r="W681" s="37"/>
      <c r="X681" s="37"/>
      <c r="Y681" s="37"/>
      <c r="Z681" s="37"/>
      <c r="AA681" s="37"/>
      <c r="AB681" s="37"/>
      <c r="AC681" s="37"/>
      <c r="AD681" s="37"/>
      <c r="AE681" s="37"/>
      <c r="AT681" s="16" t="s">
        <v>148</v>
      </c>
      <c r="AU681" s="16" t="s">
        <v>91</v>
      </c>
    </row>
    <row r="682" s="13" customFormat="1">
      <c r="A682" s="13"/>
      <c r="B682" s="240"/>
      <c r="C682" s="241"/>
      <c r="D682" s="232" t="s">
        <v>150</v>
      </c>
      <c r="E682" s="242" t="s">
        <v>1</v>
      </c>
      <c r="F682" s="243" t="s">
        <v>865</v>
      </c>
      <c r="G682" s="241"/>
      <c r="H682" s="244">
        <v>2.04</v>
      </c>
      <c r="I682" s="245"/>
      <c r="J682" s="241"/>
      <c r="K682" s="241"/>
      <c r="L682" s="246"/>
      <c r="M682" s="247"/>
      <c r="N682" s="248"/>
      <c r="O682" s="248"/>
      <c r="P682" s="248"/>
      <c r="Q682" s="248"/>
      <c r="R682" s="248"/>
      <c r="S682" s="248"/>
      <c r="T682" s="249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50" t="s">
        <v>150</v>
      </c>
      <c r="AU682" s="250" t="s">
        <v>91</v>
      </c>
      <c r="AV682" s="13" t="s">
        <v>91</v>
      </c>
      <c r="AW682" s="13" t="s">
        <v>36</v>
      </c>
      <c r="AX682" s="13" t="s">
        <v>89</v>
      </c>
      <c r="AY682" s="250" t="s">
        <v>136</v>
      </c>
    </row>
    <row r="683" s="2" customFormat="1" ht="24.15" customHeight="1">
      <c r="A683" s="37"/>
      <c r="B683" s="38"/>
      <c r="C683" s="218" t="s">
        <v>866</v>
      </c>
      <c r="D683" s="218" t="s">
        <v>138</v>
      </c>
      <c r="E683" s="219" t="s">
        <v>356</v>
      </c>
      <c r="F683" s="220" t="s">
        <v>159</v>
      </c>
      <c r="G683" s="221" t="s">
        <v>160</v>
      </c>
      <c r="H683" s="222">
        <v>16.600000000000001</v>
      </c>
      <c r="I683" s="223"/>
      <c r="J683" s="224">
        <f>ROUND(I683*H683,2)</f>
        <v>0</v>
      </c>
      <c r="K683" s="225"/>
      <c r="L683" s="43"/>
      <c r="M683" s="226" t="s">
        <v>1</v>
      </c>
      <c r="N683" s="227" t="s">
        <v>46</v>
      </c>
      <c r="O683" s="90"/>
      <c r="P683" s="228">
        <f>O683*H683</f>
        <v>0</v>
      </c>
      <c r="Q683" s="228">
        <v>0</v>
      </c>
      <c r="R683" s="228">
        <f>Q683*H683</f>
        <v>0</v>
      </c>
      <c r="S683" s="228">
        <v>1.8999999999999999</v>
      </c>
      <c r="T683" s="229">
        <f>S683*H683</f>
        <v>31.540000000000003</v>
      </c>
      <c r="U683" s="37"/>
      <c r="V683" s="37"/>
      <c r="W683" s="37"/>
      <c r="X683" s="37"/>
      <c r="Y683" s="37"/>
      <c r="Z683" s="37"/>
      <c r="AA683" s="37"/>
      <c r="AB683" s="37"/>
      <c r="AC683" s="37"/>
      <c r="AD683" s="37"/>
      <c r="AE683" s="37"/>
      <c r="AR683" s="230" t="s">
        <v>142</v>
      </c>
      <c r="AT683" s="230" t="s">
        <v>138</v>
      </c>
      <c r="AU683" s="230" t="s">
        <v>91</v>
      </c>
      <c r="AY683" s="16" t="s">
        <v>136</v>
      </c>
      <c r="BE683" s="231">
        <f>IF(N683="základní",J683,0)</f>
        <v>0</v>
      </c>
      <c r="BF683" s="231">
        <f>IF(N683="snížená",J683,0)</f>
        <v>0</v>
      </c>
      <c r="BG683" s="231">
        <f>IF(N683="zákl. přenesená",J683,0)</f>
        <v>0</v>
      </c>
      <c r="BH683" s="231">
        <f>IF(N683="sníž. přenesená",J683,0)</f>
        <v>0</v>
      </c>
      <c r="BI683" s="231">
        <f>IF(N683="nulová",J683,0)</f>
        <v>0</v>
      </c>
      <c r="BJ683" s="16" t="s">
        <v>89</v>
      </c>
      <c r="BK683" s="231">
        <f>ROUND(I683*H683,2)</f>
        <v>0</v>
      </c>
      <c r="BL683" s="16" t="s">
        <v>142</v>
      </c>
      <c r="BM683" s="230" t="s">
        <v>867</v>
      </c>
    </row>
    <row r="684" s="2" customFormat="1">
      <c r="A684" s="37"/>
      <c r="B684" s="38"/>
      <c r="C684" s="39"/>
      <c r="D684" s="232" t="s">
        <v>144</v>
      </c>
      <c r="E684" s="39"/>
      <c r="F684" s="233" t="s">
        <v>162</v>
      </c>
      <c r="G684" s="39"/>
      <c r="H684" s="39"/>
      <c r="I684" s="234"/>
      <c r="J684" s="39"/>
      <c r="K684" s="39"/>
      <c r="L684" s="43"/>
      <c r="M684" s="235"/>
      <c r="N684" s="236"/>
      <c r="O684" s="90"/>
      <c r="P684" s="90"/>
      <c r="Q684" s="90"/>
      <c r="R684" s="90"/>
      <c r="S684" s="90"/>
      <c r="T684" s="91"/>
      <c r="U684" s="37"/>
      <c r="V684" s="37"/>
      <c r="W684" s="37"/>
      <c r="X684" s="37"/>
      <c r="Y684" s="37"/>
      <c r="Z684" s="37"/>
      <c r="AA684" s="37"/>
      <c r="AB684" s="37"/>
      <c r="AC684" s="37"/>
      <c r="AD684" s="37"/>
      <c r="AE684" s="37"/>
      <c r="AT684" s="16" t="s">
        <v>144</v>
      </c>
      <c r="AU684" s="16" t="s">
        <v>91</v>
      </c>
    </row>
    <row r="685" s="2" customFormat="1">
      <c r="A685" s="37"/>
      <c r="B685" s="38"/>
      <c r="C685" s="39"/>
      <c r="D685" s="237" t="s">
        <v>146</v>
      </c>
      <c r="E685" s="39"/>
      <c r="F685" s="238" t="s">
        <v>358</v>
      </c>
      <c r="G685" s="39"/>
      <c r="H685" s="39"/>
      <c r="I685" s="234"/>
      <c r="J685" s="39"/>
      <c r="K685" s="39"/>
      <c r="L685" s="43"/>
      <c r="M685" s="235"/>
      <c r="N685" s="236"/>
      <c r="O685" s="90"/>
      <c r="P685" s="90"/>
      <c r="Q685" s="90"/>
      <c r="R685" s="90"/>
      <c r="S685" s="90"/>
      <c r="T685" s="91"/>
      <c r="U685" s="37"/>
      <c r="V685" s="37"/>
      <c r="W685" s="37"/>
      <c r="X685" s="37"/>
      <c r="Y685" s="37"/>
      <c r="Z685" s="37"/>
      <c r="AA685" s="37"/>
      <c r="AB685" s="37"/>
      <c r="AC685" s="37"/>
      <c r="AD685" s="37"/>
      <c r="AE685" s="37"/>
      <c r="AT685" s="16" t="s">
        <v>146</v>
      </c>
      <c r="AU685" s="16" t="s">
        <v>91</v>
      </c>
    </row>
    <row r="686" s="2" customFormat="1">
      <c r="A686" s="37"/>
      <c r="B686" s="38"/>
      <c r="C686" s="39"/>
      <c r="D686" s="232" t="s">
        <v>148</v>
      </c>
      <c r="E686" s="39"/>
      <c r="F686" s="239" t="s">
        <v>466</v>
      </c>
      <c r="G686" s="39"/>
      <c r="H686" s="39"/>
      <c r="I686" s="234"/>
      <c r="J686" s="39"/>
      <c r="K686" s="39"/>
      <c r="L686" s="43"/>
      <c r="M686" s="235"/>
      <c r="N686" s="236"/>
      <c r="O686" s="90"/>
      <c r="P686" s="90"/>
      <c r="Q686" s="90"/>
      <c r="R686" s="90"/>
      <c r="S686" s="90"/>
      <c r="T686" s="91"/>
      <c r="U686" s="37"/>
      <c r="V686" s="37"/>
      <c r="W686" s="37"/>
      <c r="X686" s="37"/>
      <c r="Y686" s="37"/>
      <c r="Z686" s="37"/>
      <c r="AA686" s="37"/>
      <c r="AB686" s="37"/>
      <c r="AC686" s="37"/>
      <c r="AD686" s="37"/>
      <c r="AE686" s="37"/>
      <c r="AT686" s="16" t="s">
        <v>148</v>
      </c>
      <c r="AU686" s="16" t="s">
        <v>91</v>
      </c>
    </row>
    <row r="687" s="13" customFormat="1">
      <c r="A687" s="13"/>
      <c r="B687" s="240"/>
      <c r="C687" s="241"/>
      <c r="D687" s="232" t="s">
        <v>150</v>
      </c>
      <c r="E687" s="242" t="s">
        <v>1</v>
      </c>
      <c r="F687" s="243" t="s">
        <v>868</v>
      </c>
      <c r="G687" s="241"/>
      <c r="H687" s="244">
        <v>16.600000000000001</v>
      </c>
      <c r="I687" s="245"/>
      <c r="J687" s="241"/>
      <c r="K687" s="241"/>
      <c r="L687" s="246"/>
      <c r="M687" s="247"/>
      <c r="N687" s="248"/>
      <c r="O687" s="248"/>
      <c r="P687" s="248"/>
      <c r="Q687" s="248"/>
      <c r="R687" s="248"/>
      <c r="S687" s="248"/>
      <c r="T687" s="249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50" t="s">
        <v>150</v>
      </c>
      <c r="AU687" s="250" t="s">
        <v>91</v>
      </c>
      <c r="AV687" s="13" t="s">
        <v>91</v>
      </c>
      <c r="AW687" s="13" t="s">
        <v>36</v>
      </c>
      <c r="AX687" s="13" t="s">
        <v>89</v>
      </c>
      <c r="AY687" s="250" t="s">
        <v>136</v>
      </c>
    </row>
    <row r="688" s="2" customFormat="1" ht="24.15" customHeight="1">
      <c r="A688" s="37"/>
      <c r="B688" s="38"/>
      <c r="C688" s="218" t="s">
        <v>869</v>
      </c>
      <c r="D688" s="218" t="s">
        <v>138</v>
      </c>
      <c r="E688" s="219" t="s">
        <v>165</v>
      </c>
      <c r="F688" s="220" t="s">
        <v>166</v>
      </c>
      <c r="G688" s="221" t="s">
        <v>160</v>
      </c>
      <c r="H688" s="222">
        <v>18.640000000000001</v>
      </c>
      <c r="I688" s="223"/>
      <c r="J688" s="224">
        <f>ROUND(I688*H688,2)</f>
        <v>0</v>
      </c>
      <c r="K688" s="225"/>
      <c r="L688" s="43"/>
      <c r="M688" s="226" t="s">
        <v>1</v>
      </c>
      <c r="N688" s="227" t="s">
        <v>46</v>
      </c>
      <c r="O688" s="90"/>
      <c r="P688" s="228">
        <f>O688*H688</f>
        <v>0</v>
      </c>
      <c r="Q688" s="228">
        <v>0</v>
      </c>
      <c r="R688" s="228">
        <f>Q688*H688</f>
        <v>0</v>
      </c>
      <c r="S688" s="228">
        <v>0</v>
      </c>
      <c r="T688" s="229">
        <f>S688*H688</f>
        <v>0</v>
      </c>
      <c r="U688" s="37"/>
      <c r="V688" s="37"/>
      <c r="W688" s="37"/>
      <c r="X688" s="37"/>
      <c r="Y688" s="37"/>
      <c r="Z688" s="37"/>
      <c r="AA688" s="37"/>
      <c r="AB688" s="37"/>
      <c r="AC688" s="37"/>
      <c r="AD688" s="37"/>
      <c r="AE688" s="37"/>
      <c r="AR688" s="230" t="s">
        <v>142</v>
      </c>
      <c r="AT688" s="230" t="s">
        <v>138</v>
      </c>
      <c r="AU688" s="230" t="s">
        <v>91</v>
      </c>
      <c r="AY688" s="16" t="s">
        <v>136</v>
      </c>
      <c r="BE688" s="231">
        <f>IF(N688="základní",J688,0)</f>
        <v>0</v>
      </c>
      <c r="BF688" s="231">
        <f>IF(N688="snížená",J688,0)</f>
        <v>0</v>
      </c>
      <c r="BG688" s="231">
        <f>IF(N688="zákl. přenesená",J688,0)</f>
        <v>0</v>
      </c>
      <c r="BH688" s="231">
        <f>IF(N688="sníž. přenesená",J688,0)</f>
        <v>0</v>
      </c>
      <c r="BI688" s="231">
        <f>IF(N688="nulová",J688,0)</f>
        <v>0</v>
      </c>
      <c r="BJ688" s="16" t="s">
        <v>89</v>
      </c>
      <c r="BK688" s="231">
        <f>ROUND(I688*H688,2)</f>
        <v>0</v>
      </c>
      <c r="BL688" s="16" t="s">
        <v>142</v>
      </c>
      <c r="BM688" s="230" t="s">
        <v>870</v>
      </c>
    </row>
    <row r="689" s="2" customFormat="1">
      <c r="A689" s="37"/>
      <c r="B689" s="38"/>
      <c r="C689" s="39"/>
      <c r="D689" s="232" t="s">
        <v>144</v>
      </c>
      <c r="E689" s="39"/>
      <c r="F689" s="233" t="s">
        <v>168</v>
      </c>
      <c r="G689" s="39"/>
      <c r="H689" s="39"/>
      <c r="I689" s="234"/>
      <c r="J689" s="39"/>
      <c r="K689" s="39"/>
      <c r="L689" s="43"/>
      <c r="M689" s="235"/>
      <c r="N689" s="236"/>
      <c r="O689" s="90"/>
      <c r="P689" s="90"/>
      <c r="Q689" s="90"/>
      <c r="R689" s="90"/>
      <c r="S689" s="90"/>
      <c r="T689" s="91"/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T689" s="16" t="s">
        <v>144</v>
      </c>
      <c r="AU689" s="16" t="s">
        <v>91</v>
      </c>
    </row>
    <row r="690" s="2" customFormat="1">
      <c r="A690" s="37"/>
      <c r="B690" s="38"/>
      <c r="C690" s="39"/>
      <c r="D690" s="237" t="s">
        <v>146</v>
      </c>
      <c r="E690" s="39"/>
      <c r="F690" s="238" t="s">
        <v>169</v>
      </c>
      <c r="G690" s="39"/>
      <c r="H690" s="39"/>
      <c r="I690" s="234"/>
      <c r="J690" s="39"/>
      <c r="K690" s="39"/>
      <c r="L690" s="43"/>
      <c r="M690" s="235"/>
      <c r="N690" s="236"/>
      <c r="O690" s="90"/>
      <c r="P690" s="90"/>
      <c r="Q690" s="90"/>
      <c r="R690" s="90"/>
      <c r="S690" s="90"/>
      <c r="T690" s="91"/>
      <c r="U690" s="37"/>
      <c r="V690" s="37"/>
      <c r="W690" s="37"/>
      <c r="X690" s="37"/>
      <c r="Y690" s="37"/>
      <c r="Z690" s="37"/>
      <c r="AA690" s="37"/>
      <c r="AB690" s="37"/>
      <c r="AC690" s="37"/>
      <c r="AD690" s="37"/>
      <c r="AE690" s="37"/>
      <c r="AT690" s="16" t="s">
        <v>146</v>
      </c>
      <c r="AU690" s="16" t="s">
        <v>91</v>
      </c>
    </row>
    <row r="691" s="13" customFormat="1">
      <c r="A691" s="13"/>
      <c r="B691" s="240"/>
      <c r="C691" s="241"/>
      <c r="D691" s="232" t="s">
        <v>150</v>
      </c>
      <c r="E691" s="242" t="s">
        <v>1</v>
      </c>
      <c r="F691" s="243" t="s">
        <v>871</v>
      </c>
      <c r="G691" s="241"/>
      <c r="H691" s="244">
        <v>2.04</v>
      </c>
      <c r="I691" s="245"/>
      <c r="J691" s="241"/>
      <c r="K691" s="241"/>
      <c r="L691" s="246"/>
      <c r="M691" s="247"/>
      <c r="N691" s="248"/>
      <c r="O691" s="248"/>
      <c r="P691" s="248"/>
      <c r="Q691" s="248"/>
      <c r="R691" s="248"/>
      <c r="S691" s="248"/>
      <c r="T691" s="249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50" t="s">
        <v>150</v>
      </c>
      <c r="AU691" s="250" t="s">
        <v>91</v>
      </c>
      <c r="AV691" s="13" t="s">
        <v>91</v>
      </c>
      <c r="AW691" s="13" t="s">
        <v>36</v>
      </c>
      <c r="AX691" s="13" t="s">
        <v>81</v>
      </c>
      <c r="AY691" s="250" t="s">
        <v>136</v>
      </c>
    </row>
    <row r="692" s="13" customFormat="1">
      <c r="A692" s="13"/>
      <c r="B692" s="240"/>
      <c r="C692" s="241"/>
      <c r="D692" s="232" t="s">
        <v>150</v>
      </c>
      <c r="E692" s="242" t="s">
        <v>1</v>
      </c>
      <c r="F692" s="243" t="s">
        <v>872</v>
      </c>
      <c r="G692" s="241"/>
      <c r="H692" s="244">
        <v>16</v>
      </c>
      <c r="I692" s="245"/>
      <c r="J692" s="241"/>
      <c r="K692" s="241"/>
      <c r="L692" s="246"/>
      <c r="M692" s="247"/>
      <c r="N692" s="248"/>
      <c r="O692" s="248"/>
      <c r="P692" s="248"/>
      <c r="Q692" s="248"/>
      <c r="R692" s="248"/>
      <c r="S692" s="248"/>
      <c r="T692" s="249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50" t="s">
        <v>150</v>
      </c>
      <c r="AU692" s="250" t="s">
        <v>91</v>
      </c>
      <c r="AV692" s="13" t="s">
        <v>91</v>
      </c>
      <c r="AW692" s="13" t="s">
        <v>36</v>
      </c>
      <c r="AX692" s="13" t="s">
        <v>81</v>
      </c>
      <c r="AY692" s="250" t="s">
        <v>136</v>
      </c>
    </row>
    <row r="693" s="13" customFormat="1">
      <c r="A693" s="13"/>
      <c r="B693" s="240"/>
      <c r="C693" s="241"/>
      <c r="D693" s="232" t="s">
        <v>150</v>
      </c>
      <c r="E693" s="242" t="s">
        <v>1</v>
      </c>
      <c r="F693" s="243" t="s">
        <v>873</v>
      </c>
      <c r="G693" s="241"/>
      <c r="H693" s="244">
        <v>0.59999999999999998</v>
      </c>
      <c r="I693" s="245"/>
      <c r="J693" s="241"/>
      <c r="K693" s="241"/>
      <c r="L693" s="246"/>
      <c r="M693" s="247"/>
      <c r="N693" s="248"/>
      <c r="O693" s="248"/>
      <c r="P693" s="248"/>
      <c r="Q693" s="248"/>
      <c r="R693" s="248"/>
      <c r="S693" s="248"/>
      <c r="T693" s="249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50" t="s">
        <v>150</v>
      </c>
      <c r="AU693" s="250" t="s">
        <v>91</v>
      </c>
      <c r="AV693" s="13" t="s">
        <v>91</v>
      </c>
      <c r="AW693" s="13" t="s">
        <v>36</v>
      </c>
      <c r="AX693" s="13" t="s">
        <v>81</v>
      </c>
      <c r="AY693" s="250" t="s">
        <v>136</v>
      </c>
    </row>
    <row r="694" s="14" customFormat="1">
      <c r="A694" s="14"/>
      <c r="B694" s="251"/>
      <c r="C694" s="252"/>
      <c r="D694" s="232" t="s">
        <v>150</v>
      </c>
      <c r="E694" s="253" t="s">
        <v>1</v>
      </c>
      <c r="F694" s="254" t="s">
        <v>178</v>
      </c>
      <c r="G694" s="252"/>
      <c r="H694" s="255">
        <v>18.640000000000001</v>
      </c>
      <c r="I694" s="256"/>
      <c r="J694" s="252"/>
      <c r="K694" s="252"/>
      <c r="L694" s="257"/>
      <c r="M694" s="258"/>
      <c r="N694" s="259"/>
      <c r="O694" s="259"/>
      <c r="P694" s="259"/>
      <c r="Q694" s="259"/>
      <c r="R694" s="259"/>
      <c r="S694" s="259"/>
      <c r="T694" s="260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61" t="s">
        <v>150</v>
      </c>
      <c r="AU694" s="261" t="s">
        <v>91</v>
      </c>
      <c r="AV694" s="14" t="s">
        <v>142</v>
      </c>
      <c r="AW694" s="14" t="s">
        <v>36</v>
      </c>
      <c r="AX694" s="14" t="s">
        <v>89</v>
      </c>
      <c r="AY694" s="261" t="s">
        <v>136</v>
      </c>
    </row>
    <row r="695" s="2" customFormat="1" ht="33" customHeight="1">
      <c r="A695" s="37"/>
      <c r="B695" s="38"/>
      <c r="C695" s="218" t="s">
        <v>874</v>
      </c>
      <c r="D695" s="218" t="s">
        <v>138</v>
      </c>
      <c r="E695" s="219" t="s">
        <v>171</v>
      </c>
      <c r="F695" s="220" t="s">
        <v>172</v>
      </c>
      <c r="G695" s="221" t="s">
        <v>141</v>
      </c>
      <c r="H695" s="222">
        <v>40</v>
      </c>
      <c r="I695" s="223"/>
      <c r="J695" s="224">
        <f>ROUND(I695*H695,2)</f>
        <v>0</v>
      </c>
      <c r="K695" s="225"/>
      <c r="L695" s="43"/>
      <c r="M695" s="226" t="s">
        <v>1</v>
      </c>
      <c r="N695" s="227" t="s">
        <v>46</v>
      </c>
      <c r="O695" s="90"/>
      <c r="P695" s="228">
        <f>O695*H695</f>
        <v>0</v>
      </c>
      <c r="Q695" s="228">
        <v>0</v>
      </c>
      <c r="R695" s="228">
        <f>Q695*H695</f>
        <v>0</v>
      </c>
      <c r="S695" s="228">
        <v>0</v>
      </c>
      <c r="T695" s="229">
        <f>S695*H695</f>
        <v>0</v>
      </c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R695" s="230" t="s">
        <v>142</v>
      </c>
      <c r="AT695" s="230" t="s">
        <v>138</v>
      </c>
      <c r="AU695" s="230" t="s">
        <v>91</v>
      </c>
      <c r="AY695" s="16" t="s">
        <v>136</v>
      </c>
      <c r="BE695" s="231">
        <f>IF(N695="základní",J695,0)</f>
        <v>0</v>
      </c>
      <c r="BF695" s="231">
        <f>IF(N695="snížená",J695,0)</f>
        <v>0</v>
      </c>
      <c r="BG695" s="231">
        <f>IF(N695="zákl. přenesená",J695,0)</f>
        <v>0</v>
      </c>
      <c r="BH695" s="231">
        <f>IF(N695="sníž. přenesená",J695,0)</f>
        <v>0</v>
      </c>
      <c r="BI695" s="231">
        <f>IF(N695="nulová",J695,0)</f>
        <v>0</v>
      </c>
      <c r="BJ695" s="16" t="s">
        <v>89</v>
      </c>
      <c r="BK695" s="231">
        <f>ROUND(I695*H695,2)</f>
        <v>0</v>
      </c>
      <c r="BL695" s="16" t="s">
        <v>142</v>
      </c>
      <c r="BM695" s="230" t="s">
        <v>875</v>
      </c>
    </row>
    <row r="696" s="2" customFormat="1">
      <c r="A696" s="37"/>
      <c r="B696" s="38"/>
      <c r="C696" s="39"/>
      <c r="D696" s="232" t="s">
        <v>144</v>
      </c>
      <c r="E696" s="39"/>
      <c r="F696" s="233" t="s">
        <v>655</v>
      </c>
      <c r="G696" s="39"/>
      <c r="H696" s="39"/>
      <c r="I696" s="234"/>
      <c r="J696" s="39"/>
      <c r="K696" s="39"/>
      <c r="L696" s="43"/>
      <c r="M696" s="235"/>
      <c r="N696" s="236"/>
      <c r="O696" s="90"/>
      <c r="P696" s="90"/>
      <c r="Q696" s="90"/>
      <c r="R696" s="90"/>
      <c r="S696" s="90"/>
      <c r="T696" s="91"/>
      <c r="U696" s="37"/>
      <c r="V696" s="37"/>
      <c r="W696" s="37"/>
      <c r="X696" s="37"/>
      <c r="Y696" s="37"/>
      <c r="Z696" s="37"/>
      <c r="AA696" s="37"/>
      <c r="AB696" s="37"/>
      <c r="AC696" s="37"/>
      <c r="AD696" s="37"/>
      <c r="AE696" s="37"/>
      <c r="AT696" s="16" t="s">
        <v>144</v>
      </c>
      <c r="AU696" s="16" t="s">
        <v>91</v>
      </c>
    </row>
    <row r="697" s="2" customFormat="1">
      <c r="A697" s="37"/>
      <c r="B697" s="38"/>
      <c r="C697" s="39"/>
      <c r="D697" s="237" t="s">
        <v>146</v>
      </c>
      <c r="E697" s="39"/>
      <c r="F697" s="238" t="s">
        <v>175</v>
      </c>
      <c r="G697" s="39"/>
      <c r="H697" s="39"/>
      <c r="I697" s="234"/>
      <c r="J697" s="39"/>
      <c r="K697" s="39"/>
      <c r="L697" s="43"/>
      <c r="M697" s="235"/>
      <c r="N697" s="236"/>
      <c r="O697" s="90"/>
      <c r="P697" s="90"/>
      <c r="Q697" s="90"/>
      <c r="R697" s="90"/>
      <c r="S697" s="90"/>
      <c r="T697" s="91"/>
      <c r="U697" s="37"/>
      <c r="V697" s="37"/>
      <c r="W697" s="37"/>
      <c r="X697" s="37"/>
      <c r="Y697" s="37"/>
      <c r="Z697" s="37"/>
      <c r="AA697" s="37"/>
      <c r="AB697" s="37"/>
      <c r="AC697" s="37"/>
      <c r="AD697" s="37"/>
      <c r="AE697" s="37"/>
      <c r="AT697" s="16" t="s">
        <v>146</v>
      </c>
      <c r="AU697" s="16" t="s">
        <v>91</v>
      </c>
    </row>
    <row r="698" s="2" customFormat="1">
      <c r="A698" s="37"/>
      <c r="B698" s="38"/>
      <c r="C698" s="39"/>
      <c r="D698" s="232" t="s">
        <v>148</v>
      </c>
      <c r="E698" s="39"/>
      <c r="F698" s="239" t="s">
        <v>470</v>
      </c>
      <c r="G698" s="39"/>
      <c r="H698" s="39"/>
      <c r="I698" s="234"/>
      <c r="J698" s="39"/>
      <c r="K698" s="39"/>
      <c r="L698" s="43"/>
      <c r="M698" s="235"/>
      <c r="N698" s="236"/>
      <c r="O698" s="90"/>
      <c r="P698" s="90"/>
      <c r="Q698" s="90"/>
      <c r="R698" s="90"/>
      <c r="S698" s="90"/>
      <c r="T698" s="91"/>
      <c r="U698" s="37"/>
      <c r="V698" s="37"/>
      <c r="W698" s="37"/>
      <c r="X698" s="37"/>
      <c r="Y698" s="37"/>
      <c r="Z698" s="37"/>
      <c r="AA698" s="37"/>
      <c r="AB698" s="37"/>
      <c r="AC698" s="37"/>
      <c r="AD698" s="37"/>
      <c r="AE698" s="37"/>
      <c r="AT698" s="16" t="s">
        <v>148</v>
      </c>
      <c r="AU698" s="16" t="s">
        <v>91</v>
      </c>
    </row>
    <row r="699" s="13" customFormat="1">
      <c r="A699" s="13"/>
      <c r="B699" s="240"/>
      <c r="C699" s="241"/>
      <c r="D699" s="232" t="s">
        <v>150</v>
      </c>
      <c r="E699" s="242" t="s">
        <v>1</v>
      </c>
      <c r="F699" s="243" t="s">
        <v>363</v>
      </c>
      <c r="G699" s="241"/>
      <c r="H699" s="244">
        <v>40</v>
      </c>
      <c r="I699" s="245"/>
      <c r="J699" s="241"/>
      <c r="K699" s="241"/>
      <c r="L699" s="246"/>
      <c r="M699" s="247"/>
      <c r="N699" s="248"/>
      <c r="O699" s="248"/>
      <c r="P699" s="248"/>
      <c r="Q699" s="248"/>
      <c r="R699" s="248"/>
      <c r="S699" s="248"/>
      <c r="T699" s="249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50" t="s">
        <v>150</v>
      </c>
      <c r="AU699" s="250" t="s">
        <v>91</v>
      </c>
      <c r="AV699" s="13" t="s">
        <v>91</v>
      </c>
      <c r="AW699" s="13" t="s">
        <v>36</v>
      </c>
      <c r="AX699" s="13" t="s">
        <v>89</v>
      </c>
      <c r="AY699" s="250" t="s">
        <v>136</v>
      </c>
    </row>
    <row r="700" s="2" customFormat="1" ht="37.8" customHeight="1">
      <c r="A700" s="37"/>
      <c r="B700" s="38"/>
      <c r="C700" s="218" t="s">
        <v>876</v>
      </c>
      <c r="D700" s="218" t="s">
        <v>138</v>
      </c>
      <c r="E700" s="219" t="s">
        <v>258</v>
      </c>
      <c r="F700" s="220" t="s">
        <v>259</v>
      </c>
      <c r="G700" s="221" t="s">
        <v>245</v>
      </c>
      <c r="H700" s="222">
        <v>196</v>
      </c>
      <c r="I700" s="223"/>
      <c r="J700" s="224">
        <f>ROUND(I700*H700,2)</f>
        <v>0</v>
      </c>
      <c r="K700" s="225"/>
      <c r="L700" s="43"/>
      <c r="M700" s="226" t="s">
        <v>1</v>
      </c>
      <c r="N700" s="227" t="s">
        <v>46</v>
      </c>
      <c r="O700" s="90"/>
      <c r="P700" s="228">
        <f>O700*H700</f>
        <v>0</v>
      </c>
      <c r="Q700" s="228">
        <v>2.0000000000000002E-05</v>
      </c>
      <c r="R700" s="228">
        <f>Q700*H700</f>
        <v>0.0039200000000000007</v>
      </c>
      <c r="S700" s="228">
        <v>0</v>
      </c>
      <c r="T700" s="229">
        <f>S700*H700</f>
        <v>0</v>
      </c>
      <c r="U700" s="37"/>
      <c r="V700" s="37"/>
      <c r="W700" s="37"/>
      <c r="X700" s="37"/>
      <c r="Y700" s="37"/>
      <c r="Z700" s="37"/>
      <c r="AA700" s="37"/>
      <c r="AB700" s="37"/>
      <c r="AC700" s="37"/>
      <c r="AD700" s="37"/>
      <c r="AE700" s="37"/>
      <c r="AR700" s="230" t="s">
        <v>142</v>
      </c>
      <c r="AT700" s="230" t="s">
        <v>138</v>
      </c>
      <c r="AU700" s="230" t="s">
        <v>91</v>
      </c>
      <c r="AY700" s="16" t="s">
        <v>136</v>
      </c>
      <c r="BE700" s="231">
        <f>IF(N700="základní",J700,0)</f>
        <v>0</v>
      </c>
      <c r="BF700" s="231">
        <f>IF(N700="snížená",J700,0)</f>
        <v>0</v>
      </c>
      <c r="BG700" s="231">
        <f>IF(N700="zákl. přenesená",J700,0)</f>
        <v>0</v>
      </c>
      <c r="BH700" s="231">
        <f>IF(N700="sníž. přenesená",J700,0)</f>
        <v>0</v>
      </c>
      <c r="BI700" s="231">
        <f>IF(N700="nulová",J700,0)</f>
        <v>0</v>
      </c>
      <c r="BJ700" s="16" t="s">
        <v>89</v>
      </c>
      <c r="BK700" s="231">
        <f>ROUND(I700*H700,2)</f>
        <v>0</v>
      </c>
      <c r="BL700" s="16" t="s">
        <v>142</v>
      </c>
      <c r="BM700" s="230" t="s">
        <v>877</v>
      </c>
    </row>
    <row r="701" s="2" customFormat="1">
      <c r="A701" s="37"/>
      <c r="B701" s="38"/>
      <c r="C701" s="39"/>
      <c r="D701" s="232" t="s">
        <v>144</v>
      </c>
      <c r="E701" s="39"/>
      <c r="F701" s="233" t="s">
        <v>259</v>
      </c>
      <c r="G701" s="39"/>
      <c r="H701" s="39"/>
      <c r="I701" s="234"/>
      <c r="J701" s="39"/>
      <c r="K701" s="39"/>
      <c r="L701" s="43"/>
      <c r="M701" s="235"/>
      <c r="N701" s="236"/>
      <c r="O701" s="90"/>
      <c r="P701" s="90"/>
      <c r="Q701" s="90"/>
      <c r="R701" s="90"/>
      <c r="S701" s="90"/>
      <c r="T701" s="91"/>
      <c r="U701" s="37"/>
      <c r="V701" s="37"/>
      <c r="W701" s="37"/>
      <c r="X701" s="37"/>
      <c r="Y701" s="37"/>
      <c r="Z701" s="37"/>
      <c r="AA701" s="37"/>
      <c r="AB701" s="37"/>
      <c r="AC701" s="37"/>
      <c r="AD701" s="37"/>
      <c r="AE701" s="37"/>
      <c r="AT701" s="16" t="s">
        <v>144</v>
      </c>
      <c r="AU701" s="16" t="s">
        <v>91</v>
      </c>
    </row>
    <row r="702" s="2" customFormat="1">
      <c r="A702" s="37"/>
      <c r="B702" s="38"/>
      <c r="C702" s="39"/>
      <c r="D702" s="232" t="s">
        <v>148</v>
      </c>
      <c r="E702" s="39"/>
      <c r="F702" s="239" t="s">
        <v>470</v>
      </c>
      <c r="G702" s="39"/>
      <c r="H702" s="39"/>
      <c r="I702" s="234"/>
      <c r="J702" s="39"/>
      <c r="K702" s="39"/>
      <c r="L702" s="43"/>
      <c r="M702" s="235"/>
      <c r="N702" s="236"/>
      <c r="O702" s="90"/>
      <c r="P702" s="90"/>
      <c r="Q702" s="90"/>
      <c r="R702" s="90"/>
      <c r="S702" s="90"/>
      <c r="T702" s="91"/>
      <c r="U702" s="37"/>
      <c r="V702" s="37"/>
      <c r="W702" s="37"/>
      <c r="X702" s="37"/>
      <c r="Y702" s="37"/>
      <c r="Z702" s="37"/>
      <c r="AA702" s="37"/>
      <c r="AB702" s="37"/>
      <c r="AC702" s="37"/>
      <c r="AD702" s="37"/>
      <c r="AE702" s="37"/>
      <c r="AT702" s="16" t="s">
        <v>148</v>
      </c>
      <c r="AU702" s="16" t="s">
        <v>91</v>
      </c>
    </row>
    <row r="703" s="13" customFormat="1">
      <c r="A703" s="13"/>
      <c r="B703" s="240"/>
      <c r="C703" s="241"/>
      <c r="D703" s="232" t="s">
        <v>150</v>
      </c>
      <c r="E703" s="242" t="s">
        <v>1</v>
      </c>
      <c r="F703" s="243" t="s">
        <v>878</v>
      </c>
      <c r="G703" s="241"/>
      <c r="H703" s="244">
        <v>196</v>
      </c>
      <c r="I703" s="245"/>
      <c r="J703" s="241"/>
      <c r="K703" s="241"/>
      <c r="L703" s="246"/>
      <c r="M703" s="247"/>
      <c r="N703" s="248"/>
      <c r="O703" s="248"/>
      <c r="P703" s="248"/>
      <c r="Q703" s="248"/>
      <c r="R703" s="248"/>
      <c r="S703" s="248"/>
      <c r="T703" s="249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50" t="s">
        <v>150</v>
      </c>
      <c r="AU703" s="250" t="s">
        <v>91</v>
      </c>
      <c r="AV703" s="13" t="s">
        <v>91</v>
      </c>
      <c r="AW703" s="13" t="s">
        <v>36</v>
      </c>
      <c r="AX703" s="13" t="s">
        <v>89</v>
      </c>
      <c r="AY703" s="250" t="s">
        <v>136</v>
      </c>
    </row>
    <row r="704" s="2" customFormat="1" ht="21.75" customHeight="1">
      <c r="A704" s="37"/>
      <c r="B704" s="38"/>
      <c r="C704" s="218" t="s">
        <v>879</v>
      </c>
      <c r="D704" s="218" t="s">
        <v>138</v>
      </c>
      <c r="E704" s="219" t="s">
        <v>263</v>
      </c>
      <c r="F704" s="220" t="s">
        <v>264</v>
      </c>
      <c r="G704" s="221" t="s">
        <v>265</v>
      </c>
      <c r="H704" s="222">
        <v>0.044999999999999998</v>
      </c>
      <c r="I704" s="223"/>
      <c r="J704" s="224">
        <f>ROUND(I704*H704,2)</f>
        <v>0</v>
      </c>
      <c r="K704" s="225"/>
      <c r="L704" s="43"/>
      <c r="M704" s="226" t="s">
        <v>1</v>
      </c>
      <c r="N704" s="227" t="s">
        <v>46</v>
      </c>
      <c r="O704" s="90"/>
      <c r="P704" s="228">
        <f>O704*H704</f>
        <v>0</v>
      </c>
      <c r="Q704" s="228">
        <v>1.0606199999999999</v>
      </c>
      <c r="R704" s="228">
        <f>Q704*H704</f>
        <v>0.047727899999999997</v>
      </c>
      <c r="S704" s="228">
        <v>0</v>
      </c>
      <c r="T704" s="229">
        <f>S704*H704</f>
        <v>0</v>
      </c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R704" s="230" t="s">
        <v>142</v>
      </c>
      <c r="AT704" s="230" t="s">
        <v>138</v>
      </c>
      <c r="AU704" s="230" t="s">
        <v>91</v>
      </c>
      <c r="AY704" s="16" t="s">
        <v>136</v>
      </c>
      <c r="BE704" s="231">
        <f>IF(N704="základní",J704,0)</f>
        <v>0</v>
      </c>
      <c r="BF704" s="231">
        <f>IF(N704="snížená",J704,0)</f>
        <v>0</v>
      </c>
      <c r="BG704" s="231">
        <f>IF(N704="zákl. přenesená",J704,0)</f>
        <v>0</v>
      </c>
      <c r="BH704" s="231">
        <f>IF(N704="sníž. přenesená",J704,0)</f>
        <v>0</v>
      </c>
      <c r="BI704" s="231">
        <f>IF(N704="nulová",J704,0)</f>
        <v>0</v>
      </c>
      <c r="BJ704" s="16" t="s">
        <v>89</v>
      </c>
      <c r="BK704" s="231">
        <f>ROUND(I704*H704,2)</f>
        <v>0</v>
      </c>
      <c r="BL704" s="16" t="s">
        <v>142</v>
      </c>
      <c r="BM704" s="230" t="s">
        <v>880</v>
      </c>
    </row>
    <row r="705" s="2" customFormat="1">
      <c r="A705" s="37"/>
      <c r="B705" s="38"/>
      <c r="C705" s="39"/>
      <c r="D705" s="232" t="s">
        <v>144</v>
      </c>
      <c r="E705" s="39"/>
      <c r="F705" s="233" t="s">
        <v>267</v>
      </c>
      <c r="G705" s="39"/>
      <c r="H705" s="39"/>
      <c r="I705" s="234"/>
      <c r="J705" s="39"/>
      <c r="K705" s="39"/>
      <c r="L705" s="43"/>
      <c r="M705" s="235"/>
      <c r="N705" s="236"/>
      <c r="O705" s="90"/>
      <c r="P705" s="90"/>
      <c r="Q705" s="90"/>
      <c r="R705" s="90"/>
      <c r="S705" s="90"/>
      <c r="T705" s="91"/>
      <c r="U705" s="37"/>
      <c r="V705" s="37"/>
      <c r="W705" s="37"/>
      <c r="X705" s="37"/>
      <c r="Y705" s="37"/>
      <c r="Z705" s="37"/>
      <c r="AA705" s="37"/>
      <c r="AB705" s="37"/>
      <c r="AC705" s="37"/>
      <c r="AD705" s="37"/>
      <c r="AE705" s="37"/>
      <c r="AT705" s="16" t="s">
        <v>144</v>
      </c>
      <c r="AU705" s="16" t="s">
        <v>91</v>
      </c>
    </row>
    <row r="706" s="2" customFormat="1">
      <c r="A706" s="37"/>
      <c r="B706" s="38"/>
      <c r="C706" s="39"/>
      <c r="D706" s="237" t="s">
        <v>146</v>
      </c>
      <c r="E706" s="39"/>
      <c r="F706" s="238" t="s">
        <v>268</v>
      </c>
      <c r="G706" s="39"/>
      <c r="H706" s="39"/>
      <c r="I706" s="234"/>
      <c r="J706" s="39"/>
      <c r="K706" s="39"/>
      <c r="L706" s="43"/>
      <c r="M706" s="235"/>
      <c r="N706" s="236"/>
      <c r="O706" s="90"/>
      <c r="P706" s="90"/>
      <c r="Q706" s="90"/>
      <c r="R706" s="90"/>
      <c r="S706" s="90"/>
      <c r="T706" s="91"/>
      <c r="U706" s="37"/>
      <c r="V706" s="37"/>
      <c r="W706" s="37"/>
      <c r="X706" s="37"/>
      <c r="Y706" s="37"/>
      <c r="Z706" s="37"/>
      <c r="AA706" s="37"/>
      <c r="AB706" s="37"/>
      <c r="AC706" s="37"/>
      <c r="AD706" s="37"/>
      <c r="AE706" s="37"/>
      <c r="AT706" s="16" t="s">
        <v>146</v>
      </c>
      <c r="AU706" s="16" t="s">
        <v>91</v>
      </c>
    </row>
    <row r="707" s="2" customFormat="1">
      <c r="A707" s="37"/>
      <c r="B707" s="38"/>
      <c r="C707" s="39"/>
      <c r="D707" s="232" t="s">
        <v>148</v>
      </c>
      <c r="E707" s="39"/>
      <c r="F707" s="239" t="s">
        <v>473</v>
      </c>
      <c r="G707" s="39"/>
      <c r="H707" s="39"/>
      <c r="I707" s="234"/>
      <c r="J707" s="39"/>
      <c r="K707" s="39"/>
      <c r="L707" s="43"/>
      <c r="M707" s="235"/>
      <c r="N707" s="236"/>
      <c r="O707" s="90"/>
      <c r="P707" s="90"/>
      <c r="Q707" s="90"/>
      <c r="R707" s="90"/>
      <c r="S707" s="90"/>
      <c r="T707" s="91"/>
      <c r="U707" s="37"/>
      <c r="V707" s="37"/>
      <c r="W707" s="37"/>
      <c r="X707" s="37"/>
      <c r="Y707" s="37"/>
      <c r="Z707" s="37"/>
      <c r="AA707" s="37"/>
      <c r="AB707" s="37"/>
      <c r="AC707" s="37"/>
      <c r="AD707" s="37"/>
      <c r="AE707" s="37"/>
      <c r="AT707" s="16" t="s">
        <v>148</v>
      </c>
      <c r="AU707" s="16" t="s">
        <v>91</v>
      </c>
    </row>
    <row r="708" s="13" customFormat="1">
      <c r="A708" s="13"/>
      <c r="B708" s="240"/>
      <c r="C708" s="241"/>
      <c r="D708" s="232" t="s">
        <v>150</v>
      </c>
      <c r="E708" s="242" t="s">
        <v>1</v>
      </c>
      <c r="F708" s="243" t="s">
        <v>881</v>
      </c>
      <c r="G708" s="241"/>
      <c r="H708" s="244">
        <v>0.044999999999999998</v>
      </c>
      <c r="I708" s="245"/>
      <c r="J708" s="241"/>
      <c r="K708" s="241"/>
      <c r="L708" s="246"/>
      <c r="M708" s="247"/>
      <c r="N708" s="248"/>
      <c r="O708" s="248"/>
      <c r="P708" s="248"/>
      <c r="Q708" s="248"/>
      <c r="R708" s="248"/>
      <c r="S708" s="248"/>
      <c r="T708" s="249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50" t="s">
        <v>150</v>
      </c>
      <c r="AU708" s="250" t="s">
        <v>91</v>
      </c>
      <c r="AV708" s="13" t="s">
        <v>91</v>
      </c>
      <c r="AW708" s="13" t="s">
        <v>36</v>
      </c>
      <c r="AX708" s="13" t="s">
        <v>89</v>
      </c>
      <c r="AY708" s="250" t="s">
        <v>136</v>
      </c>
    </row>
    <row r="709" s="2" customFormat="1" ht="66.75" customHeight="1">
      <c r="A709" s="37"/>
      <c r="B709" s="38"/>
      <c r="C709" s="218" t="s">
        <v>882</v>
      </c>
      <c r="D709" s="218" t="s">
        <v>138</v>
      </c>
      <c r="E709" s="219" t="s">
        <v>272</v>
      </c>
      <c r="F709" s="220" t="s">
        <v>475</v>
      </c>
      <c r="G709" s="221" t="s">
        <v>160</v>
      </c>
      <c r="H709" s="222">
        <v>2.04</v>
      </c>
      <c r="I709" s="223"/>
      <c r="J709" s="224">
        <f>ROUND(I709*H709,2)</f>
        <v>0</v>
      </c>
      <c r="K709" s="225"/>
      <c r="L709" s="43"/>
      <c r="M709" s="226" t="s">
        <v>1</v>
      </c>
      <c r="N709" s="227" t="s">
        <v>46</v>
      </c>
      <c r="O709" s="90"/>
      <c r="P709" s="228">
        <f>O709*H709</f>
        <v>0</v>
      </c>
      <c r="Q709" s="228">
        <v>2.8967999999999998</v>
      </c>
      <c r="R709" s="228">
        <f>Q709*H709</f>
        <v>5.9094720000000001</v>
      </c>
      <c r="S709" s="228">
        <v>0</v>
      </c>
      <c r="T709" s="229">
        <f>S709*H709</f>
        <v>0</v>
      </c>
      <c r="U709" s="37"/>
      <c r="V709" s="37"/>
      <c r="W709" s="37"/>
      <c r="X709" s="37"/>
      <c r="Y709" s="37"/>
      <c r="Z709" s="37"/>
      <c r="AA709" s="37"/>
      <c r="AB709" s="37"/>
      <c r="AC709" s="37"/>
      <c r="AD709" s="37"/>
      <c r="AE709" s="37"/>
      <c r="AR709" s="230" t="s">
        <v>142</v>
      </c>
      <c r="AT709" s="230" t="s">
        <v>138</v>
      </c>
      <c r="AU709" s="230" t="s">
        <v>91</v>
      </c>
      <c r="AY709" s="16" t="s">
        <v>136</v>
      </c>
      <c r="BE709" s="231">
        <f>IF(N709="základní",J709,0)</f>
        <v>0</v>
      </c>
      <c r="BF709" s="231">
        <f>IF(N709="snížená",J709,0)</f>
        <v>0</v>
      </c>
      <c r="BG709" s="231">
        <f>IF(N709="zákl. přenesená",J709,0)</f>
        <v>0</v>
      </c>
      <c r="BH709" s="231">
        <f>IF(N709="sníž. přenesená",J709,0)</f>
        <v>0</v>
      </c>
      <c r="BI709" s="231">
        <f>IF(N709="nulová",J709,0)</f>
        <v>0</v>
      </c>
      <c r="BJ709" s="16" t="s">
        <v>89</v>
      </c>
      <c r="BK709" s="231">
        <f>ROUND(I709*H709,2)</f>
        <v>0</v>
      </c>
      <c r="BL709" s="16" t="s">
        <v>142</v>
      </c>
      <c r="BM709" s="230" t="s">
        <v>883</v>
      </c>
    </row>
    <row r="710" s="2" customFormat="1">
      <c r="A710" s="37"/>
      <c r="B710" s="38"/>
      <c r="C710" s="39"/>
      <c r="D710" s="232" t="s">
        <v>144</v>
      </c>
      <c r="E710" s="39"/>
      <c r="F710" s="233" t="s">
        <v>477</v>
      </c>
      <c r="G710" s="39"/>
      <c r="H710" s="39"/>
      <c r="I710" s="234"/>
      <c r="J710" s="39"/>
      <c r="K710" s="39"/>
      <c r="L710" s="43"/>
      <c r="M710" s="235"/>
      <c r="N710" s="236"/>
      <c r="O710" s="90"/>
      <c r="P710" s="90"/>
      <c r="Q710" s="90"/>
      <c r="R710" s="90"/>
      <c r="S710" s="90"/>
      <c r="T710" s="91"/>
      <c r="U710" s="37"/>
      <c r="V710" s="37"/>
      <c r="W710" s="37"/>
      <c r="X710" s="37"/>
      <c r="Y710" s="37"/>
      <c r="Z710" s="37"/>
      <c r="AA710" s="37"/>
      <c r="AB710" s="37"/>
      <c r="AC710" s="37"/>
      <c r="AD710" s="37"/>
      <c r="AE710" s="37"/>
      <c r="AT710" s="16" t="s">
        <v>144</v>
      </c>
      <c r="AU710" s="16" t="s">
        <v>91</v>
      </c>
    </row>
    <row r="711" s="2" customFormat="1">
      <c r="A711" s="37"/>
      <c r="B711" s="38"/>
      <c r="C711" s="39"/>
      <c r="D711" s="232" t="s">
        <v>148</v>
      </c>
      <c r="E711" s="39"/>
      <c r="F711" s="239" t="s">
        <v>478</v>
      </c>
      <c r="G711" s="39"/>
      <c r="H711" s="39"/>
      <c r="I711" s="234"/>
      <c r="J711" s="39"/>
      <c r="K711" s="39"/>
      <c r="L711" s="43"/>
      <c r="M711" s="235"/>
      <c r="N711" s="236"/>
      <c r="O711" s="90"/>
      <c r="P711" s="90"/>
      <c r="Q711" s="90"/>
      <c r="R711" s="90"/>
      <c r="S711" s="90"/>
      <c r="T711" s="91"/>
      <c r="U711" s="37"/>
      <c r="V711" s="37"/>
      <c r="W711" s="37"/>
      <c r="X711" s="37"/>
      <c r="Y711" s="37"/>
      <c r="Z711" s="37"/>
      <c r="AA711" s="37"/>
      <c r="AB711" s="37"/>
      <c r="AC711" s="37"/>
      <c r="AD711" s="37"/>
      <c r="AE711" s="37"/>
      <c r="AT711" s="16" t="s">
        <v>148</v>
      </c>
      <c r="AU711" s="16" t="s">
        <v>91</v>
      </c>
    </row>
    <row r="712" s="13" customFormat="1">
      <c r="A712" s="13"/>
      <c r="B712" s="240"/>
      <c r="C712" s="241"/>
      <c r="D712" s="232" t="s">
        <v>150</v>
      </c>
      <c r="E712" s="242" t="s">
        <v>1</v>
      </c>
      <c r="F712" s="243" t="s">
        <v>865</v>
      </c>
      <c r="G712" s="241"/>
      <c r="H712" s="244">
        <v>2.04</v>
      </c>
      <c r="I712" s="245"/>
      <c r="J712" s="241"/>
      <c r="K712" s="241"/>
      <c r="L712" s="246"/>
      <c r="M712" s="247"/>
      <c r="N712" s="248"/>
      <c r="O712" s="248"/>
      <c r="P712" s="248"/>
      <c r="Q712" s="248"/>
      <c r="R712" s="248"/>
      <c r="S712" s="248"/>
      <c r="T712" s="249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50" t="s">
        <v>150</v>
      </c>
      <c r="AU712" s="250" t="s">
        <v>91</v>
      </c>
      <c r="AV712" s="13" t="s">
        <v>91</v>
      </c>
      <c r="AW712" s="13" t="s">
        <v>36</v>
      </c>
      <c r="AX712" s="13" t="s">
        <v>89</v>
      </c>
      <c r="AY712" s="250" t="s">
        <v>136</v>
      </c>
    </row>
    <row r="713" s="2" customFormat="1" ht="37.8" customHeight="1">
      <c r="A713" s="37"/>
      <c r="B713" s="38"/>
      <c r="C713" s="218" t="s">
        <v>884</v>
      </c>
      <c r="D713" s="218" t="s">
        <v>138</v>
      </c>
      <c r="E713" s="219" t="s">
        <v>180</v>
      </c>
      <c r="F713" s="220" t="s">
        <v>660</v>
      </c>
      <c r="G713" s="221" t="s">
        <v>141</v>
      </c>
      <c r="H713" s="222">
        <v>40</v>
      </c>
      <c r="I713" s="223"/>
      <c r="J713" s="224">
        <f>ROUND(I713*H713,2)</f>
        <v>0</v>
      </c>
      <c r="K713" s="225"/>
      <c r="L713" s="43"/>
      <c r="M713" s="226" t="s">
        <v>1</v>
      </c>
      <c r="N713" s="227" t="s">
        <v>46</v>
      </c>
      <c r="O713" s="90"/>
      <c r="P713" s="228">
        <f>O713*H713</f>
        <v>0</v>
      </c>
      <c r="Q713" s="228">
        <v>1.1027</v>
      </c>
      <c r="R713" s="228">
        <f>Q713*H713</f>
        <v>44.108000000000004</v>
      </c>
      <c r="S713" s="228">
        <v>0</v>
      </c>
      <c r="T713" s="229">
        <f>S713*H713</f>
        <v>0</v>
      </c>
      <c r="U713" s="37"/>
      <c r="V713" s="37"/>
      <c r="W713" s="37"/>
      <c r="X713" s="37"/>
      <c r="Y713" s="37"/>
      <c r="Z713" s="37"/>
      <c r="AA713" s="37"/>
      <c r="AB713" s="37"/>
      <c r="AC713" s="37"/>
      <c r="AD713" s="37"/>
      <c r="AE713" s="37"/>
      <c r="AR713" s="230" t="s">
        <v>142</v>
      </c>
      <c r="AT713" s="230" t="s">
        <v>138</v>
      </c>
      <c r="AU713" s="230" t="s">
        <v>91</v>
      </c>
      <c r="AY713" s="16" t="s">
        <v>136</v>
      </c>
      <c r="BE713" s="231">
        <f>IF(N713="základní",J713,0)</f>
        <v>0</v>
      </c>
      <c r="BF713" s="231">
        <f>IF(N713="snížená",J713,0)</f>
        <v>0</v>
      </c>
      <c r="BG713" s="231">
        <f>IF(N713="zákl. přenesená",J713,0)</f>
        <v>0</v>
      </c>
      <c r="BH713" s="231">
        <f>IF(N713="sníž. přenesená",J713,0)</f>
        <v>0</v>
      </c>
      <c r="BI713" s="231">
        <f>IF(N713="nulová",J713,0)</f>
        <v>0</v>
      </c>
      <c r="BJ713" s="16" t="s">
        <v>89</v>
      </c>
      <c r="BK713" s="231">
        <f>ROUND(I713*H713,2)</f>
        <v>0</v>
      </c>
      <c r="BL713" s="16" t="s">
        <v>142</v>
      </c>
      <c r="BM713" s="230" t="s">
        <v>885</v>
      </c>
    </row>
    <row r="714" s="2" customFormat="1">
      <c r="A714" s="37"/>
      <c r="B714" s="38"/>
      <c r="C714" s="39"/>
      <c r="D714" s="232" t="s">
        <v>144</v>
      </c>
      <c r="E714" s="39"/>
      <c r="F714" s="233" t="s">
        <v>662</v>
      </c>
      <c r="G714" s="39"/>
      <c r="H714" s="39"/>
      <c r="I714" s="234"/>
      <c r="J714" s="39"/>
      <c r="K714" s="39"/>
      <c r="L714" s="43"/>
      <c r="M714" s="235"/>
      <c r="N714" s="236"/>
      <c r="O714" s="90"/>
      <c r="P714" s="90"/>
      <c r="Q714" s="90"/>
      <c r="R714" s="90"/>
      <c r="S714" s="90"/>
      <c r="T714" s="91"/>
      <c r="U714" s="37"/>
      <c r="V714" s="37"/>
      <c r="W714" s="37"/>
      <c r="X714" s="37"/>
      <c r="Y714" s="37"/>
      <c r="Z714" s="37"/>
      <c r="AA714" s="37"/>
      <c r="AB714" s="37"/>
      <c r="AC714" s="37"/>
      <c r="AD714" s="37"/>
      <c r="AE714" s="37"/>
      <c r="AT714" s="16" t="s">
        <v>144</v>
      </c>
      <c r="AU714" s="16" t="s">
        <v>91</v>
      </c>
    </row>
    <row r="715" s="2" customFormat="1">
      <c r="A715" s="37"/>
      <c r="B715" s="38"/>
      <c r="C715" s="39"/>
      <c r="D715" s="232" t="s">
        <v>148</v>
      </c>
      <c r="E715" s="39"/>
      <c r="F715" s="239" t="s">
        <v>470</v>
      </c>
      <c r="G715" s="39"/>
      <c r="H715" s="39"/>
      <c r="I715" s="234"/>
      <c r="J715" s="39"/>
      <c r="K715" s="39"/>
      <c r="L715" s="43"/>
      <c r="M715" s="235"/>
      <c r="N715" s="236"/>
      <c r="O715" s="90"/>
      <c r="P715" s="90"/>
      <c r="Q715" s="90"/>
      <c r="R715" s="90"/>
      <c r="S715" s="90"/>
      <c r="T715" s="91"/>
      <c r="U715" s="37"/>
      <c r="V715" s="37"/>
      <c r="W715" s="37"/>
      <c r="X715" s="37"/>
      <c r="Y715" s="37"/>
      <c r="Z715" s="37"/>
      <c r="AA715" s="37"/>
      <c r="AB715" s="37"/>
      <c r="AC715" s="37"/>
      <c r="AD715" s="37"/>
      <c r="AE715" s="37"/>
      <c r="AT715" s="16" t="s">
        <v>148</v>
      </c>
      <c r="AU715" s="16" t="s">
        <v>91</v>
      </c>
    </row>
    <row r="716" s="13" customFormat="1">
      <c r="A716" s="13"/>
      <c r="B716" s="240"/>
      <c r="C716" s="241"/>
      <c r="D716" s="232" t="s">
        <v>150</v>
      </c>
      <c r="E716" s="242" t="s">
        <v>1</v>
      </c>
      <c r="F716" s="243" t="s">
        <v>363</v>
      </c>
      <c r="G716" s="241"/>
      <c r="H716" s="244">
        <v>40</v>
      </c>
      <c r="I716" s="245"/>
      <c r="J716" s="241"/>
      <c r="K716" s="241"/>
      <c r="L716" s="246"/>
      <c r="M716" s="247"/>
      <c r="N716" s="248"/>
      <c r="O716" s="248"/>
      <c r="P716" s="248"/>
      <c r="Q716" s="248"/>
      <c r="R716" s="248"/>
      <c r="S716" s="248"/>
      <c r="T716" s="249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50" t="s">
        <v>150</v>
      </c>
      <c r="AU716" s="250" t="s">
        <v>91</v>
      </c>
      <c r="AV716" s="13" t="s">
        <v>91</v>
      </c>
      <c r="AW716" s="13" t="s">
        <v>36</v>
      </c>
      <c r="AX716" s="13" t="s">
        <v>89</v>
      </c>
      <c r="AY716" s="250" t="s">
        <v>136</v>
      </c>
    </row>
    <row r="717" s="2" customFormat="1" ht="24.15" customHeight="1">
      <c r="A717" s="37"/>
      <c r="B717" s="38"/>
      <c r="C717" s="218" t="s">
        <v>886</v>
      </c>
      <c r="D717" s="218" t="s">
        <v>138</v>
      </c>
      <c r="E717" s="219" t="s">
        <v>563</v>
      </c>
      <c r="F717" s="220" t="s">
        <v>564</v>
      </c>
      <c r="G717" s="221" t="s">
        <v>160</v>
      </c>
      <c r="H717" s="222">
        <v>0.41999999999999998</v>
      </c>
      <c r="I717" s="223"/>
      <c r="J717" s="224">
        <f>ROUND(I717*H717,2)</f>
        <v>0</v>
      </c>
      <c r="K717" s="225"/>
      <c r="L717" s="43"/>
      <c r="M717" s="226" t="s">
        <v>1</v>
      </c>
      <c r="N717" s="227" t="s">
        <v>46</v>
      </c>
      <c r="O717" s="90"/>
      <c r="P717" s="228">
        <f>O717*H717</f>
        <v>0</v>
      </c>
      <c r="Q717" s="228">
        <v>2.9656199999999999</v>
      </c>
      <c r="R717" s="228">
        <f>Q717*H717</f>
        <v>1.2455604</v>
      </c>
      <c r="S717" s="228">
        <v>0</v>
      </c>
      <c r="T717" s="229">
        <f>S717*H717</f>
        <v>0</v>
      </c>
      <c r="U717" s="37"/>
      <c r="V717" s="37"/>
      <c r="W717" s="37"/>
      <c r="X717" s="37"/>
      <c r="Y717" s="37"/>
      <c r="Z717" s="37"/>
      <c r="AA717" s="37"/>
      <c r="AB717" s="37"/>
      <c r="AC717" s="37"/>
      <c r="AD717" s="37"/>
      <c r="AE717" s="37"/>
      <c r="AR717" s="230" t="s">
        <v>142</v>
      </c>
      <c r="AT717" s="230" t="s">
        <v>138</v>
      </c>
      <c r="AU717" s="230" t="s">
        <v>91</v>
      </c>
      <c r="AY717" s="16" t="s">
        <v>136</v>
      </c>
      <c r="BE717" s="231">
        <f>IF(N717="základní",J717,0)</f>
        <v>0</v>
      </c>
      <c r="BF717" s="231">
        <f>IF(N717="snížená",J717,0)</f>
        <v>0</v>
      </c>
      <c r="BG717" s="231">
        <f>IF(N717="zákl. přenesená",J717,0)</f>
        <v>0</v>
      </c>
      <c r="BH717" s="231">
        <f>IF(N717="sníž. přenesená",J717,0)</f>
        <v>0</v>
      </c>
      <c r="BI717" s="231">
        <f>IF(N717="nulová",J717,0)</f>
        <v>0</v>
      </c>
      <c r="BJ717" s="16" t="s">
        <v>89</v>
      </c>
      <c r="BK717" s="231">
        <f>ROUND(I717*H717,2)</f>
        <v>0</v>
      </c>
      <c r="BL717" s="16" t="s">
        <v>142</v>
      </c>
      <c r="BM717" s="230" t="s">
        <v>887</v>
      </c>
    </row>
    <row r="718" s="2" customFormat="1">
      <c r="A718" s="37"/>
      <c r="B718" s="38"/>
      <c r="C718" s="39"/>
      <c r="D718" s="232" t="s">
        <v>144</v>
      </c>
      <c r="E718" s="39"/>
      <c r="F718" s="233" t="s">
        <v>566</v>
      </c>
      <c r="G718" s="39"/>
      <c r="H718" s="39"/>
      <c r="I718" s="234"/>
      <c r="J718" s="39"/>
      <c r="K718" s="39"/>
      <c r="L718" s="43"/>
      <c r="M718" s="235"/>
      <c r="N718" s="236"/>
      <c r="O718" s="90"/>
      <c r="P718" s="90"/>
      <c r="Q718" s="90"/>
      <c r="R718" s="90"/>
      <c r="S718" s="90"/>
      <c r="T718" s="91"/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T718" s="16" t="s">
        <v>144</v>
      </c>
      <c r="AU718" s="16" t="s">
        <v>91</v>
      </c>
    </row>
    <row r="719" s="2" customFormat="1">
      <c r="A719" s="37"/>
      <c r="B719" s="38"/>
      <c r="C719" s="39"/>
      <c r="D719" s="237" t="s">
        <v>146</v>
      </c>
      <c r="E719" s="39"/>
      <c r="F719" s="238" t="s">
        <v>567</v>
      </c>
      <c r="G719" s="39"/>
      <c r="H719" s="39"/>
      <c r="I719" s="234"/>
      <c r="J719" s="39"/>
      <c r="K719" s="39"/>
      <c r="L719" s="43"/>
      <c r="M719" s="235"/>
      <c r="N719" s="236"/>
      <c r="O719" s="90"/>
      <c r="P719" s="90"/>
      <c r="Q719" s="90"/>
      <c r="R719" s="90"/>
      <c r="S719" s="90"/>
      <c r="T719" s="91"/>
      <c r="U719" s="37"/>
      <c r="V719" s="37"/>
      <c r="W719" s="37"/>
      <c r="X719" s="37"/>
      <c r="Y719" s="37"/>
      <c r="Z719" s="37"/>
      <c r="AA719" s="37"/>
      <c r="AB719" s="37"/>
      <c r="AC719" s="37"/>
      <c r="AD719" s="37"/>
      <c r="AE719" s="37"/>
      <c r="AT719" s="16" t="s">
        <v>146</v>
      </c>
      <c r="AU719" s="16" t="s">
        <v>91</v>
      </c>
    </row>
    <row r="720" s="2" customFormat="1">
      <c r="A720" s="37"/>
      <c r="B720" s="38"/>
      <c r="C720" s="39"/>
      <c r="D720" s="232" t="s">
        <v>148</v>
      </c>
      <c r="E720" s="39"/>
      <c r="F720" s="239" t="s">
        <v>478</v>
      </c>
      <c r="G720" s="39"/>
      <c r="H720" s="39"/>
      <c r="I720" s="234"/>
      <c r="J720" s="39"/>
      <c r="K720" s="39"/>
      <c r="L720" s="43"/>
      <c r="M720" s="235"/>
      <c r="N720" s="236"/>
      <c r="O720" s="90"/>
      <c r="P720" s="90"/>
      <c r="Q720" s="90"/>
      <c r="R720" s="90"/>
      <c r="S720" s="90"/>
      <c r="T720" s="91"/>
      <c r="U720" s="37"/>
      <c r="V720" s="37"/>
      <c r="W720" s="37"/>
      <c r="X720" s="37"/>
      <c r="Y720" s="37"/>
      <c r="Z720" s="37"/>
      <c r="AA720" s="37"/>
      <c r="AB720" s="37"/>
      <c r="AC720" s="37"/>
      <c r="AD720" s="37"/>
      <c r="AE720" s="37"/>
      <c r="AT720" s="16" t="s">
        <v>148</v>
      </c>
      <c r="AU720" s="16" t="s">
        <v>91</v>
      </c>
    </row>
    <row r="721" s="13" customFormat="1">
      <c r="A721" s="13"/>
      <c r="B721" s="240"/>
      <c r="C721" s="241"/>
      <c r="D721" s="232" t="s">
        <v>150</v>
      </c>
      <c r="E721" s="242" t="s">
        <v>1</v>
      </c>
      <c r="F721" s="243" t="s">
        <v>888</v>
      </c>
      <c r="G721" s="241"/>
      <c r="H721" s="244">
        <v>0.41999999999999998</v>
      </c>
      <c r="I721" s="245"/>
      <c r="J721" s="241"/>
      <c r="K721" s="241"/>
      <c r="L721" s="246"/>
      <c r="M721" s="247"/>
      <c r="N721" s="248"/>
      <c r="O721" s="248"/>
      <c r="P721" s="248"/>
      <c r="Q721" s="248"/>
      <c r="R721" s="248"/>
      <c r="S721" s="248"/>
      <c r="T721" s="249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50" t="s">
        <v>150</v>
      </c>
      <c r="AU721" s="250" t="s">
        <v>91</v>
      </c>
      <c r="AV721" s="13" t="s">
        <v>91</v>
      </c>
      <c r="AW721" s="13" t="s">
        <v>36</v>
      </c>
      <c r="AX721" s="13" t="s">
        <v>89</v>
      </c>
      <c r="AY721" s="250" t="s">
        <v>136</v>
      </c>
    </row>
    <row r="722" s="2" customFormat="1" ht="16.5" customHeight="1">
      <c r="A722" s="37"/>
      <c r="B722" s="38"/>
      <c r="C722" s="218" t="s">
        <v>889</v>
      </c>
      <c r="D722" s="218" t="s">
        <v>138</v>
      </c>
      <c r="E722" s="219" t="s">
        <v>680</v>
      </c>
      <c r="F722" s="220" t="s">
        <v>681</v>
      </c>
      <c r="G722" s="221" t="s">
        <v>160</v>
      </c>
      <c r="H722" s="222">
        <v>0.17999999999999999</v>
      </c>
      <c r="I722" s="223"/>
      <c r="J722" s="224">
        <f>ROUND(I722*H722,2)</f>
        <v>0</v>
      </c>
      <c r="K722" s="225"/>
      <c r="L722" s="43"/>
      <c r="M722" s="226" t="s">
        <v>1</v>
      </c>
      <c r="N722" s="227" t="s">
        <v>46</v>
      </c>
      <c r="O722" s="90"/>
      <c r="P722" s="228">
        <f>O722*H722</f>
        <v>0</v>
      </c>
      <c r="Q722" s="228">
        <v>0</v>
      </c>
      <c r="R722" s="228">
        <f>Q722*H722</f>
        <v>0</v>
      </c>
      <c r="S722" s="228">
        <v>2.5</v>
      </c>
      <c r="T722" s="229">
        <f>S722*H722</f>
        <v>0.44999999999999996</v>
      </c>
      <c r="U722" s="37"/>
      <c r="V722" s="37"/>
      <c r="W722" s="37"/>
      <c r="X722" s="37"/>
      <c r="Y722" s="37"/>
      <c r="Z722" s="37"/>
      <c r="AA722" s="37"/>
      <c r="AB722" s="37"/>
      <c r="AC722" s="37"/>
      <c r="AD722" s="37"/>
      <c r="AE722" s="37"/>
      <c r="AR722" s="230" t="s">
        <v>142</v>
      </c>
      <c r="AT722" s="230" t="s">
        <v>138</v>
      </c>
      <c r="AU722" s="230" t="s">
        <v>91</v>
      </c>
      <c r="AY722" s="16" t="s">
        <v>136</v>
      </c>
      <c r="BE722" s="231">
        <f>IF(N722="základní",J722,0)</f>
        <v>0</v>
      </c>
      <c r="BF722" s="231">
        <f>IF(N722="snížená",J722,0)</f>
        <v>0</v>
      </c>
      <c r="BG722" s="231">
        <f>IF(N722="zákl. přenesená",J722,0)</f>
        <v>0</v>
      </c>
      <c r="BH722" s="231">
        <f>IF(N722="sníž. přenesená",J722,0)</f>
        <v>0</v>
      </c>
      <c r="BI722" s="231">
        <f>IF(N722="nulová",J722,0)</f>
        <v>0</v>
      </c>
      <c r="BJ722" s="16" t="s">
        <v>89</v>
      </c>
      <c r="BK722" s="231">
        <f>ROUND(I722*H722,2)</f>
        <v>0</v>
      </c>
      <c r="BL722" s="16" t="s">
        <v>142</v>
      </c>
      <c r="BM722" s="230" t="s">
        <v>890</v>
      </c>
    </row>
    <row r="723" s="2" customFormat="1">
      <c r="A723" s="37"/>
      <c r="B723" s="38"/>
      <c r="C723" s="39"/>
      <c r="D723" s="232" t="s">
        <v>144</v>
      </c>
      <c r="E723" s="39"/>
      <c r="F723" s="233" t="s">
        <v>683</v>
      </c>
      <c r="G723" s="39"/>
      <c r="H723" s="39"/>
      <c r="I723" s="234"/>
      <c r="J723" s="39"/>
      <c r="K723" s="39"/>
      <c r="L723" s="43"/>
      <c r="M723" s="235"/>
      <c r="N723" s="236"/>
      <c r="O723" s="90"/>
      <c r="P723" s="90"/>
      <c r="Q723" s="90"/>
      <c r="R723" s="90"/>
      <c r="S723" s="90"/>
      <c r="T723" s="91"/>
      <c r="U723" s="37"/>
      <c r="V723" s="37"/>
      <c r="W723" s="37"/>
      <c r="X723" s="37"/>
      <c r="Y723" s="37"/>
      <c r="Z723" s="37"/>
      <c r="AA723" s="37"/>
      <c r="AB723" s="37"/>
      <c r="AC723" s="37"/>
      <c r="AD723" s="37"/>
      <c r="AE723" s="37"/>
      <c r="AT723" s="16" t="s">
        <v>144</v>
      </c>
      <c r="AU723" s="16" t="s">
        <v>91</v>
      </c>
    </row>
    <row r="724" s="2" customFormat="1">
      <c r="A724" s="37"/>
      <c r="B724" s="38"/>
      <c r="C724" s="39"/>
      <c r="D724" s="237" t="s">
        <v>146</v>
      </c>
      <c r="E724" s="39"/>
      <c r="F724" s="238" t="s">
        <v>684</v>
      </c>
      <c r="G724" s="39"/>
      <c r="H724" s="39"/>
      <c r="I724" s="234"/>
      <c r="J724" s="39"/>
      <c r="K724" s="39"/>
      <c r="L724" s="43"/>
      <c r="M724" s="235"/>
      <c r="N724" s="236"/>
      <c r="O724" s="90"/>
      <c r="P724" s="90"/>
      <c r="Q724" s="90"/>
      <c r="R724" s="90"/>
      <c r="S724" s="90"/>
      <c r="T724" s="91"/>
      <c r="U724" s="37"/>
      <c r="V724" s="37"/>
      <c r="W724" s="37"/>
      <c r="X724" s="37"/>
      <c r="Y724" s="37"/>
      <c r="Z724" s="37"/>
      <c r="AA724" s="37"/>
      <c r="AB724" s="37"/>
      <c r="AC724" s="37"/>
      <c r="AD724" s="37"/>
      <c r="AE724" s="37"/>
      <c r="AT724" s="16" t="s">
        <v>146</v>
      </c>
      <c r="AU724" s="16" t="s">
        <v>91</v>
      </c>
    </row>
    <row r="725" s="2" customFormat="1">
      <c r="A725" s="37"/>
      <c r="B725" s="38"/>
      <c r="C725" s="39"/>
      <c r="D725" s="232" t="s">
        <v>148</v>
      </c>
      <c r="E725" s="39"/>
      <c r="F725" s="239" t="s">
        <v>891</v>
      </c>
      <c r="G725" s="39"/>
      <c r="H725" s="39"/>
      <c r="I725" s="234"/>
      <c r="J725" s="39"/>
      <c r="K725" s="39"/>
      <c r="L725" s="43"/>
      <c r="M725" s="235"/>
      <c r="N725" s="236"/>
      <c r="O725" s="90"/>
      <c r="P725" s="90"/>
      <c r="Q725" s="90"/>
      <c r="R725" s="90"/>
      <c r="S725" s="90"/>
      <c r="T725" s="91"/>
      <c r="U725" s="37"/>
      <c r="V725" s="37"/>
      <c r="W725" s="37"/>
      <c r="X725" s="37"/>
      <c r="Y725" s="37"/>
      <c r="Z725" s="37"/>
      <c r="AA725" s="37"/>
      <c r="AB725" s="37"/>
      <c r="AC725" s="37"/>
      <c r="AD725" s="37"/>
      <c r="AE725" s="37"/>
      <c r="AT725" s="16" t="s">
        <v>148</v>
      </c>
      <c r="AU725" s="16" t="s">
        <v>91</v>
      </c>
    </row>
    <row r="726" s="13" customFormat="1">
      <c r="A726" s="13"/>
      <c r="B726" s="240"/>
      <c r="C726" s="241"/>
      <c r="D726" s="232" t="s">
        <v>150</v>
      </c>
      <c r="E726" s="242" t="s">
        <v>1</v>
      </c>
      <c r="F726" s="243" t="s">
        <v>892</v>
      </c>
      <c r="G726" s="241"/>
      <c r="H726" s="244">
        <v>0.17999999999999999</v>
      </c>
      <c r="I726" s="245"/>
      <c r="J726" s="241"/>
      <c r="K726" s="241"/>
      <c r="L726" s="246"/>
      <c r="M726" s="247"/>
      <c r="N726" s="248"/>
      <c r="O726" s="248"/>
      <c r="P726" s="248"/>
      <c r="Q726" s="248"/>
      <c r="R726" s="248"/>
      <c r="S726" s="248"/>
      <c r="T726" s="249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50" t="s">
        <v>150</v>
      </c>
      <c r="AU726" s="250" t="s">
        <v>91</v>
      </c>
      <c r="AV726" s="13" t="s">
        <v>91</v>
      </c>
      <c r="AW726" s="13" t="s">
        <v>36</v>
      </c>
      <c r="AX726" s="13" t="s">
        <v>89</v>
      </c>
      <c r="AY726" s="250" t="s">
        <v>136</v>
      </c>
    </row>
    <row r="727" s="2" customFormat="1" ht="33" customHeight="1">
      <c r="A727" s="37"/>
      <c r="B727" s="38"/>
      <c r="C727" s="218" t="s">
        <v>893</v>
      </c>
      <c r="D727" s="218" t="s">
        <v>138</v>
      </c>
      <c r="E727" s="219" t="s">
        <v>672</v>
      </c>
      <c r="F727" s="220" t="s">
        <v>673</v>
      </c>
      <c r="G727" s="221" t="s">
        <v>160</v>
      </c>
      <c r="H727" s="222">
        <v>1.6200000000000001</v>
      </c>
      <c r="I727" s="223"/>
      <c r="J727" s="224">
        <f>ROUND(I727*H727,2)</f>
        <v>0</v>
      </c>
      <c r="K727" s="225"/>
      <c r="L727" s="43"/>
      <c r="M727" s="226" t="s">
        <v>1</v>
      </c>
      <c r="N727" s="227" t="s">
        <v>46</v>
      </c>
      <c r="O727" s="90"/>
      <c r="P727" s="228">
        <f>O727*H727</f>
        <v>0</v>
      </c>
      <c r="Q727" s="228">
        <v>0</v>
      </c>
      <c r="R727" s="228">
        <f>Q727*H727</f>
        <v>0</v>
      </c>
      <c r="S727" s="228">
        <v>0</v>
      </c>
      <c r="T727" s="229">
        <f>S727*H727</f>
        <v>0</v>
      </c>
      <c r="U727" s="37"/>
      <c r="V727" s="37"/>
      <c r="W727" s="37"/>
      <c r="X727" s="37"/>
      <c r="Y727" s="37"/>
      <c r="Z727" s="37"/>
      <c r="AA727" s="37"/>
      <c r="AB727" s="37"/>
      <c r="AC727" s="37"/>
      <c r="AD727" s="37"/>
      <c r="AE727" s="37"/>
      <c r="AR727" s="230" t="s">
        <v>142</v>
      </c>
      <c r="AT727" s="230" t="s">
        <v>138</v>
      </c>
      <c r="AU727" s="230" t="s">
        <v>91</v>
      </c>
      <c r="AY727" s="16" t="s">
        <v>136</v>
      </c>
      <c r="BE727" s="231">
        <f>IF(N727="základní",J727,0)</f>
        <v>0</v>
      </c>
      <c r="BF727" s="231">
        <f>IF(N727="snížená",J727,0)</f>
        <v>0</v>
      </c>
      <c r="BG727" s="231">
        <f>IF(N727="zákl. přenesená",J727,0)</f>
        <v>0</v>
      </c>
      <c r="BH727" s="231">
        <f>IF(N727="sníž. přenesená",J727,0)</f>
        <v>0</v>
      </c>
      <c r="BI727" s="231">
        <f>IF(N727="nulová",J727,0)</f>
        <v>0</v>
      </c>
      <c r="BJ727" s="16" t="s">
        <v>89</v>
      </c>
      <c r="BK727" s="231">
        <f>ROUND(I727*H727,2)</f>
        <v>0</v>
      </c>
      <c r="BL727" s="16" t="s">
        <v>142</v>
      </c>
      <c r="BM727" s="230" t="s">
        <v>894</v>
      </c>
    </row>
    <row r="728" s="2" customFormat="1">
      <c r="A728" s="37"/>
      <c r="B728" s="38"/>
      <c r="C728" s="39"/>
      <c r="D728" s="232" t="s">
        <v>144</v>
      </c>
      <c r="E728" s="39"/>
      <c r="F728" s="233" t="s">
        <v>675</v>
      </c>
      <c r="G728" s="39"/>
      <c r="H728" s="39"/>
      <c r="I728" s="234"/>
      <c r="J728" s="39"/>
      <c r="K728" s="39"/>
      <c r="L728" s="43"/>
      <c r="M728" s="235"/>
      <c r="N728" s="236"/>
      <c r="O728" s="90"/>
      <c r="P728" s="90"/>
      <c r="Q728" s="90"/>
      <c r="R728" s="90"/>
      <c r="S728" s="90"/>
      <c r="T728" s="91"/>
      <c r="U728" s="37"/>
      <c r="V728" s="37"/>
      <c r="W728" s="37"/>
      <c r="X728" s="37"/>
      <c r="Y728" s="37"/>
      <c r="Z728" s="37"/>
      <c r="AA728" s="37"/>
      <c r="AB728" s="37"/>
      <c r="AC728" s="37"/>
      <c r="AD728" s="37"/>
      <c r="AE728" s="37"/>
      <c r="AT728" s="16" t="s">
        <v>144</v>
      </c>
      <c r="AU728" s="16" t="s">
        <v>91</v>
      </c>
    </row>
    <row r="729" s="2" customFormat="1">
      <c r="A729" s="37"/>
      <c r="B729" s="38"/>
      <c r="C729" s="39"/>
      <c r="D729" s="237" t="s">
        <v>146</v>
      </c>
      <c r="E729" s="39"/>
      <c r="F729" s="238" t="s">
        <v>676</v>
      </c>
      <c r="G729" s="39"/>
      <c r="H729" s="39"/>
      <c r="I729" s="234"/>
      <c r="J729" s="39"/>
      <c r="K729" s="39"/>
      <c r="L729" s="43"/>
      <c r="M729" s="235"/>
      <c r="N729" s="236"/>
      <c r="O729" s="90"/>
      <c r="P729" s="90"/>
      <c r="Q729" s="90"/>
      <c r="R729" s="90"/>
      <c r="S729" s="90"/>
      <c r="T729" s="91"/>
      <c r="U729" s="37"/>
      <c r="V729" s="37"/>
      <c r="W729" s="37"/>
      <c r="X729" s="37"/>
      <c r="Y729" s="37"/>
      <c r="Z729" s="37"/>
      <c r="AA729" s="37"/>
      <c r="AB729" s="37"/>
      <c r="AC729" s="37"/>
      <c r="AD729" s="37"/>
      <c r="AE729" s="37"/>
      <c r="AT729" s="16" t="s">
        <v>146</v>
      </c>
      <c r="AU729" s="16" t="s">
        <v>91</v>
      </c>
    </row>
    <row r="730" s="13" customFormat="1">
      <c r="A730" s="13"/>
      <c r="B730" s="240"/>
      <c r="C730" s="241"/>
      <c r="D730" s="232" t="s">
        <v>150</v>
      </c>
      <c r="E730" s="242" t="s">
        <v>1</v>
      </c>
      <c r="F730" s="243" t="s">
        <v>895</v>
      </c>
      <c r="G730" s="241"/>
      <c r="H730" s="244">
        <v>1.6200000000000001</v>
      </c>
      <c r="I730" s="245"/>
      <c r="J730" s="241"/>
      <c r="K730" s="241"/>
      <c r="L730" s="246"/>
      <c r="M730" s="247"/>
      <c r="N730" s="248"/>
      <c r="O730" s="248"/>
      <c r="P730" s="248"/>
      <c r="Q730" s="248"/>
      <c r="R730" s="248"/>
      <c r="S730" s="248"/>
      <c r="T730" s="249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50" t="s">
        <v>150</v>
      </c>
      <c r="AU730" s="250" t="s">
        <v>91</v>
      </c>
      <c r="AV730" s="13" t="s">
        <v>91</v>
      </c>
      <c r="AW730" s="13" t="s">
        <v>36</v>
      </c>
      <c r="AX730" s="13" t="s">
        <v>89</v>
      </c>
      <c r="AY730" s="250" t="s">
        <v>136</v>
      </c>
    </row>
    <row r="731" s="2" customFormat="1" ht="16.5" customHeight="1">
      <c r="A731" s="37"/>
      <c r="B731" s="38"/>
      <c r="C731" s="218" t="s">
        <v>896</v>
      </c>
      <c r="D731" s="218" t="s">
        <v>138</v>
      </c>
      <c r="E731" s="219" t="s">
        <v>526</v>
      </c>
      <c r="F731" s="220" t="s">
        <v>527</v>
      </c>
      <c r="G731" s="221" t="s">
        <v>160</v>
      </c>
      <c r="H731" s="222">
        <v>1.6200000000000001</v>
      </c>
      <c r="I731" s="223"/>
      <c r="J731" s="224">
        <f>ROUND(I731*H731,2)</f>
        <v>0</v>
      </c>
      <c r="K731" s="225"/>
      <c r="L731" s="43"/>
      <c r="M731" s="226" t="s">
        <v>1</v>
      </c>
      <c r="N731" s="227" t="s">
        <v>46</v>
      </c>
      <c r="O731" s="90"/>
      <c r="P731" s="228">
        <f>O731*H731</f>
        <v>0</v>
      </c>
      <c r="Q731" s="228">
        <v>2.2563399999999998</v>
      </c>
      <c r="R731" s="228">
        <f>Q731*H731</f>
        <v>3.6552707999999998</v>
      </c>
      <c r="S731" s="228">
        <v>0</v>
      </c>
      <c r="T731" s="229">
        <f>S731*H731</f>
        <v>0</v>
      </c>
      <c r="U731" s="37"/>
      <c r="V731" s="37"/>
      <c r="W731" s="37"/>
      <c r="X731" s="37"/>
      <c r="Y731" s="37"/>
      <c r="Z731" s="37"/>
      <c r="AA731" s="37"/>
      <c r="AB731" s="37"/>
      <c r="AC731" s="37"/>
      <c r="AD731" s="37"/>
      <c r="AE731" s="37"/>
      <c r="AR731" s="230" t="s">
        <v>142</v>
      </c>
      <c r="AT731" s="230" t="s">
        <v>138</v>
      </c>
      <c r="AU731" s="230" t="s">
        <v>91</v>
      </c>
      <c r="AY731" s="16" t="s">
        <v>136</v>
      </c>
      <c r="BE731" s="231">
        <f>IF(N731="základní",J731,0)</f>
        <v>0</v>
      </c>
      <c r="BF731" s="231">
        <f>IF(N731="snížená",J731,0)</f>
        <v>0</v>
      </c>
      <c r="BG731" s="231">
        <f>IF(N731="zákl. přenesená",J731,0)</f>
        <v>0</v>
      </c>
      <c r="BH731" s="231">
        <f>IF(N731="sníž. přenesená",J731,0)</f>
        <v>0</v>
      </c>
      <c r="BI731" s="231">
        <f>IF(N731="nulová",J731,0)</f>
        <v>0</v>
      </c>
      <c r="BJ731" s="16" t="s">
        <v>89</v>
      </c>
      <c r="BK731" s="231">
        <f>ROUND(I731*H731,2)</f>
        <v>0</v>
      </c>
      <c r="BL731" s="16" t="s">
        <v>142</v>
      </c>
      <c r="BM731" s="230" t="s">
        <v>897</v>
      </c>
    </row>
    <row r="732" s="2" customFormat="1">
      <c r="A732" s="37"/>
      <c r="B732" s="38"/>
      <c r="C732" s="39"/>
      <c r="D732" s="232" t="s">
        <v>144</v>
      </c>
      <c r="E732" s="39"/>
      <c r="F732" s="233" t="s">
        <v>529</v>
      </c>
      <c r="G732" s="39"/>
      <c r="H732" s="39"/>
      <c r="I732" s="234"/>
      <c r="J732" s="39"/>
      <c r="K732" s="39"/>
      <c r="L732" s="43"/>
      <c r="M732" s="235"/>
      <c r="N732" s="236"/>
      <c r="O732" s="90"/>
      <c r="P732" s="90"/>
      <c r="Q732" s="90"/>
      <c r="R732" s="90"/>
      <c r="S732" s="90"/>
      <c r="T732" s="91"/>
      <c r="U732" s="37"/>
      <c r="V732" s="37"/>
      <c r="W732" s="37"/>
      <c r="X732" s="37"/>
      <c r="Y732" s="37"/>
      <c r="Z732" s="37"/>
      <c r="AA732" s="37"/>
      <c r="AB732" s="37"/>
      <c r="AC732" s="37"/>
      <c r="AD732" s="37"/>
      <c r="AE732" s="37"/>
      <c r="AT732" s="16" t="s">
        <v>144</v>
      </c>
      <c r="AU732" s="16" t="s">
        <v>91</v>
      </c>
    </row>
    <row r="733" s="2" customFormat="1">
      <c r="A733" s="37"/>
      <c r="B733" s="38"/>
      <c r="C733" s="39"/>
      <c r="D733" s="237" t="s">
        <v>146</v>
      </c>
      <c r="E733" s="39"/>
      <c r="F733" s="238" t="s">
        <v>530</v>
      </c>
      <c r="G733" s="39"/>
      <c r="H733" s="39"/>
      <c r="I733" s="234"/>
      <c r="J733" s="39"/>
      <c r="K733" s="39"/>
      <c r="L733" s="43"/>
      <c r="M733" s="235"/>
      <c r="N733" s="236"/>
      <c r="O733" s="90"/>
      <c r="P733" s="90"/>
      <c r="Q733" s="90"/>
      <c r="R733" s="90"/>
      <c r="S733" s="90"/>
      <c r="T733" s="91"/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T733" s="16" t="s">
        <v>146</v>
      </c>
      <c r="AU733" s="16" t="s">
        <v>91</v>
      </c>
    </row>
    <row r="734" s="2" customFormat="1">
      <c r="A734" s="37"/>
      <c r="B734" s="38"/>
      <c r="C734" s="39"/>
      <c r="D734" s="232" t="s">
        <v>148</v>
      </c>
      <c r="E734" s="39"/>
      <c r="F734" s="239" t="s">
        <v>531</v>
      </c>
      <c r="G734" s="39"/>
      <c r="H734" s="39"/>
      <c r="I734" s="234"/>
      <c r="J734" s="39"/>
      <c r="K734" s="39"/>
      <c r="L734" s="43"/>
      <c r="M734" s="235"/>
      <c r="N734" s="236"/>
      <c r="O734" s="90"/>
      <c r="P734" s="90"/>
      <c r="Q734" s="90"/>
      <c r="R734" s="90"/>
      <c r="S734" s="90"/>
      <c r="T734" s="91"/>
      <c r="U734" s="37"/>
      <c r="V734" s="37"/>
      <c r="W734" s="37"/>
      <c r="X734" s="37"/>
      <c r="Y734" s="37"/>
      <c r="Z734" s="37"/>
      <c r="AA734" s="37"/>
      <c r="AB734" s="37"/>
      <c r="AC734" s="37"/>
      <c r="AD734" s="37"/>
      <c r="AE734" s="37"/>
      <c r="AT734" s="16" t="s">
        <v>148</v>
      </c>
      <c r="AU734" s="16" t="s">
        <v>91</v>
      </c>
    </row>
    <row r="735" s="13" customFormat="1">
      <c r="A735" s="13"/>
      <c r="B735" s="240"/>
      <c r="C735" s="241"/>
      <c r="D735" s="232" t="s">
        <v>150</v>
      </c>
      <c r="E735" s="242" t="s">
        <v>1</v>
      </c>
      <c r="F735" s="243" t="s">
        <v>898</v>
      </c>
      <c r="G735" s="241"/>
      <c r="H735" s="244">
        <v>1.6200000000000001</v>
      </c>
      <c r="I735" s="245"/>
      <c r="J735" s="241"/>
      <c r="K735" s="241"/>
      <c r="L735" s="246"/>
      <c r="M735" s="247"/>
      <c r="N735" s="248"/>
      <c r="O735" s="248"/>
      <c r="P735" s="248"/>
      <c r="Q735" s="248"/>
      <c r="R735" s="248"/>
      <c r="S735" s="248"/>
      <c r="T735" s="249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50" t="s">
        <v>150</v>
      </c>
      <c r="AU735" s="250" t="s">
        <v>91</v>
      </c>
      <c r="AV735" s="13" t="s">
        <v>91</v>
      </c>
      <c r="AW735" s="13" t="s">
        <v>36</v>
      </c>
      <c r="AX735" s="13" t="s">
        <v>89</v>
      </c>
      <c r="AY735" s="250" t="s">
        <v>136</v>
      </c>
    </row>
    <row r="736" s="2" customFormat="1" ht="24.15" customHeight="1">
      <c r="A736" s="37"/>
      <c r="B736" s="38"/>
      <c r="C736" s="218" t="s">
        <v>899</v>
      </c>
      <c r="D736" s="218" t="s">
        <v>138</v>
      </c>
      <c r="E736" s="219" t="s">
        <v>533</v>
      </c>
      <c r="F736" s="220" t="s">
        <v>534</v>
      </c>
      <c r="G736" s="221" t="s">
        <v>265</v>
      </c>
      <c r="H736" s="222">
        <v>0.057000000000000002</v>
      </c>
      <c r="I736" s="223"/>
      <c r="J736" s="224">
        <f>ROUND(I736*H736,2)</f>
        <v>0</v>
      </c>
      <c r="K736" s="225"/>
      <c r="L736" s="43"/>
      <c r="M736" s="226" t="s">
        <v>1</v>
      </c>
      <c r="N736" s="227" t="s">
        <v>46</v>
      </c>
      <c r="O736" s="90"/>
      <c r="P736" s="228">
        <f>O736*H736</f>
        <v>0</v>
      </c>
      <c r="Q736" s="228">
        <v>1.0556000000000001</v>
      </c>
      <c r="R736" s="228">
        <f>Q736*H736</f>
        <v>0.060169200000000006</v>
      </c>
      <c r="S736" s="228">
        <v>0</v>
      </c>
      <c r="T736" s="229">
        <f>S736*H736</f>
        <v>0</v>
      </c>
      <c r="U736" s="37"/>
      <c r="V736" s="37"/>
      <c r="W736" s="37"/>
      <c r="X736" s="37"/>
      <c r="Y736" s="37"/>
      <c r="Z736" s="37"/>
      <c r="AA736" s="37"/>
      <c r="AB736" s="37"/>
      <c r="AC736" s="37"/>
      <c r="AD736" s="37"/>
      <c r="AE736" s="37"/>
      <c r="AR736" s="230" t="s">
        <v>142</v>
      </c>
      <c r="AT736" s="230" t="s">
        <v>138</v>
      </c>
      <c r="AU736" s="230" t="s">
        <v>91</v>
      </c>
      <c r="AY736" s="16" t="s">
        <v>136</v>
      </c>
      <c r="BE736" s="231">
        <f>IF(N736="základní",J736,0)</f>
        <v>0</v>
      </c>
      <c r="BF736" s="231">
        <f>IF(N736="snížená",J736,0)</f>
        <v>0</v>
      </c>
      <c r="BG736" s="231">
        <f>IF(N736="zákl. přenesená",J736,0)</f>
        <v>0</v>
      </c>
      <c r="BH736" s="231">
        <f>IF(N736="sníž. přenesená",J736,0)</f>
        <v>0</v>
      </c>
      <c r="BI736" s="231">
        <f>IF(N736="nulová",J736,0)</f>
        <v>0</v>
      </c>
      <c r="BJ736" s="16" t="s">
        <v>89</v>
      </c>
      <c r="BK736" s="231">
        <f>ROUND(I736*H736,2)</f>
        <v>0</v>
      </c>
      <c r="BL736" s="16" t="s">
        <v>142</v>
      </c>
      <c r="BM736" s="230" t="s">
        <v>900</v>
      </c>
    </row>
    <row r="737" s="2" customFormat="1">
      <c r="A737" s="37"/>
      <c r="B737" s="38"/>
      <c r="C737" s="39"/>
      <c r="D737" s="232" t="s">
        <v>144</v>
      </c>
      <c r="E737" s="39"/>
      <c r="F737" s="233" t="s">
        <v>536</v>
      </c>
      <c r="G737" s="39"/>
      <c r="H737" s="39"/>
      <c r="I737" s="234"/>
      <c r="J737" s="39"/>
      <c r="K737" s="39"/>
      <c r="L737" s="43"/>
      <c r="M737" s="235"/>
      <c r="N737" s="236"/>
      <c r="O737" s="90"/>
      <c r="P737" s="90"/>
      <c r="Q737" s="90"/>
      <c r="R737" s="90"/>
      <c r="S737" s="90"/>
      <c r="T737" s="91"/>
      <c r="U737" s="37"/>
      <c r="V737" s="37"/>
      <c r="W737" s="37"/>
      <c r="X737" s="37"/>
      <c r="Y737" s="37"/>
      <c r="Z737" s="37"/>
      <c r="AA737" s="37"/>
      <c r="AB737" s="37"/>
      <c r="AC737" s="37"/>
      <c r="AD737" s="37"/>
      <c r="AE737" s="37"/>
      <c r="AT737" s="16" t="s">
        <v>144</v>
      </c>
      <c r="AU737" s="16" t="s">
        <v>91</v>
      </c>
    </row>
    <row r="738" s="2" customFormat="1">
      <c r="A738" s="37"/>
      <c r="B738" s="38"/>
      <c r="C738" s="39"/>
      <c r="D738" s="237" t="s">
        <v>146</v>
      </c>
      <c r="E738" s="39"/>
      <c r="F738" s="238" t="s">
        <v>537</v>
      </c>
      <c r="G738" s="39"/>
      <c r="H738" s="39"/>
      <c r="I738" s="234"/>
      <c r="J738" s="39"/>
      <c r="K738" s="39"/>
      <c r="L738" s="43"/>
      <c r="M738" s="235"/>
      <c r="N738" s="236"/>
      <c r="O738" s="90"/>
      <c r="P738" s="90"/>
      <c r="Q738" s="90"/>
      <c r="R738" s="90"/>
      <c r="S738" s="90"/>
      <c r="T738" s="91"/>
      <c r="U738" s="37"/>
      <c r="V738" s="37"/>
      <c r="W738" s="37"/>
      <c r="X738" s="37"/>
      <c r="Y738" s="37"/>
      <c r="Z738" s="37"/>
      <c r="AA738" s="37"/>
      <c r="AB738" s="37"/>
      <c r="AC738" s="37"/>
      <c r="AD738" s="37"/>
      <c r="AE738" s="37"/>
      <c r="AT738" s="16" t="s">
        <v>146</v>
      </c>
      <c r="AU738" s="16" t="s">
        <v>91</v>
      </c>
    </row>
    <row r="739" s="2" customFormat="1">
      <c r="A739" s="37"/>
      <c r="B739" s="38"/>
      <c r="C739" s="39"/>
      <c r="D739" s="232" t="s">
        <v>148</v>
      </c>
      <c r="E739" s="39"/>
      <c r="F739" s="239" t="s">
        <v>538</v>
      </c>
      <c r="G739" s="39"/>
      <c r="H739" s="39"/>
      <c r="I739" s="234"/>
      <c r="J739" s="39"/>
      <c r="K739" s="39"/>
      <c r="L739" s="43"/>
      <c r="M739" s="235"/>
      <c r="N739" s="236"/>
      <c r="O739" s="90"/>
      <c r="P739" s="90"/>
      <c r="Q739" s="90"/>
      <c r="R739" s="90"/>
      <c r="S739" s="90"/>
      <c r="T739" s="91"/>
      <c r="U739" s="37"/>
      <c r="V739" s="37"/>
      <c r="W739" s="37"/>
      <c r="X739" s="37"/>
      <c r="Y739" s="37"/>
      <c r="Z739" s="37"/>
      <c r="AA739" s="37"/>
      <c r="AB739" s="37"/>
      <c r="AC739" s="37"/>
      <c r="AD739" s="37"/>
      <c r="AE739" s="37"/>
      <c r="AT739" s="16" t="s">
        <v>148</v>
      </c>
      <c r="AU739" s="16" t="s">
        <v>91</v>
      </c>
    </row>
    <row r="740" s="13" customFormat="1">
      <c r="A740" s="13"/>
      <c r="B740" s="240"/>
      <c r="C740" s="241"/>
      <c r="D740" s="232" t="s">
        <v>150</v>
      </c>
      <c r="E740" s="242" t="s">
        <v>1</v>
      </c>
      <c r="F740" s="243" t="s">
        <v>901</v>
      </c>
      <c r="G740" s="241"/>
      <c r="H740" s="244">
        <v>0.057000000000000002</v>
      </c>
      <c r="I740" s="245"/>
      <c r="J740" s="241"/>
      <c r="K740" s="241"/>
      <c r="L740" s="246"/>
      <c r="M740" s="247"/>
      <c r="N740" s="248"/>
      <c r="O740" s="248"/>
      <c r="P740" s="248"/>
      <c r="Q740" s="248"/>
      <c r="R740" s="248"/>
      <c r="S740" s="248"/>
      <c r="T740" s="249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50" t="s">
        <v>150</v>
      </c>
      <c r="AU740" s="250" t="s">
        <v>91</v>
      </c>
      <c r="AV740" s="13" t="s">
        <v>91</v>
      </c>
      <c r="AW740" s="13" t="s">
        <v>36</v>
      </c>
      <c r="AX740" s="13" t="s">
        <v>89</v>
      </c>
      <c r="AY740" s="250" t="s">
        <v>136</v>
      </c>
    </row>
    <row r="741" s="2" customFormat="1" ht="21.75" customHeight="1">
      <c r="A741" s="37"/>
      <c r="B741" s="38"/>
      <c r="C741" s="218" t="s">
        <v>902</v>
      </c>
      <c r="D741" s="218" t="s">
        <v>138</v>
      </c>
      <c r="E741" s="219" t="s">
        <v>540</v>
      </c>
      <c r="F741" s="220" t="s">
        <v>541</v>
      </c>
      <c r="G741" s="221" t="s">
        <v>141</v>
      </c>
      <c r="H741" s="222">
        <v>4.7999999999999998</v>
      </c>
      <c r="I741" s="223"/>
      <c r="J741" s="224">
        <f>ROUND(I741*H741,2)</f>
        <v>0</v>
      </c>
      <c r="K741" s="225"/>
      <c r="L741" s="43"/>
      <c r="M741" s="226" t="s">
        <v>1</v>
      </c>
      <c r="N741" s="227" t="s">
        <v>46</v>
      </c>
      <c r="O741" s="90"/>
      <c r="P741" s="228">
        <f>O741*H741</f>
        <v>0</v>
      </c>
      <c r="Q741" s="228">
        <v>0.00726</v>
      </c>
      <c r="R741" s="228">
        <f>Q741*H741</f>
        <v>0.034847999999999997</v>
      </c>
      <c r="S741" s="228">
        <v>0</v>
      </c>
      <c r="T741" s="229">
        <f>S741*H741</f>
        <v>0</v>
      </c>
      <c r="U741" s="37"/>
      <c r="V741" s="37"/>
      <c r="W741" s="37"/>
      <c r="X741" s="37"/>
      <c r="Y741" s="37"/>
      <c r="Z741" s="37"/>
      <c r="AA741" s="37"/>
      <c r="AB741" s="37"/>
      <c r="AC741" s="37"/>
      <c r="AD741" s="37"/>
      <c r="AE741" s="37"/>
      <c r="AR741" s="230" t="s">
        <v>142</v>
      </c>
      <c r="AT741" s="230" t="s">
        <v>138</v>
      </c>
      <c r="AU741" s="230" t="s">
        <v>91</v>
      </c>
      <c r="AY741" s="16" t="s">
        <v>136</v>
      </c>
      <c r="BE741" s="231">
        <f>IF(N741="základní",J741,0)</f>
        <v>0</v>
      </c>
      <c r="BF741" s="231">
        <f>IF(N741="snížená",J741,0)</f>
        <v>0</v>
      </c>
      <c r="BG741" s="231">
        <f>IF(N741="zákl. přenesená",J741,0)</f>
        <v>0</v>
      </c>
      <c r="BH741" s="231">
        <f>IF(N741="sníž. přenesená",J741,0)</f>
        <v>0</v>
      </c>
      <c r="BI741" s="231">
        <f>IF(N741="nulová",J741,0)</f>
        <v>0</v>
      </c>
      <c r="BJ741" s="16" t="s">
        <v>89</v>
      </c>
      <c r="BK741" s="231">
        <f>ROUND(I741*H741,2)</f>
        <v>0</v>
      </c>
      <c r="BL741" s="16" t="s">
        <v>142</v>
      </c>
      <c r="BM741" s="230" t="s">
        <v>903</v>
      </c>
    </row>
    <row r="742" s="2" customFormat="1">
      <c r="A742" s="37"/>
      <c r="B742" s="38"/>
      <c r="C742" s="39"/>
      <c r="D742" s="232" t="s">
        <v>144</v>
      </c>
      <c r="E742" s="39"/>
      <c r="F742" s="233" t="s">
        <v>543</v>
      </c>
      <c r="G742" s="39"/>
      <c r="H742" s="39"/>
      <c r="I742" s="234"/>
      <c r="J742" s="39"/>
      <c r="K742" s="39"/>
      <c r="L742" s="43"/>
      <c r="M742" s="235"/>
      <c r="N742" s="236"/>
      <c r="O742" s="90"/>
      <c r="P742" s="90"/>
      <c r="Q742" s="90"/>
      <c r="R742" s="90"/>
      <c r="S742" s="90"/>
      <c r="T742" s="91"/>
      <c r="U742" s="37"/>
      <c r="V742" s="37"/>
      <c r="W742" s="37"/>
      <c r="X742" s="37"/>
      <c r="Y742" s="37"/>
      <c r="Z742" s="37"/>
      <c r="AA742" s="37"/>
      <c r="AB742" s="37"/>
      <c r="AC742" s="37"/>
      <c r="AD742" s="37"/>
      <c r="AE742" s="37"/>
      <c r="AT742" s="16" t="s">
        <v>144</v>
      </c>
      <c r="AU742" s="16" t="s">
        <v>91</v>
      </c>
    </row>
    <row r="743" s="2" customFormat="1">
      <c r="A743" s="37"/>
      <c r="B743" s="38"/>
      <c r="C743" s="39"/>
      <c r="D743" s="237" t="s">
        <v>146</v>
      </c>
      <c r="E743" s="39"/>
      <c r="F743" s="238" t="s">
        <v>544</v>
      </c>
      <c r="G743" s="39"/>
      <c r="H743" s="39"/>
      <c r="I743" s="234"/>
      <c r="J743" s="39"/>
      <c r="K743" s="39"/>
      <c r="L743" s="43"/>
      <c r="M743" s="235"/>
      <c r="N743" s="236"/>
      <c r="O743" s="90"/>
      <c r="P743" s="90"/>
      <c r="Q743" s="90"/>
      <c r="R743" s="90"/>
      <c r="S743" s="90"/>
      <c r="T743" s="91"/>
      <c r="U743" s="37"/>
      <c r="V743" s="37"/>
      <c r="W743" s="37"/>
      <c r="X743" s="37"/>
      <c r="Y743" s="37"/>
      <c r="Z743" s="37"/>
      <c r="AA743" s="37"/>
      <c r="AB743" s="37"/>
      <c r="AC743" s="37"/>
      <c r="AD743" s="37"/>
      <c r="AE743" s="37"/>
      <c r="AT743" s="16" t="s">
        <v>146</v>
      </c>
      <c r="AU743" s="16" t="s">
        <v>91</v>
      </c>
    </row>
    <row r="744" s="2" customFormat="1">
      <c r="A744" s="37"/>
      <c r="B744" s="38"/>
      <c r="C744" s="39"/>
      <c r="D744" s="232" t="s">
        <v>148</v>
      </c>
      <c r="E744" s="39"/>
      <c r="F744" s="239" t="s">
        <v>470</v>
      </c>
      <c r="G744" s="39"/>
      <c r="H744" s="39"/>
      <c r="I744" s="234"/>
      <c r="J744" s="39"/>
      <c r="K744" s="39"/>
      <c r="L744" s="43"/>
      <c r="M744" s="235"/>
      <c r="N744" s="236"/>
      <c r="O744" s="90"/>
      <c r="P744" s="90"/>
      <c r="Q744" s="90"/>
      <c r="R744" s="90"/>
      <c r="S744" s="90"/>
      <c r="T744" s="91"/>
      <c r="U744" s="37"/>
      <c r="V744" s="37"/>
      <c r="W744" s="37"/>
      <c r="X744" s="37"/>
      <c r="Y744" s="37"/>
      <c r="Z744" s="37"/>
      <c r="AA744" s="37"/>
      <c r="AB744" s="37"/>
      <c r="AC744" s="37"/>
      <c r="AD744" s="37"/>
      <c r="AE744" s="37"/>
      <c r="AT744" s="16" t="s">
        <v>148</v>
      </c>
      <c r="AU744" s="16" t="s">
        <v>91</v>
      </c>
    </row>
    <row r="745" s="13" customFormat="1">
      <c r="A745" s="13"/>
      <c r="B745" s="240"/>
      <c r="C745" s="241"/>
      <c r="D745" s="232" t="s">
        <v>150</v>
      </c>
      <c r="E745" s="242" t="s">
        <v>1</v>
      </c>
      <c r="F745" s="243" t="s">
        <v>904</v>
      </c>
      <c r="G745" s="241"/>
      <c r="H745" s="244">
        <v>4.7999999999999998</v>
      </c>
      <c r="I745" s="245"/>
      <c r="J745" s="241"/>
      <c r="K745" s="241"/>
      <c r="L745" s="246"/>
      <c r="M745" s="247"/>
      <c r="N745" s="248"/>
      <c r="O745" s="248"/>
      <c r="P745" s="248"/>
      <c r="Q745" s="248"/>
      <c r="R745" s="248"/>
      <c r="S745" s="248"/>
      <c r="T745" s="249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50" t="s">
        <v>150</v>
      </c>
      <c r="AU745" s="250" t="s">
        <v>91</v>
      </c>
      <c r="AV745" s="13" t="s">
        <v>91</v>
      </c>
      <c r="AW745" s="13" t="s">
        <v>36</v>
      </c>
      <c r="AX745" s="13" t="s">
        <v>89</v>
      </c>
      <c r="AY745" s="250" t="s">
        <v>136</v>
      </c>
    </row>
    <row r="746" s="2" customFormat="1" ht="21.75" customHeight="1">
      <c r="A746" s="37"/>
      <c r="B746" s="38"/>
      <c r="C746" s="218" t="s">
        <v>905</v>
      </c>
      <c r="D746" s="218" t="s">
        <v>138</v>
      </c>
      <c r="E746" s="219" t="s">
        <v>546</v>
      </c>
      <c r="F746" s="220" t="s">
        <v>547</v>
      </c>
      <c r="G746" s="221" t="s">
        <v>141</v>
      </c>
      <c r="H746" s="222">
        <v>4.7999999999999998</v>
      </c>
      <c r="I746" s="223"/>
      <c r="J746" s="224">
        <f>ROUND(I746*H746,2)</f>
        <v>0</v>
      </c>
      <c r="K746" s="225"/>
      <c r="L746" s="43"/>
      <c r="M746" s="226" t="s">
        <v>1</v>
      </c>
      <c r="N746" s="227" t="s">
        <v>46</v>
      </c>
      <c r="O746" s="90"/>
      <c r="P746" s="228">
        <f>O746*H746</f>
        <v>0</v>
      </c>
      <c r="Q746" s="228">
        <v>0.00085999999999999998</v>
      </c>
      <c r="R746" s="228">
        <f>Q746*H746</f>
        <v>0.0041279999999999997</v>
      </c>
      <c r="S746" s="228">
        <v>0</v>
      </c>
      <c r="T746" s="229">
        <f>S746*H746</f>
        <v>0</v>
      </c>
      <c r="U746" s="37"/>
      <c r="V746" s="37"/>
      <c r="W746" s="37"/>
      <c r="X746" s="37"/>
      <c r="Y746" s="37"/>
      <c r="Z746" s="37"/>
      <c r="AA746" s="37"/>
      <c r="AB746" s="37"/>
      <c r="AC746" s="37"/>
      <c r="AD746" s="37"/>
      <c r="AE746" s="37"/>
      <c r="AR746" s="230" t="s">
        <v>142</v>
      </c>
      <c r="AT746" s="230" t="s">
        <v>138</v>
      </c>
      <c r="AU746" s="230" t="s">
        <v>91</v>
      </c>
      <c r="AY746" s="16" t="s">
        <v>136</v>
      </c>
      <c r="BE746" s="231">
        <f>IF(N746="základní",J746,0)</f>
        <v>0</v>
      </c>
      <c r="BF746" s="231">
        <f>IF(N746="snížená",J746,0)</f>
        <v>0</v>
      </c>
      <c r="BG746" s="231">
        <f>IF(N746="zákl. přenesená",J746,0)</f>
        <v>0</v>
      </c>
      <c r="BH746" s="231">
        <f>IF(N746="sníž. přenesená",J746,0)</f>
        <v>0</v>
      </c>
      <c r="BI746" s="231">
        <f>IF(N746="nulová",J746,0)</f>
        <v>0</v>
      </c>
      <c r="BJ746" s="16" t="s">
        <v>89</v>
      </c>
      <c r="BK746" s="231">
        <f>ROUND(I746*H746,2)</f>
        <v>0</v>
      </c>
      <c r="BL746" s="16" t="s">
        <v>142</v>
      </c>
      <c r="BM746" s="230" t="s">
        <v>906</v>
      </c>
    </row>
    <row r="747" s="2" customFormat="1">
      <c r="A747" s="37"/>
      <c r="B747" s="38"/>
      <c r="C747" s="39"/>
      <c r="D747" s="232" t="s">
        <v>144</v>
      </c>
      <c r="E747" s="39"/>
      <c r="F747" s="233" t="s">
        <v>549</v>
      </c>
      <c r="G747" s="39"/>
      <c r="H747" s="39"/>
      <c r="I747" s="234"/>
      <c r="J747" s="39"/>
      <c r="K747" s="39"/>
      <c r="L747" s="43"/>
      <c r="M747" s="235"/>
      <c r="N747" s="236"/>
      <c r="O747" s="90"/>
      <c r="P747" s="90"/>
      <c r="Q747" s="90"/>
      <c r="R747" s="90"/>
      <c r="S747" s="90"/>
      <c r="T747" s="91"/>
      <c r="U747" s="37"/>
      <c r="V747" s="37"/>
      <c r="W747" s="37"/>
      <c r="X747" s="37"/>
      <c r="Y747" s="37"/>
      <c r="Z747" s="37"/>
      <c r="AA747" s="37"/>
      <c r="AB747" s="37"/>
      <c r="AC747" s="37"/>
      <c r="AD747" s="37"/>
      <c r="AE747" s="37"/>
      <c r="AT747" s="16" t="s">
        <v>144</v>
      </c>
      <c r="AU747" s="16" t="s">
        <v>91</v>
      </c>
    </row>
    <row r="748" s="2" customFormat="1">
      <c r="A748" s="37"/>
      <c r="B748" s="38"/>
      <c r="C748" s="39"/>
      <c r="D748" s="237" t="s">
        <v>146</v>
      </c>
      <c r="E748" s="39"/>
      <c r="F748" s="238" t="s">
        <v>550</v>
      </c>
      <c r="G748" s="39"/>
      <c r="H748" s="39"/>
      <c r="I748" s="234"/>
      <c r="J748" s="39"/>
      <c r="K748" s="39"/>
      <c r="L748" s="43"/>
      <c r="M748" s="235"/>
      <c r="N748" s="236"/>
      <c r="O748" s="90"/>
      <c r="P748" s="90"/>
      <c r="Q748" s="90"/>
      <c r="R748" s="90"/>
      <c r="S748" s="90"/>
      <c r="T748" s="91"/>
      <c r="U748" s="37"/>
      <c r="V748" s="37"/>
      <c r="W748" s="37"/>
      <c r="X748" s="37"/>
      <c r="Y748" s="37"/>
      <c r="Z748" s="37"/>
      <c r="AA748" s="37"/>
      <c r="AB748" s="37"/>
      <c r="AC748" s="37"/>
      <c r="AD748" s="37"/>
      <c r="AE748" s="37"/>
      <c r="AT748" s="16" t="s">
        <v>146</v>
      </c>
      <c r="AU748" s="16" t="s">
        <v>91</v>
      </c>
    </row>
    <row r="749" s="2" customFormat="1">
      <c r="A749" s="37"/>
      <c r="B749" s="38"/>
      <c r="C749" s="39"/>
      <c r="D749" s="232" t="s">
        <v>148</v>
      </c>
      <c r="E749" s="39"/>
      <c r="F749" s="239" t="s">
        <v>470</v>
      </c>
      <c r="G749" s="39"/>
      <c r="H749" s="39"/>
      <c r="I749" s="234"/>
      <c r="J749" s="39"/>
      <c r="K749" s="39"/>
      <c r="L749" s="43"/>
      <c r="M749" s="235"/>
      <c r="N749" s="236"/>
      <c r="O749" s="90"/>
      <c r="P749" s="90"/>
      <c r="Q749" s="90"/>
      <c r="R749" s="90"/>
      <c r="S749" s="90"/>
      <c r="T749" s="91"/>
      <c r="U749" s="37"/>
      <c r="V749" s="37"/>
      <c r="W749" s="37"/>
      <c r="X749" s="37"/>
      <c r="Y749" s="37"/>
      <c r="Z749" s="37"/>
      <c r="AA749" s="37"/>
      <c r="AB749" s="37"/>
      <c r="AC749" s="37"/>
      <c r="AD749" s="37"/>
      <c r="AE749" s="37"/>
      <c r="AT749" s="16" t="s">
        <v>148</v>
      </c>
      <c r="AU749" s="16" t="s">
        <v>91</v>
      </c>
    </row>
    <row r="750" s="13" customFormat="1">
      <c r="A750" s="13"/>
      <c r="B750" s="240"/>
      <c r="C750" s="241"/>
      <c r="D750" s="232" t="s">
        <v>150</v>
      </c>
      <c r="E750" s="242" t="s">
        <v>1</v>
      </c>
      <c r="F750" s="243" t="s">
        <v>904</v>
      </c>
      <c r="G750" s="241"/>
      <c r="H750" s="244">
        <v>4.7999999999999998</v>
      </c>
      <c r="I750" s="245"/>
      <c r="J750" s="241"/>
      <c r="K750" s="241"/>
      <c r="L750" s="246"/>
      <c r="M750" s="247"/>
      <c r="N750" s="248"/>
      <c r="O750" s="248"/>
      <c r="P750" s="248"/>
      <c r="Q750" s="248"/>
      <c r="R750" s="248"/>
      <c r="S750" s="248"/>
      <c r="T750" s="249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50" t="s">
        <v>150</v>
      </c>
      <c r="AU750" s="250" t="s">
        <v>91</v>
      </c>
      <c r="AV750" s="13" t="s">
        <v>91</v>
      </c>
      <c r="AW750" s="13" t="s">
        <v>36</v>
      </c>
      <c r="AX750" s="13" t="s">
        <v>89</v>
      </c>
      <c r="AY750" s="250" t="s">
        <v>136</v>
      </c>
    </row>
    <row r="751" s="2" customFormat="1" ht="24.15" customHeight="1">
      <c r="A751" s="37"/>
      <c r="B751" s="38"/>
      <c r="C751" s="218" t="s">
        <v>907</v>
      </c>
      <c r="D751" s="218" t="s">
        <v>138</v>
      </c>
      <c r="E751" s="219" t="s">
        <v>908</v>
      </c>
      <c r="F751" s="220" t="s">
        <v>909</v>
      </c>
      <c r="G751" s="221" t="s">
        <v>160</v>
      </c>
      <c r="H751" s="222">
        <v>0.36399999999999999</v>
      </c>
      <c r="I751" s="223"/>
      <c r="J751" s="224">
        <f>ROUND(I751*H751,2)</f>
        <v>0</v>
      </c>
      <c r="K751" s="225"/>
      <c r="L751" s="43"/>
      <c r="M751" s="226" t="s">
        <v>1</v>
      </c>
      <c r="N751" s="227" t="s">
        <v>46</v>
      </c>
      <c r="O751" s="90"/>
      <c r="P751" s="228">
        <f>O751*H751</f>
        <v>0</v>
      </c>
      <c r="Q751" s="228">
        <v>2.8967999999999998</v>
      </c>
      <c r="R751" s="228">
        <f>Q751*H751</f>
        <v>1.0544351999999999</v>
      </c>
      <c r="S751" s="228">
        <v>0</v>
      </c>
      <c r="T751" s="229">
        <f>S751*H751</f>
        <v>0</v>
      </c>
      <c r="U751" s="37"/>
      <c r="V751" s="37"/>
      <c r="W751" s="37"/>
      <c r="X751" s="37"/>
      <c r="Y751" s="37"/>
      <c r="Z751" s="37"/>
      <c r="AA751" s="37"/>
      <c r="AB751" s="37"/>
      <c r="AC751" s="37"/>
      <c r="AD751" s="37"/>
      <c r="AE751" s="37"/>
      <c r="AR751" s="230" t="s">
        <v>142</v>
      </c>
      <c r="AT751" s="230" t="s">
        <v>138</v>
      </c>
      <c r="AU751" s="230" t="s">
        <v>91</v>
      </c>
      <c r="AY751" s="16" t="s">
        <v>136</v>
      </c>
      <c r="BE751" s="231">
        <f>IF(N751="základní",J751,0)</f>
        <v>0</v>
      </c>
      <c r="BF751" s="231">
        <f>IF(N751="snížená",J751,0)</f>
        <v>0</v>
      </c>
      <c r="BG751" s="231">
        <f>IF(N751="zákl. přenesená",J751,0)</f>
        <v>0</v>
      </c>
      <c r="BH751" s="231">
        <f>IF(N751="sníž. přenesená",J751,0)</f>
        <v>0</v>
      </c>
      <c r="BI751" s="231">
        <f>IF(N751="nulová",J751,0)</f>
        <v>0</v>
      </c>
      <c r="BJ751" s="16" t="s">
        <v>89</v>
      </c>
      <c r="BK751" s="231">
        <f>ROUND(I751*H751,2)</f>
        <v>0</v>
      </c>
      <c r="BL751" s="16" t="s">
        <v>142</v>
      </c>
      <c r="BM751" s="230" t="s">
        <v>910</v>
      </c>
    </row>
    <row r="752" s="2" customFormat="1">
      <c r="A752" s="37"/>
      <c r="B752" s="38"/>
      <c r="C752" s="39"/>
      <c r="D752" s="232" t="s">
        <v>144</v>
      </c>
      <c r="E752" s="39"/>
      <c r="F752" s="233" t="s">
        <v>911</v>
      </c>
      <c r="G752" s="39"/>
      <c r="H752" s="39"/>
      <c r="I752" s="234"/>
      <c r="J752" s="39"/>
      <c r="K752" s="39"/>
      <c r="L752" s="43"/>
      <c r="M752" s="235"/>
      <c r="N752" s="236"/>
      <c r="O752" s="90"/>
      <c r="P752" s="90"/>
      <c r="Q752" s="90"/>
      <c r="R752" s="90"/>
      <c r="S752" s="90"/>
      <c r="T752" s="91"/>
      <c r="U752" s="37"/>
      <c r="V752" s="37"/>
      <c r="W752" s="37"/>
      <c r="X752" s="37"/>
      <c r="Y752" s="37"/>
      <c r="Z752" s="37"/>
      <c r="AA752" s="37"/>
      <c r="AB752" s="37"/>
      <c r="AC752" s="37"/>
      <c r="AD752" s="37"/>
      <c r="AE752" s="37"/>
      <c r="AT752" s="16" t="s">
        <v>144</v>
      </c>
      <c r="AU752" s="16" t="s">
        <v>91</v>
      </c>
    </row>
    <row r="753" s="2" customFormat="1">
      <c r="A753" s="37"/>
      <c r="B753" s="38"/>
      <c r="C753" s="39"/>
      <c r="D753" s="237" t="s">
        <v>146</v>
      </c>
      <c r="E753" s="39"/>
      <c r="F753" s="238" t="s">
        <v>912</v>
      </c>
      <c r="G753" s="39"/>
      <c r="H753" s="39"/>
      <c r="I753" s="234"/>
      <c r="J753" s="39"/>
      <c r="K753" s="39"/>
      <c r="L753" s="43"/>
      <c r="M753" s="235"/>
      <c r="N753" s="236"/>
      <c r="O753" s="90"/>
      <c r="P753" s="90"/>
      <c r="Q753" s="90"/>
      <c r="R753" s="90"/>
      <c r="S753" s="90"/>
      <c r="T753" s="91"/>
      <c r="U753" s="37"/>
      <c r="V753" s="37"/>
      <c r="W753" s="37"/>
      <c r="X753" s="37"/>
      <c r="Y753" s="37"/>
      <c r="Z753" s="37"/>
      <c r="AA753" s="37"/>
      <c r="AB753" s="37"/>
      <c r="AC753" s="37"/>
      <c r="AD753" s="37"/>
      <c r="AE753" s="37"/>
      <c r="AT753" s="16" t="s">
        <v>146</v>
      </c>
      <c r="AU753" s="16" t="s">
        <v>91</v>
      </c>
    </row>
    <row r="754" s="13" customFormat="1">
      <c r="A754" s="13"/>
      <c r="B754" s="240"/>
      <c r="C754" s="241"/>
      <c r="D754" s="232" t="s">
        <v>150</v>
      </c>
      <c r="E754" s="242" t="s">
        <v>1</v>
      </c>
      <c r="F754" s="243" t="s">
        <v>913</v>
      </c>
      <c r="G754" s="241"/>
      <c r="H754" s="244">
        <v>0.36399999999999999</v>
      </c>
      <c r="I754" s="245"/>
      <c r="J754" s="241"/>
      <c r="K754" s="241"/>
      <c r="L754" s="246"/>
      <c r="M754" s="247"/>
      <c r="N754" s="248"/>
      <c r="O754" s="248"/>
      <c r="P754" s="248"/>
      <c r="Q754" s="248"/>
      <c r="R754" s="248"/>
      <c r="S754" s="248"/>
      <c r="T754" s="249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50" t="s">
        <v>150</v>
      </c>
      <c r="AU754" s="250" t="s">
        <v>91</v>
      </c>
      <c r="AV754" s="13" t="s">
        <v>91</v>
      </c>
      <c r="AW754" s="13" t="s">
        <v>36</v>
      </c>
      <c r="AX754" s="13" t="s">
        <v>89</v>
      </c>
      <c r="AY754" s="250" t="s">
        <v>136</v>
      </c>
    </row>
    <row r="755" s="2" customFormat="1" ht="24.15" customHeight="1">
      <c r="A755" s="37"/>
      <c r="B755" s="38"/>
      <c r="C755" s="218" t="s">
        <v>914</v>
      </c>
      <c r="D755" s="218" t="s">
        <v>138</v>
      </c>
      <c r="E755" s="219" t="s">
        <v>364</v>
      </c>
      <c r="F755" s="220" t="s">
        <v>365</v>
      </c>
      <c r="G755" s="221" t="s">
        <v>141</v>
      </c>
      <c r="H755" s="222">
        <v>2</v>
      </c>
      <c r="I755" s="223"/>
      <c r="J755" s="224">
        <f>ROUND(I755*H755,2)</f>
        <v>0</v>
      </c>
      <c r="K755" s="225"/>
      <c r="L755" s="43"/>
      <c r="M755" s="226" t="s">
        <v>1</v>
      </c>
      <c r="N755" s="227" t="s">
        <v>46</v>
      </c>
      <c r="O755" s="90"/>
      <c r="P755" s="228">
        <f>O755*H755</f>
        <v>0</v>
      </c>
      <c r="Q755" s="228">
        <v>0</v>
      </c>
      <c r="R755" s="228">
        <f>Q755*H755</f>
        <v>0</v>
      </c>
      <c r="S755" s="228">
        <v>0</v>
      </c>
      <c r="T755" s="229">
        <f>S755*H755</f>
        <v>0</v>
      </c>
      <c r="U755" s="37"/>
      <c r="V755" s="37"/>
      <c r="W755" s="37"/>
      <c r="X755" s="37"/>
      <c r="Y755" s="37"/>
      <c r="Z755" s="37"/>
      <c r="AA755" s="37"/>
      <c r="AB755" s="37"/>
      <c r="AC755" s="37"/>
      <c r="AD755" s="37"/>
      <c r="AE755" s="37"/>
      <c r="AR755" s="230" t="s">
        <v>142</v>
      </c>
      <c r="AT755" s="230" t="s">
        <v>138</v>
      </c>
      <c r="AU755" s="230" t="s">
        <v>91</v>
      </c>
      <c r="AY755" s="16" t="s">
        <v>136</v>
      </c>
      <c r="BE755" s="231">
        <f>IF(N755="základní",J755,0)</f>
        <v>0</v>
      </c>
      <c r="BF755" s="231">
        <f>IF(N755="snížená",J755,0)</f>
        <v>0</v>
      </c>
      <c r="BG755" s="231">
        <f>IF(N755="zákl. přenesená",J755,0)</f>
        <v>0</v>
      </c>
      <c r="BH755" s="231">
        <f>IF(N755="sníž. přenesená",J755,0)</f>
        <v>0</v>
      </c>
      <c r="BI755" s="231">
        <f>IF(N755="nulová",J755,0)</f>
        <v>0</v>
      </c>
      <c r="BJ755" s="16" t="s">
        <v>89</v>
      </c>
      <c r="BK755" s="231">
        <f>ROUND(I755*H755,2)</f>
        <v>0</v>
      </c>
      <c r="BL755" s="16" t="s">
        <v>142</v>
      </c>
      <c r="BM755" s="230" t="s">
        <v>915</v>
      </c>
    </row>
    <row r="756" s="2" customFormat="1">
      <c r="A756" s="37"/>
      <c r="B756" s="38"/>
      <c r="C756" s="39"/>
      <c r="D756" s="232" t="s">
        <v>144</v>
      </c>
      <c r="E756" s="39"/>
      <c r="F756" s="233" t="s">
        <v>552</v>
      </c>
      <c r="G756" s="39"/>
      <c r="H756" s="39"/>
      <c r="I756" s="234"/>
      <c r="J756" s="39"/>
      <c r="K756" s="39"/>
      <c r="L756" s="43"/>
      <c r="M756" s="235"/>
      <c r="N756" s="236"/>
      <c r="O756" s="90"/>
      <c r="P756" s="90"/>
      <c r="Q756" s="90"/>
      <c r="R756" s="90"/>
      <c r="S756" s="90"/>
      <c r="T756" s="91"/>
      <c r="U756" s="37"/>
      <c r="V756" s="37"/>
      <c r="W756" s="37"/>
      <c r="X756" s="37"/>
      <c r="Y756" s="37"/>
      <c r="Z756" s="37"/>
      <c r="AA756" s="37"/>
      <c r="AB756" s="37"/>
      <c r="AC756" s="37"/>
      <c r="AD756" s="37"/>
      <c r="AE756" s="37"/>
      <c r="AT756" s="16" t="s">
        <v>144</v>
      </c>
      <c r="AU756" s="16" t="s">
        <v>91</v>
      </c>
    </row>
    <row r="757" s="2" customFormat="1">
      <c r="A757" s="37"/>
      <c r="B757" s="38"/>
      <c r="C757" s="39"/>
      <c r="D757" s="237" t="s">
        <v>146</v>
      </c>
      <c r="E757" s="39"/>
      <c r="F757" s="238" t="s">
        <v>368</v>
      </c>
      <c r="G757" s="39"/>
      <c r="H757" s="39"/>
      <c r="I757" s="234"/>
      <c r="J757" s="39"/>
      <c r="K757" s="39"/>
      <c r="L757" s="43"/>
      <c r="M757" s="235"/>
      <c r="N757" s="236"/>
      <c r="O757" s="90"/>
      <c r="P757" s="90"/>
      <c r="Q757" s="90"/>
      <c r="R757" s="90"/>
      <c r="S757" s="90"/>
      <c r="T757" s="91"/>
      <c r="U757" s="37"/>
      <c r="V757" s="37"/>
      <c r="W757" s="37"/>
      <c r="X757" s="37"/>
      <c r="Y757" s="37"/>
      <c r="Z757" s="37"/>
      <c r="AA757" s="37"/>
      <c r="AB757" s="37"/>
      <c r="AC757" s="37"/>
      <c r="AD757" s="37"/>
      <c r="AE757" s="37"/>
      <c r="AT757" s="16" t="s">
        <v>146</v>
      </c>
      <c r="AU757" s="16" t="s">
        <v>91</v>
      </c>
    </row>
    <row r="758" s="2" customFormat="1">
      <c r="A758" s="37"/>
      <c r="B758" s="38"/>
      <c r="C758" s="39"/>
      <c r="D758" s="232" t="s">
        <v>148</v>
      </c>
      <c r="E758" s="39"/>
      <c r="F758" s="239" t="s">
        <v>470</v>
      </c>
      <c r="G758" s="39"/>
      <c r="H758" s="39"/>
      <c r="I758" s="234"/>
      <c r="J758" s="39"/>
      <c r="K758" s="39"/>
      <c r="L758" s="43"/>
      <c r="M758" s="235"/>
      <c r="N758" s="236"/>
      <c r="O758" s="90"/>
      <c r="P758" s="90"/>
      <c r="Q758" s="90"/>
      <c r="R758" s="90"/>
      <c r="S758" s="90"/>
      <c r="T758" s="91"/>
      <c r="U758" s="37"/>
      <c r="V758" s="37"/>
      <c r="W758" s="37"/>
      <c r="X758" s="37"/>
      <c r="Y758" s="37"/>
      <c r="Z758" s="37"/>
      <c r="AA758" s="37"/>
      <c r="AB758" s="37"/>
      <c r="AC758" s="37"/>
      <c r="AD758" s="37"/>
      <c r="AE758" s="37"/>
      <c r="AT758" s="16" t="s">
        <v>148</v>
      </c>
      <c r="AU758" s="16" t="s">
        <v>91</v>
      </c>
    </row>
    <row r="759" s="13" customFormat="1">
      <c r="A759" s="13"/>
      <c r="B759" s="240"/>
      <c r="C759" s="241"/>
      <c r="D759" s="232" t="s">
        <v>150</v>
      </c>
      <c r="E759" s="242" t="s">
        <v>1</v>
      </c>
      <c r="F759" s="243" t="s">
        <v>91</v>
      </c>
      <c r="G759" s="241"/>
      <c r="H759" s="244">
        <v>2</v>
      </c>
      <c r="I759" s="245"/>
      <c r="J759" s="241"/>
      <c r="K759" s="241"/>
      <c r="L759" s="246"/>
      <c r="M759" s="247"/>
      <c r="N759" s="248"/>
      <c r="O759" s="248"/>
      <c r="P759" s="248"/>
      <c r="Q759" s="248"/>
      <c r="R759" s="248"/>
      <c r="S759" s="248"/>
      <c r="T759" s="249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50" t="s">
        <v>150</v>
      </c>
      <c r="AU759" s="250" t="s">
        <v>91</v>
      </c>
      <c r="AV759" s="13" t="s">
        <v>91</v>
      </c>
      <c r="AW759" s="13" t="s">
        <v>36</v>
      </c>
      <c r="AX759" s="13" t="s">
        <v>89</v>
      </c>
      <c r="AY759" s="250" t="s">
        <v>136</v>
      </c>
    </row>
    <row r="760" s="2" customFormat="1" ht="44.25" customHeight="1">
      <c r="A760" s="37"/>
      <c r="B760" s="38"/>
      <c r="C760" s="218" t="s">
        <v>916</v>
      </c>
      <c r="D760" s="218" t="s">
        <v>138</v>
      </c>
      <c r="E760" s="219" t="s">
        <v>378</v>
      </c>
      <c r="F760" s="220" t="s">
        <v>480</v>
      </c>
      <c r="G760" s="221" t="s">
        <v>141</v>
      </c>
      <c r="H760" s="222">
        <v>3.5</v>
      </c>
      <c r="I760" s="223"/>
      <c r="J760" s="224">
        <f>ROUND(I760*H760,2)</f>
        <v>0</v>
      </c>
      <c r="K760" s="225"/>
      <c r="L760" s="43"/>
      <c r="M760" s="226" t="s">
        <v>1</v>
      </c>
      <c r="N760" s="227" t="s">
        <v>46</v>
      </c>
      <c r="O760" s="90"/>
      <c r="P760" s="228">
        <f>O760*H760</f>
        <v>0</v>
      </c>
      <c r="Q760" s="228">
        <v>1.0247999999999999</v>
      </c>
      <c r="R760" s="228">
        <f>Q760*H760</f>
        <v>3.5867999999999998</v>
      </c>
      <c r="S760" s="228">
        <v>0</v>
      </c>
      <c r="T760" s="229">
        <f>S760*H760</f>
        <v>0</v>
      </c>
      <c r="U760" s="37"/>
      <c r="V760" s="37"/>
      <c r="W760" s="37"/>
      <c r="X760" s="37"/>
      <c r="Y760" s="37"/>
      <c r="Z760" s="37"/>
      <c r="AA760" s="37"/>
      <c r="AB760" s="37"/>
      <c r="AC760" s="37"/>
      <c r="AD760" s="37"/>
      <c r="AE760" s="37"/>
      <c r="AR760" s="230" t="s">
        <v>142</v>
      </c>
      <c r="AT760" s="230" t="s">
        <v>138</v>
      </c>
      <c r="AU760" s="230" t="s">
        <v>91</v>
      </c>
      <c r="AY760" s="16" t="s">
        <v>136</v>
      </c>
      <c r="BE760" s="231">
        <f>IF(N760="základní",J760,0)</f>
        <v>0</v>
      </c>
      <c r="BF760" s="231">
        <f>IF(N760="snížená",J760,0)</f>
        <v>0</v>
      </c>
      <c r="BG760" s="231">
        <f>IF(N760="zákl. přenesená",J760,0)</f>
        <v>0</v>
      </c>
      <c r="BH760" s="231">
        <f>IF(N760="sníž. přenesená",J760,0)</f>
        <v>0</v>
      </c>
      <c r="BI760" s="231">
        <f>IF(N760="nulová",J760,0)</f>
        <v>0</v>
      </c>
      <c r="BJ760" s="16" t="s">
        <v>89</v>
      </c>
      <c r="BK760" s="231">
        <f>ROUND(I760*H760,2)</f>
        <v>0</v>
      </c>
      <c r="BL760" s="16" t="s">
        <v>142</v>
      </c>
      <c r="BM760" s="230" t="s">
        <v>917</v>
      </c>
    </row>
    <row r="761" s="2" customFormat="1">
      <c r="A761" s="37"/>
      <c r="B761" s="38"/>
      <c r="C761" s="39"/>
      <c r="D761" s="232" t="s">
        <v>144</v>
      </c>
      <c r="E761" s="39"/>
      <c r="F761" s="233" t="s">
        <v>480</v>
      </c>
      <c r="G761" s="39"/>
      <c r="H761" s="39"/>
      <c r="I761" s="234"/>
      <c r="J761" s="39"/>
      <c r="K761" s="39"/>
      <c r="L761" s="43"/>
      <c r="M761" s="235"/>
      <c r="N761" s="236"/>
      <c r="O761" s="90"/>
      <c r="P761" s="90"/>
      <c r="Q761" s="90"/>
      <c r="R761" s="90"/>
      <c r="S761" s="90"/>
      <c r="T761" s="91"/>
      <c r="U761" s="37"/>
      <c r="V761" s="37"/>
      <c r="W761" s="37"/>
      <c r="X761" s="37"/>
      <c r="Y761" s="37"/>
      <c r="Z761" s="37"/>
      <c r="AA761" s="37"/>
      <c r="AB761" s="37"/>
      <c r="AC761" s="37"/>
      <c r="AD761" s="37"/>
      <c r="AE761" s="37"/>
      <c r="AT761" s="16" t="s">
        <v>144</v>
      </c>
      <c r="AU761" s="16" t="s">
        <v>91</v>
      </c>
    </row>
    <row r="762" s="2" customFormat="1">
      <c r="A762" s="37"/>
      <c r="B762" s="38"/>
      <c r="C762" s="39"/>
      <c r="D762" s="232" t="s">
        <v>148</v>
      </c>
      <c r="E762" s="39"/>
      <c r="F762" s="239" t="s">
        <v>470</v>
      </c>
      <c r="G762" s="39"/>
      <c r="H762" s="39"/>
      <c r="I762" s="234"/>
      <c r="J762" s="39"/>
      <c r="K762" s="39"/>
      <c r="L762" s="43"/>
      <c r="M762" s="235"/>
      <c r="N762" s="236"/>
      <c r="O762" s="90"/>
      <c r="P762" s="90"/>
      <c r="Q762" s="90"/>
      <c r="R762" s="90"/>
      <c r="S762" s="90"/>
      <c r="T762" s="91"/>
      <c r="U762" s="37"/>
      <c r="V762" s="37"/>
      <c r="W762" s="37"/>
      <c r="X762" s="37"/>
      <c r="Y762" s="37"/>
      <c r="Z762" s="37"/>
      <c r="AA762" s="37"/>
      <c r="AB762" s="37"/>
      <c r="AC762" s="37"/>
      <c r="AD762" s="37"/>
      <c r="AE762" s="37"/>
      <c r="AT762" s="16" t="s">
        <v>148</v>
      </c>
      <c r="AU762" s="16" t="s">
        <v>91</v>
      </c>
    </row>
    <row r="763" s="13" customFormat="1">
      <c r="A763" s="13"/>
      <c r="B763" s="240"/>
      <c r="C763" s="241"/>
      <c r="D763" s="232" t="s">
        <v>150</v>
      </c>
      <c r="E763" s="242" t="s">
        <v>1</v>
      </c>
      <c r="F763" s="243" t="s">
        <v>918</v>
      </c>
      <c r="G763" s="241"/>
      <c r="H763" s="244">
        <v>3.5</v>
      </c>
      <c r="I763" s="245"/>
      <c r="J763" s="241"/>
      <c r="K763" s="241"/>
      <c r="L763" s="246"/>
      <c r="M763" s="247"/>
      <c r="N763" s="248"/>
      <c r="O763" s="248"/>
      <c r="P763" s="248"/>
      <c r="Q763" s="248"/>
      <c r="R763" s="248"/>
      <c r="S763" s="248"/>
      <c r="T763" s="249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50" t="s">
        <v>150</v>
      </c>
      <c r="AU763" s="250" t="s">
        <v>91</v>
      </c>
      <c r="AV763" s="13" t="s">
        <v>91</v>
      </c>
      <c r="AW763" s="13" t="s">
        <v>36</v>
      </c>
      <c r="AX763" s="13" t="s">
        <v>89</v>
      </c>
      <c r="AY763" s="250" t="s">
        <v>136</v>
      </c>
    </row>
    <row r="764" s="2" customFormat="1" ht="33" customHeight="1">
      <c r="A764" s="37"/>
      <c r="B764" s="38"/>
      <c r="C764" s="218" t="s">
        <v>919</v>
      </c>
      <c r="D764" s="218" t="s">
        <v>138</v>
      </c>
      <c r="E764" s="219" t="s">
        <v>492</v>
      </c>
      <c r="F764" s="220" t="s">
        <v>493</v>
      </c>
      <c r="G764" s="221" t="s">
        <v>160</v>
      </c>
      <c r="H764" s="222">
        <v>2.7839999999999998</v>
      </c>
      <c r="I764" s="223"/>
      <c r="J764" s="224">
        <f>ROUND(I764*H764,2)</f>
        <v>0</v>
      </c>
      <c r="K764" s="225"/>
      <c r="L764" s="43"/>
      <c r="M764" s="226" t="s">
        <v>1</v>
      </c>
      <c r="N764" s="227" t="s">
        <v>46</v>
      </c>
      <c r="O764" s="90"/>
      <c r="P764" s="228">
        <f>O764*H764</f>
        <v>0</v>
      </c>
      <c r="Q764" s="228">
        <v>0</v>
      </c>
      <c r="R764" s="228">
        <f>Q764*H764</f>
        <v>0</v>
      </c>
      <c r="S764" s="228">
        <v>0</v>
      </c>
      <c r="T764" s="229">
        <f>S764*H764</f>
        <v>0</v>
      </c>
      <c r="U764" s="37"/>
      <c r="V764" s="37"/>
      <c r="W764" s="37"/>
      <c r="X764" s="37"/>
      <c r="Y764" s="37"/>
      <c r="Z764" s="37"/>
      <c r="AA764" s="37"/>
      <c r="AB764" s="37"/>
      <c r="AC764" s="37"/>
      <c r="AD764" s="37"/>
      <c r="AE764" s="37"/>
      <c r="AR764" s="230" t="s">
        <v>142</v>
      </c>
      <c r="AT764" s="230" t="s">
        <v>138</v>
      </c>
      <c r="AU764" s="230" t="s">
        <v>91</v>
      </c>
      <c r="AY764" s="16" t="s">
        <v>136</v>
      </c>
      <c r="BE764" s="231">
        <f>IF(N764="základní",J764,0)</f>
        <v>0</v>
      </c>
      <c r="BF764" s="231">
        <f>IF(N764="snížená",J764,0)</f>
        <v>0</v>
      </c>
      <c r="BG764" s="231">
        <f>IF(N764="zákl. přenesená",J764,0)</f>
        <v>0</v>
      </c>
      <c r="BH764" s="231">
        <f>IF(N764="sníž. přenesená",J764,0)</f>
        <v>0</v>
      </c>
      <c r="BI764" s="231">
        <f>IF(N764="nulová",J764,0)</f>
        <v>0</v>
      </c>
      <c r="BJ764" s="16" t="s">
        <v>89</v>
      </c>
      <c r="BK764" s="231">
        <f>ROUND(I764*H764,2)</f>
        <v>0</v>
      </c>
      <c r="BL764" s="16" t="s">
        <v>142</v>
      </c>
      <c r="BM764" s="230" t="s">
        <v>920</v>
      </c>
    </row>
    <row r="765" s="2" customFormat="1">
      <c r="A765" s="37"/>
      <c r="B765" s="38"/>
      <c r="C765" s="39"/>
      <c r="D765" s="232" t="s">
        <v>144</v>
      </c>
      <c r="E765" s="39"/>
      <c r="F765" s="233" t="s">
        <v>495</v>
      </c>
      <c r="G765" s="39"/>
      <c r="H765" s="39"/>
      <c r="I765" s="234"/>
      <c r="J765" s="39"/>
      <c r="K765" s="39"/>
      <c r="L765" s="43"/>
      <c r="M765" s="235"/>
      <c r="N765" s="236"/>
      <c r="O765" s="90"/>
      <c r="P765" s="90"/>
      <c r="Q765" s="90"/>
      <c r="R765" s="90"/>
      <c r="S765" s="90"/>
      <c r="T765" s="91"/>
      <c r="U765" s="37"/>
      <c r="V765" s="37"/>
      <c r="W765" s="37"/>
      <c r="X765" s="37"/>
      <c r="Y765" s="37"/>
      <c r="Z765" s="37"/>
      <c r="AA765" s="37"/>
      <c r="AB765" s="37"/>
      <c r="AC765" s="37"/>
      <c r="AD765" s="37"/>
      <c r="AE765" s="37"/>
      <c r="AT765" s="16" t="s">
        <v>144</v>
      </c>
      <c r="AU765" s="16" t="s">
        <v>91</v>
      </c>
    </row>
    <row r="766" s="2" customFormat="1">
      <c r="A766" s="37"/>
      <c r="B766" s="38"/>
      <c r="C766" s="39"/>
      <c r="D766" s="237" t="s">
        <v>146</v>
      </c>
      <c r="E766" s="39"/>
      <c r="F766" s="238" t="s">
        <v>496</v>
      </c>
      <c r="G766" s="39"/>
      <c r="H766" s="39"/>
      <c r="I766" s="234"/>
      <c r="J766" s="39"/>
      <c r="K766" s="39"/>
      <c r="L766" s="43"/>
      <c r="M766" s="235"/>
      <c r="N766" s="236"/>
      <c r="O766" s="90"/>
      <c r="P766" s="90"/>
      <c r="Q766" s="90"/>
      <c r="R766" s="90"/>
      <c r="S766" s="90"/>
      <c r="T766" s="91"/>
      <c r="U766" s="37"/>
      <c r="V766" s="37"/>
      <c r="W766" s="37"/>
      <c r="X766" s="37"/>
      <c r="Y766" s="37"/>
      <c r="Z766" s="37"/>
      <c r="AA766" s="37"/>
      <c r="AB766" s="37"/>
      <c r="AC766" s="37"/>
      <c r="AD766" s="37"/>
      <c r="AE766" s="37"/>
      <c r="AT766" s="16" t="s">
        <v>146</v>
      </c>
      <c r="AU766" s="16" t="s">
        <v>91</v>
      </c>
    </row>
    <row r="767" s="2" customFormat="1">
      <c r="A767" s="37"/>
      <c r="B767" s="38"/>
      <c r="C767" s="39"/>
      <c r="D767" s="232" t="s">
        <v>148</v>
      </c>
      <c r="E767" s="39"/>
      <c r="F767" s="239" t="s">
        <v>470</v>
      </c>
      <c r="G767" s="39"/>
      <c r="H767" s="39"/>
      <c r="I767" s="234"/>
      <c r="J767" s="39"/>
      <c r="K767" s="39"/>
      <c r="L767" s="43"/>
      <c r="M767" s="235"/>
      <c r="N767" s="236"/>
      <c r="O767" s="90"/>
      <c r="P767" s="90"/>
      <c r="Q767" s="90"/>
      <c r="R767" s="90"/>
      <c r="S767" s="90"/>
      <c r="T767" s="91"/>
      <c r="U767" s="37"/>
      <c r="V767" s="37"/>
      <c r="W767" s="37"/>
      <c r="X767" s="37"/>
      <c r="Y767" s="37"/>
      <c r="Z767" s="37"/>
      <c r="AA767" s="37"/>
      <c r="AB767" s="37"/>
      <c r="AC767" s="37"/>
      <c r="AD767" s="37"/>
      <c r="AE767" s="37"/>
      <c r="AT767" s="16" t="s">
        <v>148</v>
      </c>
      <c r="AU767" s="16" t="s">
        <v>91</v>
      </c>
    </row>
    <row r="768" s="13" customFormat="1">
      <c r="A768" s="13"/>
      <c r="B768" s="240"/>
      <c r="C768" s="241"/>
      <c r="D768" s="232" t="s">
        <v>150</v>
      </c>
      <c r="E768" s="242" t="s">
        <v>1</v>
      </c>
      <c r="F768" s="243" t="s">
        <v>921</v>
      </c>
      <c r="G768" s="241"/>
      <c r="H768" s="244">
        <v>2.7839999999999998</v>
      </c>
      <c r="I768" s="245"/>
      <c r="J768" s="241"/>
      <c r="K768" s="241"/>
      <c r="L768" s="246"/>
      <c r="M768" s="247"/>
      <c r="N768" s="248"/>
      <c r="O768" s="248"/>
      <c r="P768" s="248"/>
      <c r="Q768" s="248"/>
      <c r="R768" s="248"/>
      <c r="S768" s="248"/>
      <c r="T768" s="249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50" t="s">
        <v>150</v>
      </c>
      <c r="AU768" s="250" t="s">
        <v>91</v>
      </c>
      <c r="AV768" s="13" t="s">
        <v>91</v>
      </c>
      <c r="AW768" s="13" t="s">
        <v>36</v>
      </c>
      <c r="AX768" s="13" t="s">
        <v>89</v>
      </c>
      <c r="AY768" s="250" t="s">
        <v>136</v>
      </c>
    </row>
    <row r="769" s="2" customFormat="1" ht="24.15" customHeight="1">
      <c r="A769" s="37"/>
      <c r="B769" s="38"/>
      <c r="C769" s="218" t="s">
        <v>922</v>
      </c>
      <c r="D769" s="218" t="s">
        <v>138</v>
      </c>
      <c r="E769" s="219" t="s">
        <v>578</v>
      </c>
      <c r="F769" s="220" t="s">
        <v>579</v>
      </c>
      <c r="G769" s="221" t="s">
        <v>160</v>
      </c>
      <c r="H769" s="222">
        <v>2.7839999999999998</v>
      </c>
      <c r="I769" s="223"/>
      <c r="J769" s="224">
        <f>ROUND(I769*H769,2)</f>
        <v>0</v>
      </c>
      <c r="K769" s="225"/>
      <c r="L769" s="43"/>
      <c r="M769" s="226" t="s">
        <v>1</v>
      </c>
      <c r="N769" s="227" t="s">
        <v>46</v>
      </c>
      <c r="O769" s="90"/>
      <c r="P769" s="228">
        <f>O769*H769</f>
        <v>0</v>
      </c>
      <c r="Q769" s="228">
        <v>1.8700000000000001</v>
      </c>
      <c r="R769" s="228">
        <f>Q769*H769</f>
        <v>5.20608</v>
      </c>
      <c r="S769" s="228">
        <v>0</v>
      </c>
      <c r="T769" s="229">
        <f>S769*H769</f>
        <v>0</v>
      </c>
      <c r="U769" s="37"/>
      <c r="V769" s="37"/>
      <c r="W769" s="37"/>
      <c r="X769" s="37"/>
      <c r="Y769" s="37"/>
      <c r="Z769" s="37"/>
      <c r="AA769" s="37"/>
      <c r="AB769" s="37"/>
      <c r="AC769" s="37"/>
      <c r="AD769" s="37"/>
      <c r="AE769" s="37"/>
      <c r="AR769" s="230" t="s">
        <v>142</v>
      </c>
      <c r="AT769" s="230" t="s">
        <v>138</v>
      </c>
      <c r="AU769" s="230" t="s">
        <v>91</v>
      </c>
      <c r="AY769" s="16" t="s">
        <v>136</v>
      </c>
      <c r="BE769" s="231">
        <f>IF(N769="základní",J769,0)</f>
        <v>0</v>
      </c>
      <c r="BF769" s="231">
        <f>IF(N769="snížená",J769,0)</f>
        <v>0</v>
      </c>
      <c r="BG769" s="231">
        <f>IF(N769="zákl. přenesená",J769,0)</f>
        <v>0</v>
      </c>
      <c r="BH769" s="231">
        <f>IF(N769="sníž. přenesená",J769,0)</f>
        <v>0</v>
      </c>
      <c r="BI769" s="231">
        <f>IF(N769="nulová",J769,0)</f>
        <v>0</v>
      </c>
      <c r="BJ769" s="16" t="s">
        <v>89</v>
      </c>
      <c r="BK769" s="231">
        <f>ROUND(I769*H769,2)</f>
        <v>0</v>
      </c>
      <c r="BL769" s="16" t="s">
        <v>142</v>
      </c>
      <c r="BM769" s="230" t="s">
        <v>923</v>
      </c>
    </row>
    <row r="770" s="2" customFormat="1">
      <c r="A770" s="37"/>
      <c r="B770" s="38"/>
      <c r="C770" s="39"/>
      <c r="D770" s="232" t="s">
        <v>144</v>
      </c>
      <c r="E770" s="39"/>
      <c r="F770" s="233" t="s">
        <v>581</v>
      </c>
      <c r="G770" s="39"/>
      <c r="H770" s="39"/>
      <c r="I770" s="234"/>
      <c r="J770" s="39"/>
      <c r="K770" s="39"/>
      <c r="L770" s="43"/>
      <c r="M770" s="235"/>
      <c r="N770" s="236"/>
      <c r="O770" s="90"/>
      <c r="P770" s="90"/>
      <c r="Q770" s="90"/>
      <c r="R770" s="90"/>
      <c r="S770" s="90"/>
      <c r="T770" s="91"/>
      <c r="U770" s="37"/>
      <c r="V770" s="37"/>
      <c r="W770" s="37"/>
      <c r="X770" s="37"/>
      <c r="Y770" s="37"/>
      <c r="Z770" s="37"/>
      <c r="AA770" s="37"/>
      <c r="AB770" s="37"/>
      <c r="AC770" s="37"/>
      <c r="AD770" s="37"/>
      <c r="AE770" s="37"/>
      <c r="AT770" s="16" t="s">
        <v>144</v>
      </c>
      <c r="AU770" s="16" t="s">
        <v>91</v>
      </c>
    </row>
    <row r="771" s="2" customFormat="1">
      <c r="A771" s="37"/>
      <c r="B771" s="38"/>
      <c r="C771" s="39"/>
      <c r="D771" s="237" t="s">
        <v>146</v>
      </c>
      <c r="E771" s="39"/>
      <c r="F771" s="238" t="s">
        <v>582</v>
      </c>
      <c r="G771" s="39"/>
      <c r="H771" s="39"/>
      <c r="I771" s="234"/>
      <c r="J771" s="39"/>
      <c r="K771" s="39"/>
      <c r="L771" s="43"/>
      <c r="M771" s="235"/>
      <c r="N771" s="236"/>
      <c r="O771" s="90"/>
      <c r="P771" s="90"/>
      <c r="Q771" s="90"/>
      <c r="R771" s="90"/>
      <c r="S771" s="90"/>
      <c r="T771" s="91"/>
      <c r="U771" s="37"/>
      <c r="V771" s="37"/>
      <c r="W771" s="37"/>
      <c r="X771" s="37"/>
      <c r="Y771" s="37"/>
      <c r="Z771" s="37"/>
      <c r="AA771" s="37"/>
      <c r="AB771" s="37"/>
      <c r="AC771" s="37"/>
      <c r="AD771" s="37"/>
      <c r="AE771" s="37"/>
      <c r="AT771" s="16" t="s">
        <v>146</v>
      </c>
      <c r="AU771" s="16" t="s">
        <v>91</v>
      </c>
    </row>
    <row r="772" s="2" customFormat="1">
      <c r="A772" s="37"/>
      <c r="B772" s="38"/>
      <c r="C772" s="39"/>
      <c r="D772" s="232" t="s">
        <v>148</v>
      </c>
      <c r="E772" s="39"/>
      <c r="F772" s="239" t="s">
        <v>470</v>
      </c>
      <c r="G772" s="39"/>
      <c r="H772" s="39"/>
      <c r="I772" s="234"/>
      <c r="J772" s="39"/>
      <c r="K772" s="39"/>
      <c r="L772" s="43"/>
      <c r="M772" s="235"/>
      <c r="N772" s="236"/>
      <c r="O772" s="90"/>
      <c r="P772" s="90"/>
      <c r="Q772" s="90"/>
      <c r="R772" s="90"/>
      <c r="S772" s="90"/>
      <c r="T772" s="91"/>
      <c r="U772" s="37"/>
      <c r="V772" s="37"/>
      <c r="W772" s="37"/>
      <c r="X772" s="37"/>
      <c r="Y772" s="37"/>
      <c r="Z772" s="37"/>
      <c r="AA772" s="37"/>
      <c r="AB772" s="37"/>
      <c r="AC772" s="37"/>
      <c r="AD772" s="37"/>
      <c r="AE772" s="37"/>
      <c r="AT772" s="16" t="s">
        <v>148</v>
      </c>
      <c r="AU772" s="16" t="s">
        <v>91</v>
      </c>
    </row>
    <row r="773" s="13" customFormat="1">
      <c r="A773" s="13"/>
      <c r="B773" s="240"/>
      <c r="C773" s="241"/>
      <c r="D773" s="232" t="s">
        <v>150</v>
      </c>
      <c r="E773" s="242" t="s">
        <v>1</v>
      </c>
      <c r="F773" s="243" t="s">
        <v>921</v>
      </c>
      <c r="G773" s="241"/>
      <c r="H773" s="244">
        <v>2.7839999999999998</v>
      </c>
      <c r="I773" s="245"/>
      <c r="J773" s="241"/>
      <c r="K773" s="241"/>
      <c r="L773" s="246"/>
      <c r="M773" s="247"/>
      <c r="N773" s="248"/>
      <c r="O773" s="248"/>
      <c r="P773" s="248"/>
      <c r="Q773" s="248"/>
      <c r="R773" s="248"/>
      <c r="S773" s="248"/>
      <c r="T773" s="249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50" t="s">
        <v>150</v>
      </c>
      <c r="AU773" s="250" t="s">
        <v>91</v>
      </c>
      <c r="AV773" s="13" t="s">
        <v>91</v>
      </c>
      <c r="AW773" s="13" t="s">
        <v>36</v>
      </c>
      <c r="AX773" s="13" t="s">
        <v>89</v>
      </c>
      <c r="AY773" s="250" t="s">
        <v>136</v>
      </c>
    </row>
    <row r="774" s="2" customFormat="1" ht="24.15" customHeight="1">
      <c r="A774" s="37"/>
      <c r="B774" s="38"/>
      <c r="C774" s="218" t="s">
        <v>924</v>
      </c>
      <c r="D774" s="218" t="s">
        <v>138</v>
      </c>
      <c r="E774" s="219" t="s">
        <v>584</v>
      </c>
      <c r="F774" s="220" t="s">
        <v>585</v>
      </c>
      <c r="G774" s="221" t="s">
        <v>141</v>
      </c>
      <c r="H774" s="222">
        <v>12.48</v>
      </c>
      <c r="I774" s="223"/>
      <c r="J774" s="224">
        <f>ROUND(I774*H774,2)</f>
        <v>0</v>
      </c>
      <c r="K774" s="225"/>
      <c r="L774" s="43"/>
      <c r="M774" s="226" t="s">
        <v>1</v>
      </c>
      <c r="N774" s="227" t="s">
        <v>46</v>
      </c>
      <c r="O774" s="90"/>
      <c r="P774" s="228">
        <f>O774*H774</f>
        <v>0</v>
      </c>
      <c r="Q774" s="228">
        <v>0</v>
      </c>
      <c r="R774" s="228">
        <f>Q774*H774</f>
        <v>0</v>
      </c>
      <c r="S774" s="228">
        <v>0</v>
      </c>
      <c r="T774" s="229">
        <f>S774*H774</f>
        <v>0</v>
      </c>
      <c r="U774" s="37"/>
      <c r="V774" s="37"/>
      <c r="W774" s="37"/>
      <c r="X774" s="37"/>
      <c r="Y774" s="37"/>
      <c r="Z774" s="37"/>
      <c r="AA774" s="37"/>
      <c r="AB774" s="37"/>
      <c r="AC774" s="37"/>
      <c r="AD774" s="37"/>
      <c r="AE774" s="37"/>
      <c r="AR774" s="230" t="s">
        <v>142</v>
      </c>
      <c r="AT774" s="230" t="s">
        <v>138</v>
      </c>
      <c r="AU774" s="230" t="s">
        <v>91</v>
      </c>
      <c r="AY774" s="16" t="s">
        <v>136</v>
      </c>
      <c r="BE774" s="231">
        <f>IF(N774="základní",J774,0)</f>
        <v>0</v>
      </c>
      <c r="BF774" s="231">
        <f>IF(N774="snížená",J774,0)</f>
        <v>0</v>
      </c>
      <c r="BG774" s="231">
        <f>IF(N774="zákl. přenesená",J774,0)</f>
        <v>0</v>
      </c>
      <c r="BH774" s="231">
        <f>IF(N774="sníž. přenesená",J774,0)</f>
        <v>0</v>
      </c>
      <c r="BI774" s="231">
        <f>IF(N774="nulová",J774,0)</f>
        <v>0</v>
      </c>
      <c r="BJ774" s="16" t="s">
        <v>89</v>
      </c>
      <c r="BK774" s="231">
        <f>ROUND(I774*H774,2)</f>
        <v>0</v>
      </c>
      <c r="BL774" s="16" t="s">
        <v>142</v>
      </c>
      <c r="BM774" s="230" t="s">
        <v>925</v>
      </c>
    </row>
    <row r="775" s="2" customFormat="1">
      <c r="A775" s="37"/>
      <c r="B775" s="38"/>
      <c r="C775" s="39"/>
      <c r="D775" s="232" t="s">
        <v>144</v>
      </c>
      <c r="E775" s="39"/>
      <c r="F775" s="233" t="s">
        <v>587</v>
      </c>
      <c r="G775" s="39"/>
      <c r="H775" s="39"/>
      <c r="I775" s="234"/>
      <c r="J775" s="39"/>
      <c r="K775" s="39"/>
      <c r="L775" s="43"/>
      <c r="M775" s="235"/>
      <c r="N775" s="236"/>
      <c r="O775" s="90"/>
      <c r="P775" s="90"/>
      <c r="Q775" s="90"/>
      <c r="R775" s="90"/>
      <c r="S775" s="90"/>
      <c r="T775" s="91"/>
      <c r="U775" s="37"/>
      <c r="V775" s="37"/>
      <c r="W775" s="37"/>
      <c r="X775" s="37"/>
      <c r="Y775" s="37"/>
      <c r="Z775" s="37"/>
      <c r="AA775" s="37"/>
      <c r="AB775" s="37"/>
      <c r="AC775" s="37"/>
      <c r="AD775" s="37"/>
      <c r="AE775" s="37"/>
      <c r="AT775" s="16" t="s">
        <v>144</v>
      </c>
      <c r="AU775" s="16" t="s">
        <v>91</v>
      </c>
    </row>
    <row r="776" s="2" customFormat="1">
      <c r="A776" s="37"/>
      <c r="B776" s="38"/>
      <c r="C776" s="39"/>
      <c r="D776" s="237" t="s">
        <v>146</v>
      </c>
      <c r="E776" s="39"/>
      <c r="F776" s="238" t="s">
        <v>588</v>
      </c>
      <c r="G776" s="39"/>
      <c r="H776" s="39"/>
      <c r="I776" s="234"/>
      <c r="J776" s="39"/>
      <c r="K776" s="39"/>
      <c r="L776" s="43"/>
      <c r="M776" s="235"/>
      <c r="N776" s="236"/>
      <c r="O776" s="90"/>
      <c r="P776" s="90"/>
      <c r="Q776" s="90"/>
      <c r="R776" s="90"/>
      <c r="S776" s="90"/>
      <c r="T776" s="91"/>
      <c r="U776" s="37"/>
      <c r="V776" s="37"/>
      <c r="W776" s="37"/>
      <c r="X776" s="37"/>
      <c r="Y776" s="37"/>
      <c r="Z776" s="37"/>
      <c r="AA776" s="37"/>
      <c r="AB776" s="37"/>
      <c r="AC776" s="37"/>
      <c r="AD776" s="37"/>
      <c r="AE776" s="37"/>
      <c r="AT776" s="16" t="s">
        <v>146</v>
      </c>
      <c r="AU776" s="16" t="s">
        <v>91</v>
      </c>
    </row>
    <row r="777" s="13" customFormat="1">
      <c r="A777" s="13"/>
      <c r="B777" s="240"/>
      <c r="C777" s="241"/>
      <c r="D777" s="232" t="s">
        <v>150</v>
      </c>
      <c r="E777" s="242" t="s">
        <v>1</v>
      </c>
      <c r="F777" s="243" t="s">
        <v>926</v>
      </c>
      <c r="G777" s="241"/>
      <c r="H777" s="244">
        <v>12.48</v>
      </c>
      <c r="I777" s="245"/>
      <c r="J777" s="241"/>
      <c r="K777" s="241"/>
      <c r="L777" s="246"/>
      <c r="M777" s="247"/>
      <c r="N777" s="248"/>
      <c r="O777" s="248"/>
      <c r="P777" s="248"/>
      <c r="Q777" s="248"/>
      <c r="R777" s="248"/>
      <c r="S777" s="248"/>
      <c r="T777" s="249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50" t="s">
        <v>150</v>
      </c>
      <c r="AU777" s="250" t="s">
        <v>91</v>
      </c>
      <c r="AV777" s="13" t="s">
        <v>91</v>
      </c>
      <c r="AW777" s="13" t="s">
        <v>36</v>
      </c>
      <c r="AX777" s="13" t="s">
        <v>89</v>
      </c>
      <c r="AY777" s="250" t="s">
        <v>136</v>
      </c>
    </row>
    <row r="778" s="2" customFormat="1" ht="33" customHeight="1">
      <c r="A778" s="37"/>
      <c r="B778" s="38"/>
      <c r="C778" s="218" t="s">
        <v>927</v>
      </c>
      <c r="D778" s="218" t="s">
        <v>138</v>
      </c>
      <c r="E778" s="219" t="s">
        <v>590</v>
      </c>
      <c r="F778" s="220" t="s">
        <v>591</v>
      </c>
      <c r="G778" s="221" t="s">
        <v>160</v>
      </c>
      <c r="H778" s="222">
        <v>4.4039999999999999</v>
      </c>
      <c r="I778" s="223"/>
      <c r="J778" s="224">
        <f>ROUND(I778*H778,2)</f>
        <v>0</v>
      </c>
      <c r="K778" s="225"/>
      <c r="L778" s="43"/>
      <c r="M778" s="226" t="s">
        <v>1</v>
      </c>
      <c r="N778" s="227" t="s">
        <v>46</v>
      </c>
      <c r="O778" s="90"/>
      <c r="P778" s="228">
        <f>O778*H778</f>
        <v>0</v>
      </c>
      <c r="Q778" s="228">
        <v>0</v>
      </c>
      <c r="R778" s="228">
        <f>Q778*H778</f>
        <v>0</v>
      </c>
      <c r="S778" s="228">
        <v>0</v>
      </c>
      <c r="T778" s="229">
        <f>S778*H778</f>
        <v>0</v>
      </c>
      <c r="U778" s="37"/>
      <c r="V778" s="37"/>
      <c r="W778" s="37"/>
      <c r="X778" s="37"/>
      <c r="Y778" s="37"/>
      <c r="Z778" s="37"/>
      <c r="AA778" s="37"/>
      <c r="AB778" s="37"/>
      <c r="AC778" s="37"/>
      <c r="AD778" s="37"/>
      <c r="AE778" s="37"/>
      <c r="AR778" s="230" t="s">
        <v>142</v>
      </c>
      <c r="AT778" s="230" t="s">
        <v>138</v>
      </c>
      <c r="AU778" s="230" t="s">
        <v>91</v>
      </c>
      <c r="AY778" s="16" t="s">
        <v>136</v>
      </c>
      <c r="BE778" s="231">
        <f>IF(N778="základní",J778,0)</f>
        <v>0</v>
      </c>
      <c r="BF778" s="231">
        <f>IF(N778="snížená",J778,0)</f>
        <v>0</v>
      </c>
      <c r="BG778" s="231">
        <f>IF(N778="zákl. přenesená",J778,0)</f>
        <v>0</v>
      </c>
      <c r="BH778" s="231">
        <f>IF(N778="sníž. přenesená",J778,0)</f>
        <v>0</v>
      </c>
      <c r="BI778" s="231">
        <f>IF(N778="nulová",J778,0)</f>
        <v>0</v>
      </c>
      <c r="BJ778" s="16" t="s">
        <v>89</v>
      </c>
      <c r="BK778" s="231">
        <f>ROUND(I778*H778,2)</f>
        <v>0</v>
      </c>
      <c r="BL778" s="16" t="s">
        <v>142</v>
      </c>
      <c r="BM778" s="230" t="s">
        <v>928</v>
      </c>
    </row>
    <row r="779" s="2" customFormat="1">
      <c r="A779" s="37"/>
      <c r="B779" s="38"/>
      <c r="C779" s="39"/>
      <c r="D779" s="232" t="s">
        <v>144</v>
      </c>
      <c r="E779" s="39"/>
      <c r="F779" s="233" t="s">
        <v>593</v>
      </c>
      <c r="G779" s="39"/>
      <c r="H779" s="39"/>
      <c r="I779" s="234"/>
      <c r="J779" s="39"/>
      <c r="K779" s="39"/>
      <c r="L779" s="43"/>
      <c r="M779" s="235"/>
      <c r="N779" s="236"/>
      <c r="O779" s="90"/>
      <c r="P779" s="90"/>
      <c r="Q779" s="90"/>
      <c r="R779" s="90"/>
      <c r="S779" s="90"/>
      <c r="T779" s="91"/>
      <c r="U779" s="37"/>
      <c r="V779" s="37"/>
      <c r="W779" s="37"/>
      <c r="X779" s="37"/>
      <c r="Y779" s="37"/>
      <c r="Z779" s="37"/>
      <c r="AA779" s="37"/>
      <c r="AB779" s="37"/>
      <c r="AC779" s="37"/>
      <c r="AD779" s="37"/>
      <c r="AE779" s="37"/>
      <c r="AT779" s="16" t="s">
        <v>144</v>
      </c>
      <c r="AU779" s="16" t="s">
        <v>91</v>
      </c>
    </row>
    <row r="780" s="2" customFormat="1">
      <c r="A780" s="37"/>
      <c r="B780" s="38"/>
      <c r="C780" s="39"/>
      <c r="D780" s="237" t="s">
        <v>146</v>
      </c>
      <c r="E780" s="39"/>
      <c r="F780" s="238" t="s">
        <v>594</v>
      </c>
      <c r="G780" s="39"/>
      <c r="H780" s="39"/>
      <c r="I780" s="234"/>
      <c r="J780" s="39"/>
      <c r="K780" s="39"/>
      <c r="L780" s="43"/>
      <c r="M780" s="235"/>
      <c r="N780" s="236"/>
      <c r="O780" s="90"/>
      <c r="P780" s="90"/>
      <c r="Q780" s="90"/>
      <c r="R780" s="90"/>
      <c r="S780" s="90"/>
      <c r="T780" s="91"/>
      <c r="U780" s="37"/>
      <c r="V780" s="37"/>
      <c r="W780" s="37"/>
      <c r="X780" s="37"/>
      <c r="Y780" s="37"/>
      <c r="Z780" s="37"/>
      <c r="AA780" s="37"/>
      <c r="AB780" s="37"/>
      <c r="AC780" s="37"/>
      <c r="AD780" s="37"/>
      <c r="AE780" s="37"/>
      <c r="AT780" s="16" t="s">
        <v>146</v>
      </c>
      <c r="AU780" s="16" t="s">
        <v>91</v>
      </c>
    </row>
    <row r="781" s="13" customFormat="1">
      <c r="A781" s="13"/>
      <c r="B781" s="240"/>
      <c r="C781" s="241"/>
      <c r="D781" s="232" t="s">
        <v>150</v>
      </c>
      <c r="E781" s="242" t="s">
        <v>1</v>
      </c>
      <c r="F781" s="243" t="s">
        <v>929</v>
      </c>
      <c r="G781" s="241"/>
      <c r="H781" s="244">
        <v>4.4039999999999999</v>
      </c>
      <c r="I781" s="245"/>
      <c r="J781" s="241"/>
      <c r="K781" s="241"/>
      <c r="L781" s="246"/>
      <c r="M781" s="247"/>
      <c r="N781" s="248"/>
      <c r="O781" s="248"/>
      <c r="P781" s="248"/>
      <c r="Q781" s="248"/>
      <c r="R781" s="248"/>
      <c r="S781" s="248"/>
      <c r="T781" s="249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50" t="s">
        <v>150</v>
      </c>
      <c r="AU781" s="250" t="s">
        <v>91</v>
      </c>
      <c r="AV781" s="13" t="s">
        <v>91</v>
      </c>
      <c r="AW781" s="13" t="s">
        <v>36</v>
      </c>
      <c r="AX781" s="13" t="s">
        <v>89</v>
      </c>
      <c r="AY781" s="250" t="s">
        <v>136</v>
      </c>
    </row>
    <row r="782" s="2" customFormat="1" ht="33" customHeight="1">
      <c r="A782" s="37"/>
      <c r="B782" s="38"/>
      <c r="C782" s="218" t="s">
        <v>930</v>
      </c>
      <c r="D782" s="218" t="s">
        <v>138</v>
      </c>
      <c r="E782" s="219" t="s">
        <v>596</v>
      </c>
      <c r="F782" s="220" t="s">
        <v>597</v>
      </c>
      <c r="G782" s="221" t="s">
        <v>160</v>
      </c>
      <c r="H782" s="222">
        <v>4.4039999999999999</v>
      </c>
      <c r="I782" s="223"/>
      <c r="J782" s="224">
        <f>ROUND(I782*H782,2)</f>
        <v>0</v>
      </c>
      <c r="K782" s="225"/>
      <c r="L782" s="43"/>
      <c r="M782" s="226" t="s">
        <v>1</v>
      </c>
      <c r="N782" s="227" t="s">
        <v>46</v>
      </c>
      <c r="O782" s="90"/>
      <c r="P782" s="228">
        <f>O782*H782</f>
        <v>0</v>
      </c>
      <c r="Q782" s="228">
        <v>0</v>
      </c>
      <c r="R782" s="228">
        <f>Q782*H782</f>
        <v>0</v>
      </c>
      <c r="S782" s="228">
        <v>0</v>
      </c>
      <c r="T782" s="229">
        <f>S782*H782</f>
        <v>0</v>
      </c>
      <c r="U782" s="37"/>
      <c r="V782" s="37"/>
      <c r="W782" s="37"/>
      <c r="X782" s="37"/>
      <c r="Y782" s="37"/>
      <c r="Z782" s="37"/>
      <c r="AA782" s="37"/>
      <c r="AB782" s="37"/>
      <c r="AC782" s="37"/>
      <c r="AD782" s="37"/>
      <c r="AE782" s="37"/>
      <c r="AR782" s="230" t="s">
        <v>142</v>
      </c>
      <c r="AT782" s="230" t="s">
        <v>138</v>
      </c>
      <c r="AU782" s="230" t="s">
        <v>91</v>
      </c>
      <c r="AY782" s="16" t="s">
        <v>136</v>
      </c>
      <c r="BE782" s="231">
        <f>IF(N782="základní",J782,0)</f>
        <v>0</v>
      </c>
      <c r="BF782" s="231">
        <f>IF(N782="snížená",J782,0)</f>
        <v>0</v>
      </c>
      <c r="BG782" s="231">
        <f>IF(N782="zákl. přenesená",J782,0)</f>
        <v>0</v>
      </c>
      <c r="BH782" s="231">
        <f>IF(N782="sníž. přenesená",J782,0)</f>
        <v>0</v>
      </c>
      <c r="BI782" s="231">
        <f>IF(N782="nulová",J782,0)</f>
        <v>0</v>
      </c>
      <c r="BJ782" s="16" t="s">
        <v>89</v>
      </c>
      <c r="BK782" s="231">
        <f>ROUND(I782*H782,2)</f>
        <v>0</v>
      </c>
      <c r="BL782" s="16" t="s">
        <v>142</v>
      </c>
      <c r="BM782" s="230" t="s">
        <v>931</v>
      </c>
    </row>
    <row r="783" s="2" customFormat="1">
      <c r="A783" s="37"/>
      <c r="B783" s="38"/>
      <c r="C783" s="39"/>
      <c r="D783" s="232" t="s">
        <v>144</v>
      </c>
      <c r="E783" s="39"/>
      <c r="F783" s="233" t="s">
        <v>599</v>
      </c>
      <c r="G783" s="39"/>
      <c r="H783" s="39"/>
      <c r="I783" s="234"/>
      <c r="J783" s="39"/>
      <c r="K783" s="39"/>
      <c r="L783" s="43"/>
      <c r="M783" s="235"/>
      <c r="N783" s="236"/>
      <c r="O783" s="90"/>
      <c r="P783" s="90"/>
      <c r="Q783" s="90"/>
      <c r="R783" s="90"/>
      <c r="S783" s="90"/>
      <c r="T783" s="91"/>
      <c r="U783" s="37"/>
      <c r="V783" s="37"/>
      <c r="W783" s="37"/>
      <c r="X783" s="37"/>
      <c r="Y783" s="37"/>
      <c r="Z783" s="37"/>
      <c r="AA783" s="37"/>
      <c r="AB783" s="37"/>
      <c r="AC783" s="37"/>
      <c r="AD783" s="37"/>
      <c r="AE783" s="37"/>
      <c r="AT783" s="16" t="s">
        <v>144</v>
      </c>
      <c r="AU783" s="16" t="s">
        <v>91</v>
      </c>
    </row>
    <row r="784" s="2" customFormat="1">
      <c r="A784" s="37"/>
      <c r="B784" s="38"/>
      <c r="C784" s="39"/>
      <c r="D784" s="237" t="s">
        <v>146</v>
      </c>
      <c r="E784" s="39"/>
      <c r="F784" s="238" t="s">
        <v>600</v>
      </c>
      <c r="G784" s="39"/>
      <c r="H784" s="39"/>
      <c r="I784" s="234"/>
      <c r="J784" s="39"/>
      <c r="K784" s="39"/>
      <c r="L784" s="43"/>
      <c r="M784" s="235"/>
      <c r="N784" s="236"/>
      <c r="O784" s="90"/>
      <c r="P784" s="90"/>
      <c r="Q784" s="90"/>
      <c r="R784" s="90"/>
      <c r="S784" s="90"/>
      <c r="T784" s="91"/>
      <c r="U784" s="37"/>
      <c r="V784" s="37"/>
      <c r="W784" s="37"/>
      <c r="X784" s="37"/>
      <c r="Y784" s="37"/>
      <c r="Z784" s="37"/>
      <c r="AA784" s="37"/>
      <c r="AB784" s="37"/>
      <c r="AC784" s="37"/>
      <c r="AD784" s="37"/>
      <c r="AE784" s="37"/>
      <c r="AT784" s="16" t="s">
        <v>146</v>
      </c>
      <c r="AU784" s="16" t="s">
        <v>91</v>
      </c>
    </row>
    <row r="785" s="13" customFormat="1">
      <c r="A785" s="13"/>
      <c r="B785" s="240"/>
      <c r="C785" s="241"/>
      <c r="D785" s="232" t="s">
        <v>150</v>
      </c>
      <c r="E785" s="242" t="s">
        <v>1</v>
      </c>
      <c r="F785" s="243" t="s">
        <v>929</v>
      </c>
      <c r="G785" s="241"/>
      <c r="H785" s="244">
        <v>4.4039999999999999</v>
      </c>
      <c r="I785" s="245"/>
      <c r="J785" s="241"/>
      <c r="K785" s="241"/>
      <c r="L785" s="246"/>
      <c r="M785" s="247"/>
      <c r="N785" s="248"/>
      <c r="O785" s="248"/>
      <c r="P785" s="248"/>
      <c r="Q785" s="248"/>
      <c r="R785" s="248"/>
      <c r="S785" s="248"/>
      <c r="T785" s="249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50" t="s">
        <v>150</v>
      </c>
      <c r="AU785" s="250" t="s">
        <v>91</v>
      </c>
      <c r="AV785" s="13" t="s">
        <v>91</v>
      </c>
      <c r="AW785" s="13" t="s">
        <v>36</v>
      </c>
      <c r="AX785" s="13" t="s">
        <v>89</v>
      </c>
      <c r="AY785" s="250" t="s">
        <v>136</v>
      </c>
    </row>
    <row r="786" s="2" customFormat="1" ht="33" customHeight="1">
      <c r="A786" s="37"/>
      <c r="B786" s="38"/>
      <c r="C786" s="218" t="s">
        <v>932</v>
      </c>
      <c r="D786" s="218" t="s">
        <v>138</v>
      </c>
      <c r="E786" s="219" t="s">
        <v>403</v>
      </c>
      <c r="F786" s="220" t="s">
        <v>404</v>
      </c>
      <c r="G786" s="221" t="s">
        <v>265</v>
      </c>
      <c r="H786" s="222">
        <v>4.3639999999999999</v>
      </c>
      <c r="I786" s="223"/>
      <c r="J786" s="224">
        <f>ROUND(I786*H786,2)</f>
        <v>0</v>
      </c>
      <c r="K786" s="225"/>
      <c r="L786" s="43"/>
      <c r="M786" s="226" t="s">
        <v>1</v>
      </c>
      <c r="N786" s="227" t="s">
        <v>46</v>
      </c>
      <c r="O786" s="90"/>
      <c r="P786" s="228">
        <f>O786*H786</f>
        <v>0</v>
      </c>
      <c r="Q786" s="228">
        <v>0</v>
      </c>
      <c r="R786" s="228">
        <f>Q786*H786</f>
        <v>0</v>
      </c>
      <c r="S786" s="228">
        <v>0</v>
      </c>
      <c r="T786" s="229">
        <f>S786*H786</f>
        <v>0</v>
      </c>
      <c r="U786" s="37"/>
      <c r="V786" s="37"/>
      <c r="W786" s="37"/>
      <c r="X786" s="37"/>
      <c r="Y786" s="37"/>
      <c r="Z786" s="37"/>
      <c r="AA786" s="37"/>
      <c r="AB786" s="37"/>
      <c r="AC786" s="37"/>
      <c r="AD786" s="37"/>
      <c r="AE786" s="37"/>
      <c r="AR786" s="230" t="s">
        <v>142</v>
      </c>
      <c r="AT786" s="230" t="s">
        <v>138</v>
      </c>
      <c r="AU786" s="230" t="s">
        <v>91</v>
      </c>
      <c r="AY786" s="16" t="s">
        <v>136</v>
      </c>
      <c r="BE786" s="231">
        <f>IF(N786="základní",J786,0)</f>
        <v>0</v>
      </c>
      <c r="BF786" s="231">
        <f>IF(N786="snížená",J786,0)</f>
        <v>0</v>
      </c>
      <c r="BG786" s="231">
        <f>IF(N786="zákl. přenesená",J786,0)</f>
        <v>0</v>
      </c>
      <c r="BH786" s="231">
        <f>IF(N786="sníž. přenesená",J786,0)</f>
        <v>0</v>
      </c>
      <c r="BI786" s="231">
        <f>IF(N786="nulová",J786,0)</f>
        <v>0</v>
      </c>
      <c r="BJ786" s="16" t="s">
        <v>89</v>
      </c>
      <c r="BK786" s="231">
        <f>ROUND(I786*H786,2)</f>
        <v>0</v>
      </c>
      <c r="BL786" s="16" t="s">
        <v>142</v>
      </c>
      <c r="BM786" s="230" t="s">
        <v>933</v>
      </c>
    </row>
    <row r="787" s="2" customFormat="1">
      <c r="A787" s="37"/>
      <c r="B787" s="38"/>
      <c r="C787" s="39"/>
      <c r="D787" s="232" t="s">
        <v>144</v>
      </c>
      <c r="E787" s="39"/>
      <c r="F787" s="233" t="s">
        <v>605</v>
      </c>
      <c r="G787" s="39"/>
      <c r="H787" s="39"/>
      <c r="I787" s="234"/>
      <c r="J787" s="39"/>
      <c r="K787" s="39"/>
      <c r="L787" s="43"/>
      <c r="M787" s="235"/>
      <c r="N787" s="236"/>
      <c r="O787" s="90"/>
      <c r="P787" s="90"/>
      <c r="Q787" s="90"/>
      <c r="R787" s="90"/>
      <c r="S787" s="90"/>
      <c r="T787" s="91"/>
      <c r="U787" s="37"/>
      <c r="V787" s="37"/>
      <c r="W787" s="37"/>
      <c r="X787" s="37"/>
      <c r="Y787" s="37"/>
      <c r="Z787" s="37"/>
      <c r="AA787" s="37"/>
      <c r="AB787" s="37"/>
      <c r="AC787" s="37"/>
      <c r="AD787" s="37"/>
      <c r="AE787" s="37"/>
      <c r="AT787" s="16" t="s">
        <v>144</v>
      </c>
      <c r="AU787" s="16" t="s">
        <v>91</v>
      </c>
    </row>
    <row r="788" s="2" customFormat="1">
      <c r="A788" s="37"/>
      <c r="B788" s="38"/>
      <c r="C788" s="39"/>
      <c r="D788" s="237" t="s">
        <v>146</v>
      </c>
      <c r="E788" s="39"/>
      <c r="F788" s="238" t="s">
        <v>407</v>
      </c>
      <c r="G788" s="39"/>
      <c r="H788" s="39"/>
      <c r="I788" s="234"/>
      <c r="J788" s="39"/>
      <c r="K788" s="39"/>
      <c r="L788" s="43"/>
      <c r="M788" s="235"/>
      <c r="N788" s="236"/>
      <c r="O788" s="90"/>
      <c r="P788" s="90"/>
      <c r="Q788" s="90"/>
      <c r="R788" s="90"/>
      <c r="S788" s="90"/>
      <c r="T788" s="91"/>
      <c r="U788" s="37"/>
      <c r="V788" s="37"/>
      <c r="W788" s="37"/>
      <c r="X788" s="37"/>
      <c r="Y788" s="37"/>
      <c r="Z788" s="37"/>
      <c r="AA788" s="37"/>
      <c r="AB788" s="37"/>
      <c r="AC788" s="37"/>
      <c r="AD788" s="37"/>
      <c r="AE788" s="37"/>
      <c r="AT788" s="16" t="s">
        <v>146</v>
      </c>
      <c r="AU788" s="16" t="s">
        <v>91</v>
      </c>
    </row>
    <row r="789" s="13" customFormat="1">
      <c r="A789" s="13"/>
      <c r="B789" s="240"/>
      <c r="C789" s="241"/>
      <c r="D789" s="232" t="s">
        <v>150</v>
      </c>
      <c r="E789" s="242" t="s">
        <v>1</v>
      </c>
      <c r="F789" s="243" t="s">
        <v>934</v>
      </c>
      <c r="G789" s="241"/>
      <c r="H789" s="244">
        <v>4.3639999999999999</v>
      </c>
      <c r="I789" s="245"/>
      <c r="J789" s="241"/>
      <c r="K789" s="241"/>
      <c r="L789" s="246"/>
      <c r="M789" s="247"/>
      <c r="N789" s="248"/>
      <c r="O789" s="248"/>
      <c r="P789" s="248"/>
      <c r="Q789" s="248"/>
      <c r="R789" s="248"/>
      <c r="S789" s="248"/>
      <c r="T789" s="249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50" t="s">
        <v>150</v>
      </c>
      <c r="AU789" s="250" t="s">
        <v>91</v>
      </c>
      <c r="AV789" s="13" t="s">
        <v>91</v>
      </c>
      <c r="AW789" s="13" t="s">
        <v>36</v>
      </c>
      <c r="AX789" s="13" t="s">
        <v>89</v>
      </c>
      <c r="AY789" s="250" t="s">
        <v>136</v>
      </c>
    </row>
    <row r="790" s="2" customFormat="1" ht="21.75" customHeight="1">
      <c r="A790" s="37"/>
      <c r="B790" s="38"/>
      <c r="C790" s="218" t="s">
        <v>935</v>
      </c>
      <c r="D790" s="218" t="s">
        <v>138</v>
      </c>
      <c r="E790" s="219" t="s">
        <v>410</v>
      </c>
      <c r="F790" s="220" t="s">
        <v>411</v>
      </c>
      <c r="G790" s="221" t="s">
        <v>265</v>
      </c>
      <c r="H790" s="222">
        <v>4.3639999999999999</v>
      </c>
      <c r="I790" s="223"/>
      <c r="J790" s="224">
        <f>ROUND(I790*H790,2)</f>
        <v>0</v>
      </c>
      <c r="K790" s="225"/>
      <c r="L790" s="43"/>
      <c r="M790" s="226" t="s">
        <v>1</v>
      </c>
      <c r="N790" s="227" t="s">
        <v>46</v>
      </c>
      <c r="O790" s="90"/>
      <c r="P790" s="228">
        <f>O790*H790</f>
        <v>0</v>
      </c>
      <c r="Q790" s="228">
        <v>0</v>
      </c>
      <c r="R790" s="228">
        <f>Q790*H790</f>
        <v>0</v>
      </c>
      <c r="S790" s="228">
        <v>0</v>
      </c>
      <c r="T790" s="229">
        <f>S790*H790</f>
        <v>0</v>
      </c>
      <c r="U790" s="37"/>
      <c r="V790" s="37"/>
      <c r="W790" s="37"/>
      <c r="X790" s="37"/>
      <c r="Y790" s="37"/>
      <c r="Z790" s="37"/>
      <c r="AA790" s="37"/>
      <c r="AB790" s="37"/>
      <c r="AC790" s="37"/>
      <c r="AD790" s="37"/>
      <c r="AE790" s="37"/>
      <c r="AR790" s="230" t="s">
        <v>142</v>
      </c>
      <c r="AT790" s="230" t="s">
        <v>138</v>
      </c>
      <c r="AU790" s="230" t="s">
        <v>91</v>
      </c>
      <c r="AY790" s="16" t="s">
        <v>136</v>
      </c>
      <c r="BE790" s="231">
        <f>IF(N790="základní",J790,0)</f>
        <v>0</v>
      </c>
      <c r="BF790" s="231">
        <f>IF(N790="snížená",J790,0)</f>
        <v>0</v>
      </c>
      <c r="BG790" s="231">
        <f>IF(N790="zákl. přenesená",J790,0)</f>
        <v>0</v>
      </c>
      <c r="BH790" s="231">
        <f>IF(N790="sníž. přenesená",J790,0)</f>
        <v>0</v>
      </c>
      <c r="BI790" s="231">
        <f>IF(N790="nulová",J790,0)</f>
        <v>0</v>
      </c>
      <c r="BJ790" s="16" t="s">
        <v>89</v>
      </c>
      <c r="BK790" s="231">
        <f>ROUND(I790*H790,2)</f>
        <v>0</v>
      </c>
      <c r="BL790" s="16" t="s">
        <v>142</v>
      </c>
      <c r="BM790" s="230" t="s">
        <v>936</v>
      </c>
    </row>
    <row r="791" s="2" customFormat="1">
      <c r="A791" s="37"/>
      <c r="B791" s="38"/>
      <c r="C791" s="39"/>
      <c r="D791" s="232" t="s">
        <v>144</v>
      </c>
      <c r="E791" s="39"/>
      <c r="F791" s="233" t="s">
        <v>602</v>
      </c>
      <c r="G791" s="39"/>
      <c r="H791" s="39"/>
      <c r="I791" s="234"/>
      <c r="J791" s="39"/>
      <c r="K791" s="39"/>
      <c r="L791" s="43"/>
      <c r="M791" s="235"/>
      <c r="N791" s="236"/>
      <c r="O791" s="90"/>
      <c r="P791" s="90"/>
      <c r="Q791" s="90"/>
      <c r="R791" s="90"/>
      <c r="S791" s="90"/>
      <c r="T791" s="91"/>
      <c r="U791" s="37"/>
      <c r="V791" s="37"/>
      <c r="W791" s="37"/>
      <c r="X791" s="37"/>
      <c r="Y791" s="37"/>
      <c r="Z791" s="37"/>
      <c r="AA791" s="37"/>
      <c r="AB791" s="37"/>
      <c r="AC791" s="37"/>
      <c r="AD791" s="37"/>
      <c r="AE791" s="37"/>
      <c r="AT791" s="16" t="s">
        <v>144</v>
      </c>
      <c r="AU791" s="16" t="s">
        <v>91</v>
      </c>
    </row>
    <row r="792" s="2" customFormat="1">
      <c r="A792" s="37"/>
      <c r="B792" s="38"/>
      <c r="C792" s="39"/>
      <c r="D792" s="237" t="s">
        <v>146</v>
      </c>
      <c r="E792" s="39"/>
      <c r="F792" s="238" t="s">
        <v>414</v>
      </c>
      <c r="G792" s="39"/>
      <c r="H792" s="39"/>
      <c r="I792" s="234"/>
      <c r="J792" s="39"/>
      <c r="K792" s="39"/>
      <c r="L792" s="43"/>
      <c r="M792" s="235"/>
      <c r="N792" s="236"/>
      <c r="O792" s="90"/>
      <c r="P792" s="90"/>
      <c r="Q792" s="90"/>
      <c r="R792" s="90"/>
      <c r="S792" s="90"/>
      <c r="T792" s="91"/>
      <c r="U792" s="37"/>
      <c r="V792" s="37"/>
      <c r="W792" s="37"/>
      <c r="X792" s="37"/>
      <c r="Y792" s="37"/>
      <c r="Z792" s="37"/>
      <c r="AA792" s="37"/>
      <c r="AB792" s="37"/>
      <c r="AC792" s="37"/>
      <c r="AD792" s="37"/>
      <c r="AE792" s="37"/>
      <c r="AT792" s="16" t="s">
        <v>146</v>
      </c>
      <c r="AU792" s="16" t="s">
        <v>91</v>
      </c>
    </row>
    <row r="793" s="13" customFormat="1">
      <c r="A793" s="13"/>
      <c r="B793" s="240"/>
      <c r="C793" s="241"/>
      <c r="D793" s="232" t="s">
        <v>150</v>
      </c>
      <c r="E793" s="242" t="s">
        <v>1</v>
      </c>
      <c r="F793" s="243" t="s">
        <v>934</v>
      </c>
      <c r="G793" s="241"/>
      <c r="H793" s="244">
        <v>4.3639999999999999</v>
      </c>
      <c r="I793" s="245"/>
      <c r="J793" s="241"/>
      <c r="K793" s="241"/>
      <c r="L793" s="246"/>
      <c r="M793" s="247"/>
      <c r="N793" s="248"/>
      <c r="O793" s="248"/>
      <c r="P793" s="248"/>
      <c r="Q793" s="248"/>
      <c r="R793" s="248"/>
      <c r="S793" s="248"/>
      <c r="T793" s="249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50" t="s">
        <v>150</v>
      </c>
      <c r="AU793" s="250" t="s">
        <v>91</v>
      </c>
      <c r="AV793" s="13" t="s">
        <v>91</v>
      </c>
      <c r="AW793" s="13" t="s">
        <v>36</v>
      </c>
      <c r="AX793" s="13" t="s">
        <v>89</v>
      </c>
      <c r="AY793" s="250" t="s">
        <v>136</v>
      </c>
    </row>
    <row r="794" s="2" customFormat="1" ht="16.5" customHeight="1">
      <c r="A794" s="37"/>
      <c r="B794" s="38"/>
      <c r="C794" s="218" t="s">
        <v>937</v>
      </c>
      <c r="D794" s="218" t="s">
        <v>138</v>
      </c>
      <c r="E794" s="219" t="s">
        <v>606</v>
      </c>
      <c r="F794" s="220" t="s">
        <v>607</v>
      </c>
      <c r="G794" s="221" t="s">
        <v>265</v>
      </c>
      <c r="H794" s="222">
        <v>11.736000000000001</v>
      </c>
      <c r="I794" s="223"/>
      <c r="J794" s="224">
        <f>ROUND(I794*H794,2)</f>
        <v>0</v>
      </c>
      <c r="K794" s="225"/>
      <c r="L794" s="43"/>
      <c r="M794" s="226" t="s">
        <v>1</v>
      </c>
      <c r="N794" s="227" t="s">
        <v>46</v>
      </c>
      <c r="O794" s="90"/>
      <c r="P794" s="228">
        <f>O794*H794</f>
        <v>0</v>
      </c>
      <c r="Q794" s="228">
        <v>0</v>
      </c>
      <c r="R794" s="228">
        <f>Q794*H794</f>
        <v>0</v>
      </c>
      <c r="S794" s="228">
        <v>0</v>
      </c>
      <c r="T794" s="229">
        <f>S794*H794</f>
        <v>0</v>
      </c>
      <c r="U794" s="37"/>
      <c r="V794" s="37"/>
      <c r="W794" s="37"/>
      <c r="X794" s="37"/>
      <c r="Y794" s="37"/>
      <c r="Z794" s="37"/>
      <c r="AA794" s="37"/>
      <c r="AB794" s="37"/>
      <c r="AC794" s="37"/>
      <c r="AD794" s="37"/>
      <c r="AE794" s="37"/>
      <c r="AR794" s="230" t="s">
        <v>142</v>
      </c>
      <c r="AT794" s="230" t="s">
        <v>138</v>
      </c>
      <c r="AU794" s="230" t="s">
        <v>91</v>
      </c>
      <c r="AY794" s="16" t="s">
        <v>136</v>
      </c>
      <c r="BE794" s="231">
        <f>IF(N794="základní",J794,0)</f>
        <v>0</v>
      </c>
      <c r="BF794" s="231">
        <f>IF(N794="snížená",J794,0)</f>
        <v>0</v>
      </c>
      <c r="BG794" s="231">
        <f>IF(N794="zákl. přenesená",J794,0)</f>
        <v>0</v>
      </c>
      <c r="BH794" s="231">
        <f>IF(N794="sníž. přenesená",J794,0)</f>
        <v>0</v>
      </c>
      <c r="BI794" s="231">
        <f>IF(N794="nulová",J794,0)</f>
        <v>0</v>
      </c>
      <c r="BJ794" s="16" t="s">
        <v>89</v>
      </c>
      <c r="BK794" s="231">
        <f>ROUND(I794*H794,2)</f>
        <v>0</v>
      </c>
      <c r="BL794" s="16" t="s">
        <v>142</v>
      </c>
      <c r="BM794" s="230" t="s">
        <v>938</v>
      </c>
    </row>
    <row r="795" s="2" customFormat="1">
      <c r="A795" s="37"/>
      <c r="B795" s="38"/>
      <c r="C795" s="39"/>
      <c r="D795" s="232" t="s">
        <v>144</v>
      </c>
      <c r="E795" s="39"/>
      <c r="F795" s="233" t="s">
        <v>609</v>
      </c>
      <c r="G795" s="39"/>
      <c r="H795" s="39"/>
      <c r="I795" s="234"/>
      <c r="J795" s="39"/>
      <c r="K795" s="39"/>
      <c r="L795" s="43"/>
      <c r="M795" s="235"/>
      <c r="N795" s="236"/>
      <c r="O795" s="90"/>
      <c r="P795" s="90"/>
      <c r="Q795" s="90"/>
      <c r="R795" s="90"/>
      <c r="S795" s="90"/>
      <c r="T795" s="91"/>
      <c r="U795" s="37"/>
      <c r="V795" s="37"/>
      <c r="W795" s="37"/>
      <c r="X795" s="37"/>
      <c r="Y795" s="37"/>
      <c r="Z795" s="37"/>
      <c r="AA795" s="37"/>
      <c r="AB795" s="37"/>
      <c r="AC795" s="37"/>
      <c r="AD795" s="37"/>
      <c r="AE795" s="37"/>
      <c r="AT795" s="16" t="s">
        <v>144</v>
      </c>
      <c r="AU795" s="16" t="s">
        <v>91</v>
      </c>
    </row>
    <row r="796" s="2" customFormat="1">
      <c r="A796" s="37"/>
      <c r="B796" s="38"/>
      <c r="C796" s="39"/>
      <c r="D796" s="237" t="s">
        <v>146</v>
      </c>
      <c r="E796" s="39"/>
      <c r="F796" s="238" t="s">
        <v>610</v>
      </c>
      <c r="G796" s="39"/>
      <c r="H796" s="39"/>
      <c r="I796" s="234"/>
      <c r="J796" s="39"/>
      <c r="K796" s="39"/>
      <c r="L796" s="43"/>
      <c r="M796" s="235"/>
      <c r="N796" s="236"/>
      <c r="O796" s="90"/>
      <c r="P796" s="90"/>
      <c r="Q796" s="90"/>
      <c r="R796" s="90"/>
      <c r="S796" s="90"/>
      <c r="T796" s="91"/>
      <c r="U796" s="37"/>
      <c r="V796" s="37"/>
      <c r="W796" s="37"/>
      <c r="X796" s="37"/>
      <c r="Y796" s="37"/>
      <c r="Z796" s="37"/>
      <c r="AA796" s="37"/>
      <c r="AB796" s="37"/>
      <c r="AC796" s="37"/>
      <c r="AD796" s="37"/>
      <c r="AE796" s="37"/>
      <c r="AT796" s="16" t="s">
        <v>146</v>
      </c>
      <c r="AU796" s="16" t="s">
        <v>91</v>
      </c>
    </row>
    <row r="797" s="13" customFormat="1">
      <c r="A797" s="13"/>
      <c r="B797" s="240"/>
      <c r="C797" s="241"/>
      <c r="D797" s="232" t="s">
        <v>150</v>
      </c>
      <c r="E797" s="242" t="s">
        <v>1</v>
      </c>
      <c r="F797" s="243" t="s">
        <v>782</v>
      </c>
      <c r="G797" s="241"/>
      <c r="H797" s="244">
        <v>0.052999999999999998</v>
      </c>
      <c r="I797" s="245"/>
      <c r="J797" s="241"/>
      <c r="K797" s="241"/>
      <c r="L797" s="246"/>
      <c r="M797" s="247"/>
      <c r="N797" s="248"/>
      <c r="O797" s="248"/>
      <c r="P797" s="248"/>
      <c r="Q797" s="248"/>
      <c r="R797" s="248"/>
      <c r="S797" s="248"/>
      <c r="T797" s="249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50" t="s">
        <v>150</v>
      </c>
      <c r="AU797" s="250" t="s">
        <v>91</v>
      </c>
      <c r="AV797" s="13" t="s">
        <v>91</v>
      </c>
      <c r="AW797" s="13" t="s">
        <v>36</v>
      </c>
      <c r="AX797" s="13" t="s">
        <v>81</v>
      </c>
      <c r="AY797" s="250" t="s">
        <v>136</v>
      </c>
    </row>
    <row r="798" s="13" customFormat="1">
      <c r="A798" s="13"/>
      <c r="B798" s="240"/>
      <c r="C798" s="241"/>
      <c r="D798" s="232" t="s">
        <v>150</v>
      </c>
      <c r="E798" s="242" t="s">
        <v>1</v>
      </c>
      <c r="F798" s="243" t="s">
        <v>939</v>
      </c>
      <c r="G798" s="241"/>
      <c r="H798" s="244">
        <v>0.048000000000000001</v>
      </c>
      <c r="I798" s="245"/>
      <c r="J798" s="241"/>
      <c r="K798" s="241"/>
      <c r="L798" s="246"/>
      <c r="M798" s="247"/>
      <c r="N798" s="248"/>
      <c r="O798" s="248"/>
      <c r="P798" s="248"/>
      <c r="Q798" s="248"/>
      <c r="R798" s="248"/>
      <c r="S798" s="248"/>
      <c r="T798" s="249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50" t="s">
        <v>150</v>
      </c>
      <c r="AU798" s="250" t="s">
        <v>91</v>
      </c>
      <c r="AV798" s="13" t="s">
        <v>91</v>
      </c>
      <c r="AW798" s="13" t="s">
        <v>36</v>
      </c>
      <c r="AX798" s="13" t="s">
        <v>81</v>
      </c>
      <c r="AY798" s="250" t="s">
        <v>136</v>
      </c>
    </row>
    <row r="799" s="13" customFormat="1">
      <c r="A799" s="13"/>
      <c r="B799" s="240"/>
      <c r="C799" s="241"/>
      <c r="D799" s="232" t="s">
        <v>150</v>
      </c>
      <c r="E799" s="242" t="s">
        <v>1</v>
      </c>
      <c r="F799" s="243" t="s">
        <v>940</v>
      </c>
      <c r="G799" s="241"/>
      <c r="H799" s="244">
        <v>0.062</v>
      </c>
      <c r="I799" s="245"/>
      <c r="J799" s="241"/>
      <c r="K799" s="241"/>
      <c r="L799" s="246"/>
      <c r="M799" s="247"/>
      <c r="N799" s="248"/>
      <c r="O799" s="248"/>
      <c r="P799" s="248"/>
      <c r="Q799" s="248"/>
      <c r="R799" s="248"/>
      <c r="S799" s="248"/>
      <c r="T799" s="249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50" t="s">
        <v>150</v>
      </c>
      <c r="AU799" s="250" t="s">
        <v>91</v>
      </c>
      <c r="AV799" s="13" t="s">
        <v>91</v>
      </c>
      <c r="AW799" s="13" t="s">
        <v>36</v>
      </c>
      <c r="AX799" s="13" t="s">
        <v>81</v>
      </c>
      <c r="AY799" s="250" t="s">
        <v>136</v>
      </c>
    </row>
    <row r="800" s="13" customFormat="1">
      <c r="A800" s="13"/>
      <c r="B800" s="240"/>
      <c r="C800" s="241"/>
      <c r="D800" s="232" t="s">
        <v>150</v>
      </c>
      <c r="E800" s="242" t="s">
        <v>1</v>
      </c>
      <c r="F800" s="243" t="s">
        <v>941</v>
      </c>
      <c r="G800" s="241"/>
      <c r="H800" s="244">
        <v>1.2370000000000001</v>
      </c>
      <c r="I800" s="245"/>
      <c r="J800" s="241"/>
      <c r="K800" s="241"/>
      <c r="L800" s="246"/>
      <c r="M800" s="247"/>
      <c r="N800" s="248"/>
      <c r="O800" s="248"/>
      <c r="P800" s="248"/>
      <c r="Q800" s="248"/>
      <c r="R800" s="248"/>
      <c r="S800" s="248"/>
      <c r="T800" s="249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50" t="s">
        <v>150</v>
      </c>
      <c r="AU800" s="250" t="s">
        <v>91</v>
      </c>
      <c r="AV800" s="13" t="s">
        <v>91</v>
      </c>
      <c r="AW800" s="13" t="s">
        <v>36</v>
      </c>
      <c r="AX800" s="13" t="s">
        <v>81</v>
      </c>
      <c r="AY800" s="250" t="s">
        <v>136</v>
      </c>
    </row>
    <row r="801" s="13" customFormat="1">
      <c r="A801" s="13"/>
      <c r="B801" s="240"/>
      <c r="C801" s="241"/>
      <c r="D801" s="232" t="s">
        <v>150</v>
      </c>
      <c r="E801" s="242" t="s">
        <v>1</v>
      </c>
      <c r="F801" s="243" t="s">
        <v>942</v>
      </c>
      <c r="G801" s="241"/>
      <c r="H801" s="244">
        <v>3.6549999999999998</v>
      </c>
      <c r="I801" s="245"/>
      <c r="J801" s="241"/>
      <c r="K801" s="241"/>
      <c r="L801" s="246"/>
      <c r="M801" s="247"/>
      <c r="N801" s="248"/>
      <c r="O801" s="248"/>
      <c r="P801" s="248"/>
      <c r="Q801" s="248"/>
      <c r="R801" s="248"/>
      <c r="S801" s="248"/>
      <c r="T801" s="249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50" t="s">
        <v>150</v>
      </c>
      <c r="AU801" s="250" t="s">
        <v>91</v>
      </c>
      <c r="AV801" s="13" t="s">
        <v>91</v>
      </c>
      <c r="AW801" s="13" t="s">
        <v>36</v>
      </c>
      <c r="AX801" s="13" t="s">
        <v>81</v>
      </c>
      <c r="AY801" s="250" t="s">
        <v>136</v>
      </c>
    </row>
    <row r="802" s="13" customFormat="1">
      <c r="A802" s="13"/>
      <c r="B802" s="240"/>
      <c r="C802" s="241"/>
      <c r="D802" s="232" t="s">
        <v>150</v>
      </c>
      <c r="E802" s="242" t="s">
        <v>1</v>
      </c>
      <c r="F802" s="243" t="s">
        <v>943</v>
      </c>
      <c r="G802" s="241"/>
      <c r="H802" s="244">
        <v>0.041000000000000002</v>
      </c>
      <c r="I802" s="245"/>
      <c r="J802" s="241"/>
      <c r="K802" s="241"/>
      <c r="L802" s="246"/>
      <c r="M802" s="247"/>
      <c r="N802" s="248"/>
      <c r="O802" s="248"/>
      <c r="P802" s="248"/>
      <c r="Q802" s="248"/>
      <c r="R802" s="248"/>
      <c r="S802" s="248"/>
      <c r="T802" s="249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50" t="s">
        <v>150</v>
      </c>
      <c r="AU802" s="250" t="s">
        <v>91</v>
      </c>
      <c r="AV802" s="13" t="s">
        <v>91</v>
      </c>
      <c r="AW802" s="13" t="s">
        <v>36</v>
      </c>
      <c r="AX802" s="13" t="s">
        <v>81</v>
      </c>
      <c r="AY802" s="250" t="s">
        <v>136</v>
      </c>
    </row>
    <row r="803" s="13" customFormat="1">
      <c r="A803" s="13"/>
      <c r="B803" s="240"/>
      <c r="C803" s="241"/>
      <c r="D803" s="232" t="s">
        <v>150</v>
      </c>
      <c r="E803" s="242" t="s">
        <v>1</v>
      </c>
      <c r="F803" s="243" t="s">
        <v>944</v>
      </c>
      <c r="G803" s="241"/>
      <c r="H803" s="244">
        <v>5.5679999999999996</v>
      </c>
      <c r="I803" s="245"/>
      <c r="J803" s="241"/>
      <c r="K803" s="241"/>
      <c r="L803" s="246"/>
      <c r="M803" s="247"/>
      <c r="N803" s="248"/>
      <c r="O803" s="248"/>
      <c r="P803" s="248"/>
      <c r="Q803" s="248"/>
      <c r="R803" s="248"/>
      <c r="S803" s="248"/>
      <c r="T803" s="249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50" t="s">
        <v>150</v>
      </c>
      <c r="AU803" s="250" t="s">
        <v>91</v>
      </c>
      <c r="AV803" s="13" t="s">
        <v>91</v>
      </c>
      <c r="AW803" s="13" t="s">
        <v>36</v>
      </c>
      <c r="AX803" s="13" t="s">
        <v>81</v>
      </c>
      <c r="AY803" s="250" t="s">
        <v>136</v>
      </c>
    </row>
    <row r="804" s="13" customFormat="1">
      <c r="A804" s="13"/>
      <c r="B804" s="240"/>
      <c r="C804" s="241"/>
      <c r="D804" s="232" t="s">
        <v>150</v>
      </c>
      <c r="E804" s="242" t="s">
        <v>1</v>
      </c>
      <c r="F804" s="243" t="s">
        <v>945</v>
      </c>
      <c r="G804" s="241"/>
      <c r="H804" s="244">
        <v>1.0720000000000001</v>
      </c>
      <c r="I804" s="245"/>
      <c r="J804" s="241"/>
      <c r="K804" s="241"/>
      <c r="L804" s="246"/>
      <c r="M804" s="247"/>
      <c r="N804" s="248"/>
      <c r="O804" s="248"/>
      <c r="P804" s="248"/>
      <c r="Q804" s="248"/>
      <c r="R804" s="248"/>
      <c r="S804" s="248"/>
      <c r="T804" s="249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50" t="s">
        <v>150</v>
      </c>
      <c r="AU804" s="250" t="s">
        <v>91</v>
      </c>
      <c r="AV804" s="13" t="s">
        <v>91</v>
      </c>
      <c r="AW804" s="13" t="s">
        <v>36</v>
      </c>
      <c r="AX804" s="13" t="s">
        <v>81</v>
      </c>
      <c r="AY804" s="250" t="s">
        <v>136</v>
      </c>
    </row>
    <row r="805" s="14" customFormat="1">
      <c r="A805" s="14"/>
      <c r="B805" s="251"/>
      <c r="C805" s="252"/>
      <c r="D805" s="232" t="s">
        <v>150</v>
      </c>
      <c r="E805" s="253" t="s">
        <v>1</v>
      </c>
      <c r="F805" s="254" t="s">
        <v>178</v>
      </c>
      <c r="G805" s="252"/>
      <c r="H805" s="255">
        <v>11.736000000000001</v>
      </c>
      <c r="I805" s="256"/>
      <c r="J805" s="252"/>
      <c r="K805" s="252"/>
      <c r="L805" s="257"/>
      <c r="M805" s="258"/>
      <c r="N805" s="259"/>
      <c r="O805" s="259"/>
      <c r="P805" s="259"/>
      <c r="Q805" s="259"/>
      <c r="R805" s="259"/>
      <c r="S805" s="259"/>
      <c r="T805" s="260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61" t="s">
        <v>150</v>
      </c>
      <c r="AU805" s="261" t="s">
        <v>91</v>
      </c>
      <c r="AV805" s="14" t="s">
        <v>142</v>
      </c>
      <c r="AW805" s="14" t="s">
        <v>36</v>
      </c>
      <c r="AX805" s="14" t="s">
        <v>89</v>
      </c>
      <c r="AY805" s="261" t="s">
        <v>136</v>
      </c>
    </row>
    <row r="806" s="12" customFormat="1" ht="22.8" customHeight="1">
      <c r="A806" s="12"/>
      <c r="B806" s="202"/>
      <c r="C806" s="203"/>
      <c r="D806" s="204" t="s">
        <v>80</v>
      </c>
      <c r="E806" s="216" t="s">
        <v>179</v>
      </c>
      <c r="F806" s="216" t="s">
        <v>946</v>
      </c>
      <c r="G806" s="203"/>
      <c r="H806" s="203"/>
      <c r="I806" s="206"/>
      <c r="J806" s="217">
        <f>BK806</f>
        <v>0</v>
      </c>
      <c r="K806" s="203"/>
      <c r="L806" s="208"/>
      <c r="M806" s="209"/>
      <c r="N806" s="210"/>
      <c r="O806" s="210"/>
      <c r="P806" s="211">
        <f>SUM(P807:P933)</f>
        <v>0</v>
      </c>
      <c r="Q806" s="210"/>
      <c r="R806" s="211">
        <f>SUM(R807:R933)</f>
        <v>41.080990999999997</v>
      </c>
      <c r="S806" s="210"/>
      <c r="T806" s="212">
        <f>SUM(T807:T933)</f>
        <v>15.591911</v>
      </c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R806" s="213" t="s">
        <v>89</v>
      </c>
      <c r="AT806" s="214" t="s">
        <v>80</v>
      </c>
      <c r="AU806" s="214" t="s">
        <v>89</v>
      </c>
      <c r="AY806" s="213" t="s">
        <v>136</v>
      </c>
      <c r="BK806" s="215">
        <f>SUM(BK807:BK933)</f>
        <v>0</v>
      </c>
    </row>
    <row r="807" s="2" customFormat="1" ht="16.5" customHeight="1">
      <c r="A807" s="37"/>
      <c r="B807" s="38"/>
      <c r="C807" s="218" t="s">
        <v>947</v>
      </c>
      <c r="D807" s="218" t="s">
        <v>138</v>
      </c>
      <c r="E807" s="219" t="s">
        <v>948</v>
      </c>
      <c r="F807" s="220" t="s">
        <v>949</v>
      </c>
      <c r="G807" s="221" t="s">
        <v>286</v>
      </c>
      <c r="H807" s="222">
        <v>1</v>
      </c>
      <c r="I807" s="223"/>
      <c r="J807" s="224">
        <f>ROUND(I807*H807,2)</f>
        <v>0</v>
      </c>
      <c r="K807" s="225"/>
      <c r="L807" s="43"/>
      <c r="M807" s="226" t="s">
        <v>1</v>
      </c>
      <c r="N807" s="227" t="s">
        <v>46</v>
      </c>
      <c r="O807" s="90"/>
      <c r="P807" s="228">
        <f>O807*H807</f>
        <v>0</v>
      </c>
      <c r="Q807" s="228">
        <v>0.069250000000000006</v>
      </c>
      <c r="R807" s="228">
        <f>Q807*H807</f>
        <v>0.069250000000000006</v>
      </c>
      <c r="S807" s="228">
        <v>0</v>
      </c>
      <c r="T807" s="229">
        <f>S807*H807</f>
        <v>0</v>
      </c>
      <c r="U807" s="37"/>
      <c r="V807" s="37"/>
      <c r="W807" s="37"/>
      <c r="X807" s="37"/>
      <c r="Y807" s="37"/>
      <c r="Z807" s="37"/>
      <c r="AA807" s="37"/>
      <c r="AB807" s="37"/>
      <c r="AC807" s="37"/>
      <c r="AD807" s="37"/>
      <c r="AE807" s="37"/>
      <c r="AR807" s="230" t="s">
        <v>142</v>
      </c>
      <c r="AT807" s="230" t="s">
        <v>138</v>
      </c>
      <c r="AU807" s="230" t="s">
        <v>91</v>
      </c>
      <c r="AY807" s="16" t="s">
        <v>136</v>
      </c>
      <c r="BE807" s="231">
        <f>IF(N807="základní",J807,0)</f>
        <v>0</v>
      </c>
      <c r="BF807" s="231">
        <f>IF(N807="snížená",J807,0)</f>
        <v>0</v>
      </c>
      <c r="BG807" s="231">
        <f>IF(N807="zákl. přenesená",J807,0)</f>
        <v>0</v>
      </c>
      <c r="BH807" s="231">
        <f>IF(N807="sníž. přenesená",J807,0)</f>
        <v>0</v>
      </c>
      <c r="BI807" s="231">
        <f>IF(N807="nulová",J807,0)</f>
        <v>0</v>
      </c>
      <c r="BJ807" s="16" t="s">
        <v>89</v>
      </c>
      <c r="BK807" s="231">
        <f>ROUND(I807*H807,2)</f>
        <v>0</v>
      </c>
      <c r="BL807" s="16" t="s">
        <v>142</v>
      </c>
      <c r="BM807" s="230" t="s">
        <v>950</v>
      </c>
    </row>
    <row r="808" s="2" customFormat="1">
      <c r="A808" s="37"/>
      <c r="B808" s="38"/>
      <c r="C808" s="39"/>
      <c r="D808" s="232" t="s">
        <v>144</v>
      </c>
      <c r="E808" s="39"/>
      <c r="F808" s="233" t="s">
        <v>949</v>
      </c>
      <c r="G808" s="39"/>
      <c r="H808" s="39"/>
      <c r="I808" s="234"/>
      <c r="J808" s="39"/>
      <c r="K808" s="39"/>
      <c r="L808" s="43"/>
      <c r="M808" s="235"/>
      <c r="N808" s="236"/>
      <c r="O808" s="90"/>
      <c r="P808" s="90"/>
      <c r="Q808" s="90"/>
      <c r="R808" s="90"/>
      <c r="S808" s="90"/>
      <c r="T808" s="91"/>
      <c r="U808" s="37"/>
      <c r="V808" s="37"/>
      <c r="W808" s="37"/>
      <c r="X808" s="37"/>
      <c r="Y808" s="37"/>
      <c r="Z808" s="37"/>
      <c r="AA808" s="37"/>
      <c r="AB808" s="37"/>
      <c r="AC808" s="37"/>
      <c r="AD808" s="37"/>
      <c r="AE808" s="37"/>
      <c r="AT808" s="16" t="s">
        <v>144</v>
      </c>
      <c r="AU808" s="16" t="s">
        <v>91</v>
      </c>
    </row>
    <row r="809" s="2" customFormat="1">
      <c r="A809" s="37"/>
      <c r="B809" s="38"/>
      <c r="C809" s="39"/>
      <c r="D809" s="232" t="s">
        <v>148</v>
      </c>
      <c r="E809" s="39"/>
      <c r="F809" s="239" t="s">
        <v>951</v>
      </c>
      <c r="G809" s="39"/>
      <c r="H809" s="39"/>
      <c r="I809" s="234"/>
      <c r="J809" s="39"/>
      <c r="K809" s="39"/>
      <c r="L809" s="43"/>
      <c r="M809" s="235"/>
      <c r="N809" s="236"/>
      <c r="O809" s="90"/>
      <c r="P809" s="90"/>
      <c r="Q809" s="90"/>
      <c r="R809" s="90"/>
      <c r="S809" s="90"/>
      <c r="T809" s="91"/>
      <c r="U809" s="37"/>
      <c r="V809" s="37"/>
      <c r="W809" s="37"/>
      <c r="X809" s="37"/>
      <c r="Y809" s="37"/>
      <c r="Z809" s="37"/>
      <c r="AA809" s="37"/>
      <c r="AB809" s="37"/>
      <c r="AC809" s="37"/>
      <c r="AD809" s="37"/>
      <c r="AE809" s="37"/>
      <c r="AT809" s="16" t="s">
        <v>148</v>
      </c>
      <c r="AU809" s="16" t="s">
        <v>91</v>
      </c>
    </row>
    <row r="810" s="13" customFormat="1">
      <c r="A810" s="13"/>
      <c r="B810" s="240"/>
      <c r="C810" s="241"/>
      <c r="D810" s="232" t="s">
        <v>150</v>
      </c>
      <c r="E810" s="242" t="s">
        <v>1</v>
      </c>
      <c r="F810" s="243" t="s">
        <v>89</v>
      </c>
      <c r="G810" s="241"/>
      <c r="H810" s="244">
        <v>1</v>
      </c>
      <c r="I810" s="245"/>
      <c r="J810" s="241"/>
      <c r="K810" s="241"/>
      <c r="L810" s="246"/>
      <c r="M810" s="247"/>
      <c r="N810" s="248"/>
      <c r="O810" s="248"/>
      <c r="P810" s="248"/>
      <c r="Q810" s="248"/>
      <c r="R810" s="248"/>
      <c r="S810" s="248"/>
      <c r="T810" s="249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50" t="s">
        <v>150</v>
      </c>
      <c r="AU810" s="250" t="s">
        <v>91</v>
      </c>
      <c r="AV810" s="13" t="s">
        <v>91</v>
      </c>
      <c r="AW810" s="13" t="s">
        <v>36</v>
      </c>
      <c r="AX810" s="13" t="s">
        <v>89</v>
      </c>
      <c r="AY810" s="250" t="s">
        <v>136</v>
      </c>
    </row>
    <row r="811" s="2" customFormat="1" ht="21.75" customHeight="1">
      <c r="A811" s="37"/>
      <c r="B811" s="38"/>
      <c r="C811" s="218" t="s">
        <v>952</v>
      </c>
      <c r="D811" s="218" t="s">
        <v>138</v>
      </c>
      <c r="E811" s="219" t="s">
        <v>642</v>
      </c>
      <c r="F811" s="220" t="s">
        <v>643</v>
      </c>
      <c r="G811" s="221" t="s">
        <v>141</v>
      </c>
      <c r="H811" s="222">
        <v>16.100000000000001</v>
      </c>
      <c r="I811" s="223"/>
      <c r="J811" s="224">
        <f>ROUND(I811*H811,2)</f>
        <v>0</v>
      </c>
      <c r="K811" s="225"/>
      <c r="L811" s="43"/>
      <c r="M811" s="226" t="s">
        <v>1</v>
      </c>
      <c r="N811" s="227" t="s">
        <v>46</v>
      </c>
      <c r="O811" s="90"/>
      <c r="P811" s="228">
        <f>O811*H811</f>
        <v>0</v>
      </c>
      <c r="Q811" s="228">
        <v>0</v>
      </c>
      <c r="R811" s="228">
        <f>Q811*H811</f>
        <v>0</v>
      </c>
      <c r="S811" s="228">
        <v>0</v>
      </c>
      <c r="T811" s="229">
        <f>S811*H811</f>
        <v>0</v>
      </c>
      <c r="U811" s="37"/>
      <c r="V811" s="37"/>
      <c r="W811" s="37"/>
      <c r="X811" s="37"/>
      <c r="Y811" s="37"/>
      <c r="Z811" s="37"/>
      <c r="AA811" s="37"/>
      <c r="AB811" s="37"/>
      <c r="AC811" s="37"/>
      <c r="AD811" s="37"/>
      <c r="AE811" s="37"/>
      <c r="AR811" s="230" t="s">
        <v>142</v>
      </c>
      <c r="AT811" s="230" t="s">
        <v>138</v>
      </c>
      <c r="AU811" s="230" t="s">
        <v>91</v>
      </c>
      <c r="AY811" s="16" t="s">
        <v>136</v>
      </c>
      <c r="BE811" s="231">
        <f>IF(N811="základní",J811,0)</f>
        <v>0</v>
      </c>
      <c r="BF811" s="231">
        <f>IF(N811="snížená",J811,0)</f>
        <v>0</v>
      </c>
      <c r="BG811" s="231">
        <f>IF(N811="zákl. přenesená",J811,0)</f>
        <v>0</v>
      </c>
      <c r="BH811" s="231">
        <f>IF(N811="sníž. přenesená",J811,0)</f>
        <v>0</v>
      </c>
      <c r="BI811" s="231">
        <f>IF(N811="nulová",J811,0)</f>
        <v>0</v>
      </c>
      <c r="BJ811" s="16" t="s">
        <v>89</v>
      </c>
      <c r="BK811" s="231">
        <f>ROUND(I811*H811,2)</f>
        <v>0</v>
      </c>
      <c r="BL811" s="16" t="s">
        <v>142</v>
      </c>
      <c r="BM811" s="230" t="s">
        <v>953</v>
      </c>
    </row>
    <row r="812" s="2" customFormat="1">
      <c r="A812" s="37"/>
      <c r="B812" s="38"/>
      <c r="C812" s="39"/>
      <c r="D812" s="232" t="s">
        <v>144</v>
      </c>
      <c r="E812" s="39"/>
      <c r="F812" s="233" t="s">
        <v>645</v>
      </c>
      <c r="G812" s="39"/>
      <c r="H812" s="39"/>
      <c r="I812" s="234"/>
      <c r="J812" s="39"/>
      <c r="K812" s="39"/>
      <c r="L812" s="43"/>
      <c r="M812" s="235"/>
      <c r="N812" s="236"/>
      <c r="O812" s="90"/>
      <c r="P812" s="90"/>
      <c r="Q812" s="90"/>
      <c r="R812" s="90"/>
      <c r="S812" s="90"/>
      <c r="T812" s="91"/>
      <c r="U812" s="37"/>
      <c r="V812" s="37"/>
      <c r="W812" s="37"/>
      <c r="X812" s="37"/>
      <c r="Y812" s="37"/>
      <c r="Z812" s="37"/>
      <c r="AA812" s="37"/>
      <c r="AB812" s="37"/>
      <c r="AC812" s="37"/>
      <c r="AD812" s="37"/>
      <c r="AE812" s="37"/>
      <c r="AT812" s="16" t="s">
        <v>144</v>
      </c>
      <c r="AU812" s="16" t="s">
        <v>91</v>
      </c>
    </row>
    <row r="813" s="2" customFormat="1">
      <c r="A813" s="37"/>
      <c r="B813" s="38"/>
      <c r="C813" s="39"/>
      <c r="D813" s="237" t="s">
        <v>146</v>
      </c>
      <c r="E813" s="39"/>
      <c r="F813" s="238" t="s">
        <v>646</v>
      </c>
      <c r="G813" s="39"/>
      <c r="H813" s="39"/>
      <c r="I813" s="234"/>
      <c r="J813" s="39"/>
      <c r="K813" s="39"/>
      <c r="L813" s="43"/>
      <c r="M813" s="235"/>
      <c r="N813" s="236"/>
      <c r="O813" s="90"/>
      <c r="P813" s="90"/>
      <c r="Q813" s="90"/>
      <c r="R813" s="90"/>
      <c r="S813" s="90"/>
      <c r="T813" s="91"/>
      <c r="U813" s="37"/>
      <c r="V813" s="37"/>
      <c r="W813" s="37"/>
      <c r="X813" s="37"/>
      <c r="Y813" s="37"/>
      <c r="Z813" s="37"/>
      <c r="AA813" s="37"/>
      <c r="AB813" s="37"/>
      <c r="AC813" s="37"/>
      <c r="AD813" s="37"/>
      <c r="AE813" s="37"/>
      <c r="AT813" s="16" t="s">
        <v>146</v>
      </c>
      <c r="AU813" s="16" t="s">
        <v>91</v>
      </c>
    </row>
    <row r="814" s="2" customFormat="1">
      <c r="A814" s="37"/>
      <c r="B814" s="38"/>
      <c r="C814" s="39"/>
      <c r="D814" s="232" t="s">
        <v>148</v>
      </c>
      <c r="E814" s="39"/>
      <c r="F814" s="239" t="s">
        <v>470</v>
      </c>
      <c r="G814" s="39"/>
      <c r="H814" s="39"/>
      <c r="I814" s="234"/>
      <c r="J814" s="39"/>
      <c r="K814" s="39"/>
      <c r="L814" s="43"/>
      <c r="M814" s="235"/>
      <c r="N814" s="236"/>
      <c r="O814" s="90"/>
      <c r="P814" s="90"/>
      <c r="Q814" s="90"/>
      <c r="R814" s="90"/>
      <c r="S814" s="90"/>
      <c r="T814" s="91"/>
      <c r="U814" s="37"/>
      <c r="V814" s="37"/>
      <c r="W814" s="37"/>
      <c r="X814" s="37"/>
      <c r="Y814" s="37"/>
      <c r="Z814" s="37"/>
      <c r="AA814" s="37"/>
      <c r="AB814" s="37"/>
      <c r="AC814" s="37"/>
      <c r="AD814" s="37"/>
      <c r="AE814" s="37"/>
      <c r="AT814" s="16" t="s">
        <v>148</v>
      </c>
      <c r="AU814" s="16" t="s">
        <v>91</v>
      </c>
    </row>
    <row r="815" s="13" customFormat="1">
      <c r="A815" s="13"/>
      <c r="B815" s="240"/>
      <c r="C815" s="241"/>
      <c r="D815" s="232" t="s">
        <v>150</v>
      </c>
      <c r="E815" s="242" t="s">
        <v>1</v>
      </c>
      <c r="F815" s="243" t="s">
        <v>954</v>
      </c>
      <c r="G815" s="241"/>
      <c r="H815" s="244">
        <v>16.100000000000001</v>
      </c>
      <c r="I815" s="245"/>
      <c r="J815" s="241"/>
      <c r="K815" s="241"/>
      <c r="L815" s="246"/>
      <c r="M815" s="247"/>
      <c r="N815" s="248"/>
      <c r="O815" s="248"/>
      <c r="P815" s="248"/>
      <c r="Q815" s="248"/>
      <c r="R815" s="248"/>
      <c r="S815" s="248"/>
      <c r="T815" s="249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50" t="s">
        <v>150</v>
      </c>
      <c r="AU815" s="250" t="s">
        <v>91</v>
      </c>
      <c r="AV815" s="13" t="s">
        <v>91</v>
      </c>
      <c r="AW815" s="13" t="s">
        <v>36</v>
      </c>
      <c r="AX815" s="13" t="s">
        <v>89</v>
      </c>
      <c r="AY815" s="250" t="s">
        <v>136</v>
      </c>
    </row>
    <row r="816" s="2" customFormat="1" ht="24.15" customHeight="1">
      <c r="A816" s="37"/>
      <c r="B816" s="38"/>
      <c r="C816" s="218" t="s">
        <v>955</v>
      </c>
      <c r="D816" s="218" t="s">
        <v>138</v>
      </c>
      <c r="E816" s="219" t="s">
        <v>392</v>
      </c>
      <c r="F816" s="220" t="s">
        <v>393</v>
      </c>
      <c r="G816" s="221" t="s">
        <v>141</v>
      </c>
      <c r="H816" s="222">
        <v>16.100000000000001</v>
      </c>
      <c r="I816" s="223"/>
      <c r="J816" s="224">
        <f>ROUND(I816*H816,2)</f>
        <v>0</v>
      </c>
      <c r="K816" s="225"/>
      <c r="L816" s="43"/>
      <c r="M816" s="226" t="s">
        <v>1</v>
      </c>
      <c r="N816" s="227" t="s">
        <v>46</v>
      </c>
      <c r="O816" s="90"/>
      <c r="P816" s="228">
        <f>O816*H816</f>
        <v>0</v>
      </c>
      <c r="Q816" s="228">
        <v>0</v>
      </c>
      <c r="R816" s="228">
        <f>Q816*H816</f>
        <v>0</v>
      </c>
      <c r="S816" s="228">
        <v>0.078159999999999993</v>
      </c>
      <c r="T816" s="229">
        <f>S816*H816</f>
        <v>1.2583759999999999</v>
      </c>
      <c r="U816" s="37"/>
      <c r="V816" s="37"/>
      <c r="W816" s="37"/>
      <c r="X816" s="37"/>
      <c r="Y816" s="37"/>
      <c r="Z816" s="37"/>
      <c r="AA816" s="37"/>
      <c r="AB816" s="37"/>
      <c r="AC816" s="37"/>
      <c r="AD816" s="37"/>
      <c r="AE816" s="37"/>
      <c r="AR816" s="230" t="s">
        <v>142</v>
      </c>
      <c r="AT816" s="230" t="s">
        <v>138</v>
      </c>
      <c r="AU816" s="230" t="s">
        <v>91</v>
      </c>
      <c r="AY816" s="16" t="s">
        <v>136</v>
      </c>
      <c r="BE816" s="231">
        <f>IF(N816="základní",J816,0)</f>
        <v>0</v>
      </c>
      <c r="BF816" s="231">
        <f>IF(N816="snížená",J816,0)</f>
        <v>0</v>
      </c>
      <c r="BG816" s="231">
        <f>IF(N816="zákl. přenesená",J816,0)</f>
        <v>0</v>
      </c>
      <c r="BH816" s="231">
        <f>IF(N816="sníž. přenesená",J816,0)</f>
        <v>0</v>
      </c>
      <c r="BI816" s="231">
        <f>IF(N816="nulová",J816,0)</f>
        <v>0</v>
      </c>
      <c r="BJ816" s="16" t="s">
        <v>89</v>
      </c>
      <c r="BK816" s="231">
        <f>ROUND(I816*H816,2)</f>
        <v>0</v>
      </c>
      <c r="BL816" s="16" t="s">
        <v>142</v>
      </c>
      <c r="BM816" s="230" t="s">
        <v>956</v>
      </c>
    </row>
    <row r="817" s="2" customFormat="1">
      <c r="A817" s="37"/>
      <c r="B817" s="38"/>
      <c r="C817" s="39"/>
      <c r="D817" s="232" t="s">
        <v>144</v>
      </c>
      <c r="E817" s="39"/>
      <c r="F817" s="233" t="s">
        <v>395</v>
      </c>
      <c r="G817" s="39"/>
      <c r="H817" s="39"/>
      <c r="I817" s="234"/>
      <c r="J817" s="39"/>
      <c r="K817" s="39"/>
      <c r="L817" s="43"/>
      <c r="M817" s="235"/>
      <c r="N817" s="236"/>
      <c r="O817" s="90"/>
      <c r="P817" s="90"/>
      <c r="Q817" s="90"/>
      <c r="R817" s="90"/>
      <c r="S817" s="90"/>
      <c r="T817" s="91"/>
      <c r="U817" s="37"/>
      <c r="V817" s="37"/>
      <c r="W817" s="37"/>
      <c r="X817" s="37"/>
      <c r="Y817" s="37"/>
      <c r="Z817" s="37"/>
      <c r="AA817" s="37"/>
      <c r="AB817" s="37"/>
      <c r="AC817" s="37"/>
      <c r="AD817" s="37"/>
      <c r="AE817" s="37"/>
      <c r="AT817" s="16" t="s">
        <v>144</v>
      </c>
      <c r="AU817" s="16" t="s">
        <v>91</v>
      </c>
    </row>
    <row r="818" s="2" customFormat="1">
      <c r="A818" s="37"/>
      <c r="B818" s="38"/>
      <c r="C818" s="39"/>
      <c r="D818" s="237" t="s">
        <v>146</v>
      </c>
      <c r="E818" s="39"/>
      <c r="F818" s="238" t="s">
        <v>396</v>
      </c>
      <c r="G818" s="39"/>
      <c r="H818" s="39"/>
      <c r="I818" s="234"/>
      <c r="J818" s="39"/>
      <c r="K818" s="39"/>
      <c r="L818" s="43"/>
      <c r="M818" s="235"/>
      <c r="N818" s="236"/>
      <c r="O818" s="90"/>
      <c r="P818" s="90"/>
      <c r="Q818" s="90"/>
      <c r="R818" s="90"/>
      <c r="S818" s="90"/>
      <c r="T818" s="91"/>
      <c r="U818" s="37"/>
      <c r="V818" s="37"/>
      <c r="W818" s="37"/>
      <c r="X818" s="37"/>
      <c r="Y818" s="37"/>
      <c r="Z818" s="37"/>
      <c r="AA818" s="37"/>
      <c r="AB818" s="37"/>
      <c r="AC818" s="37"/>
      <c r="AD818" s="37"/>
      <c r="AE818" s="37"/>
      <c r="AT818" s="16" t="s">
        <v>146</v>
      </c>
      <c r="AU818" s="16" t="s">
        <v>91</v>
      </c>
    </row>
    <row r="819" s="13" customFormat="1">
      <c r="A819" s="13"/>
      <c r="B819" s="240"/>
      <c r="C819" s="241"/>
      <c r="D819" s="232" t="s">
        <v>150</v>
      </c>
      <c r="E819" s="242" t="s">
        <v>1</v>
      </c>
      <c r="F819" s="243" t="s">
        <v>954</v>
      </c>
      <c r="G819" s="241"/>
      <c r="H819" s="244">
        <v>16.100000000000001</v>
      </c>
      <c r="I819" s="245"/>
      <c r="J819" s="241"/>
      <c r="K819" s="241"/>
      <c r="L819" s="246"/>
      <c r="M819" s="247"/>
      <c r="N819" s="248"/>
      <c r="O819" s="248"/>
      <c r="P819" s="248"/>
      <c r="Q819" s="248"/>
      <c r="R819" s="248"/>
      <c r="S819" s="248"/>
      <c r="T819" s="249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50" t="s">
        <v>150</v>
      </c>
      <c r="AU819" s="250" t="s">
        <v>91</v>
      </c>
      <c r="AV819" s="13" t="s">
        <v>91</v>
      </c>
      <c r="AW819" s="13" t="s">
        <v>36</v>
      </c>
      <c r="AX819" s="13" t="s">
        <v>89</v>
      </c>
      <c r="AY819" s="250" t="s">
        <v>136</v>
      </c>
    </row>
    <row r="820" s="2" customFormat="1" ht="24.15" customHeight="1">
      <c r="A820" s="37"/>
      <c r="B820" s="38"/>
      <c r="C820" s="218" t="s">
        <v>957</v>
      </c>
      <c r="D820" s="218" t="s">
        <v>138</v>
      </c>
      <c r="E820" s="219" t="s">
        <v>383</v>
      </c>
      <c r="F820" s="220" t="s">
        <v>384</v>
      </c>
      <c r="G820" s="221" t="s">
        <v>141</v>
      </c>
      <c r="H820" s="222">
        <v>16.100000000000001</v>
      </c>
      <c r="I820" s="223"/>
      <c r="J820" s="224">
        <f>ROUND(I820*H820,2)</f>
        <v>0</v>
      </c>
      <c r="K820" s="225"/>
      <c r="L820" s="43"/>
      <c r="M820" s="226" t="s">
        <v>1</v>
      </c>
      <c r="N820" s="227" t="s">
        <v>46</v>
      </c>
      <c r="O820" s="90"/>
      <c r="P820" s="228">
        <f>O820*H820</f>
        <v>0</v>
      </c>
      <c r="Q820" s="228">
        <v>0.09153</v>
      </c>
      <c r="R820" s="228">
        <f>Q820*H820</f>
        <v>1.4736330000000002</v>
      </c>
      <c r="S820" s="228">
        <v>0</v>
      </c>
      <c r="T820" s="229">
        <f>S820*H820</f>
        <v>0</v>
      </c>
      <c r="U820" s="37"/>
      <c r="V820" s="37"/>
      <c r="W820" s="37"/>
      <c r="X820" s="37"/>
      <c r="Y820" s="37"/>
      <c r="Z820" s="37"/>
      <c r="AA820" s="37"/>
      <c r="AB820" s="37"/>
      <c r="AC820" s="37"/>
      <c r="AD820" s="37"/>
      <c r="AE820" s="37"/>
      <c r="AR820" s="230" t="s">
        <v>142</v>
      </c>
      <c r="AT820" s="230" t="s">
        <v>138</v>
      </c>
      <c r="AU820" s="230" t="s">
        <v>91</v>
      </c>
      <c r="AY820" s="16" t="s">
        <v>136</v>
      </c>
      <c r="BE820" s="231">
        <f>IF(N820="základní",J820,0)</f>
        <v>0</v>
      </c>
      <c r="BF820" s="231">
        <f>IF(N820="snížená",J820,0)</f>
        <v>0</v>
      </c>
      <c r="BG820" s="231">
        <f>IF(N820="zákl. přenesená",J820,0)</f>
        <v>0</v>
      </c>
      <c r="BH820" s="231">
        <f>IF(N820="sníž. přenesená",J820,0)</f>
        <v>0</v>
      </c>
      <c r="BI820" s="231">
        <f>IF(N820="nulová",J820,0)</f>
        <v>0</v>
      </c>
      <c r="BJ820" s="16" t="s">
        <v>89</v>
      </c>
      <c r="BK820" s="231">
        <f>ROUND(I820*H820,2)</f>
        <v>0</v>
      </c>
      <c r="BL820" s="16" t="s">
        <v>142</v>
      </c>
      <c r="BM820" s="230" t="s">
        <v>958</v>
      </c>
    </row>
    <row r="821" s="2" customFormat="1">
      <c r="A821" s="37"/>
      <c r="B821" s="38"/>
      <c r="C821" s="39"/>
      <c r="D821" s="232" t="s">
        <v>144</v>
      </c>
      <c r="E821" s="39"/>
      <c r="F821" s="233" t="s">
        <v>386</v>
      </c>
      <c r="G821" s="39"/>
      <c r="H821" s="39"/>
      <c r="I821" s="234"/>
      <c r="J821" s="39"/>
      <c r="K821" s="39"/>
      <c r="L821" s="43"/>
      <c r="M821" s="235"/>
      <c r="N821" s="236"/>
      <c r="O821" s="90"/>
      <c r="P821" s="90"/>
      <c r="Q821" s="90"/>
      <c r="R821" s="90"/>
      <c r="S821" s="90"/>
      <c r="T821" s="91"/>
      <c r="U821" s="37"/>
      <c r="V821" s="37"/>
      <c r="W821" s="37"/>
      <c r="X821" s="37"/>
      <c r="Y821" s="37"/>
      <c r="Z821" s="37"/>
      <c r="AA821" s="37"/>
      <c r="AB821" s="37"/>
      <c r="AC821" s="37"/>
      <c r="AD821" s="37"/>
      <c r="AE821" s="37"/>
      <c r="AT821" s="16" t="s">
        <v>144</v>
      </c>
      <c r="AU821" s="16" t="s">
        <v>91</v>
      </c>
    </row>
    <row r="822" s="2" customFormat="1">
      <c r="A822" s="37"/>
      <c r="B822" s="38"/>
      <c r="C822" s="39"/>
      <c r="D822" s="237" t="s">
        <v>146</v>
      </c>
      <c r="E822" s="39"/>
      <c r="F822" s="238" t="s">
        <v>387</v>
      </c>
      <c r="G822" s="39"/>
      <c r="H822" s="39"/>
      <c r="I822" s="234"/>
      <c r="J822" s="39"/>
      <c r="K822" s="39"/>
      <c r="L822" s="43"/>
      <c r="M822" s="235"/>
      <c r="N822" s="236"/>
      <c r="O822" s="90"/>
      <c r="P822" s="90"/>
      <c r="Q822" s="90"/>
      <c r="R822" s="90"/>
      <c r="S822" s="90"/>
      <c r="T822" s="91"/>
      <c r="U822" s="37"/>
      <c r="V822" s="37"/>
      <c r="W822" s="37"/>
      <c r="X822" s="37"/>
      <c r="Y822" s="37"/>
      <c r="Z822" s="37"/>
      <c r="AA822" s="37"/>
      <c r="AB822" s="37"/>
      <c r="AC822" s="37"/>
      <c r="AD822" s="37"/>
      <c r="AE822" s="37"/>
      <c r="AT822" s="16" t="s">
        <v>146</v>
      </c>
      <c r="AU822" s="16" t="s">
        <v>91</v>
      </c>
    </row>
    <row r="823" s="2" customFormat="1">
      <c r="A823" s="37"/>
      <c r="B823" s="38"/>
      <c r="C823" s="39"/>
      <c r="D823" s="232" t="s">
        <v>148</v>
      </c>
      <c r="E823" s="39"/>
      <c r="F823" s="239" t="s">
        <v>470</v>
      </c>
      <c r="G823" s="39"/>
      <c r="H823" s="39"/>
      <c r="I823" s="234"/>
      <c r="J823" s="39"/>
      <c r="K823" s="39"/>
      <c r="L823" s="43"/>
      <c r="M823" s="235"/>
      <c r="N823" s="236"/>
      <c r="O823" s="90"/>
      <c r="P823" s="90"/>
      <c r="Q823" s="90"/>
      <c r="R823" s="90"/>
      <c r="S823" s="90"/>
      <c r="T823" s="91"/>
      <c r="U823" s="37"/>
      <c r="V823" s="37"/>
      <c r="W823" s="37"/>
      <c r="X823" s="37"/>
      <c r="Y823" s="37"/>
      <c r="Z823" s="37"/>
      <c r="AA823" s="37"/>
      <c r="AB823" s="37"/>
      <c r="AC823" s="37"/>
      <c r="AD823" s="37"/>
      <c r="AE823" s="37"/>
      <c r="AT823" s="16" t="s">
        <v>148</v>
      </c>
      <c r="AU823" s="16" t="s">
        <v>91</v>
      </c>
    </row>
    <row r="824" s="13" customFormat="1">
      <c r="A824" s="13"/>
      <c r="B824" s="240"/>
      <c r="C824" s="241"/>
      <c r="D824" s="232" t="s">
        <v>150</v>
      </c>
      <c r="E824" s="242" t="s">
        <v>1</v>
      </c>
      <c r="F824" s="243" t="s">
        <v>954</v>
      </c>
      <c r="G824" s="241"/>
      <c r="H824" s="244">
        <v>16.100000000000001</v>
      </c>
      <c r="I824" s="245"/>
      <c r="J824" s="241"/>
      <c r="K824" s="241"/>
      <c r="L824" s="246"/>
      <c r="M824" s="247"/>
      <c r="N824" s="248"/>
      <c r="O824" s="248"/>
      <c r="P824" s="248"/>
      <c r="Q824" s="248"/>
      <c r="R824" s="248"/>
      <c r="S824" s="248"/>
      <c r="T824" s="249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50" t="s">
        <v>150</v>
      </c>
      <c r="AU824" s="250" t="s">
        <v>91</v>
      </c>
      <c r="AV824" s="13" t="s">
        <v>91</v>
      </c>
      <c r="AW824" s="13" t="s">
        <v>36</v>
      </c>
      <c r="AX824" s="13" t="s">
        <v>89</v>
      </c>
      <c r="AY824" s="250" t="s">
        <v>136</v>
      </c>
    </row>
    <row r="825" s="2" customFormat="1" ht="24.15" customHeight="1">
      <c r="A825" s="37"/>
      <c r="B825" s="38"/>
      <c r="C825" s="218" t="s">
        <v>959</v>
      </c>
      <c r="D825" s="218" t="s">
        <v>138</v>
      </c>
      <c r="E825" s="219" t="s">
        <v>139</v>
      </c>
      <c r="F825" s="220" t="s">
        <v>140</v>
      </c>
      <c r="G825" s="221" t="s">
        <v>141</v>
      </c>
      <c r="H825" s="222">
        <v>4.5</v>
      </c>
      <c r="I825" s="223"/>
      <c r="J825" s="224">
        <f>ROUND(I825*H825,2)</f>
        <v>0</v>
      </c>
      <c r="K825" s="225"/>
      <c r="L825" s="43"/>
      <c r="M825" s="226" t="s">
        <v>1</v>
      </c>
      <c r="N825" s="227" t="s">
        <v>46</v>
      </c>
      <c r="O825" s="90"/>
      <c r="P825" s="228">
        <f>O825*H825</f>
        <v>0</v>
      </c>
      <c r="Q825" s="228">
        <v>0</v>
      </c>
      <c r="R825" s="228">
        <f>Q825*H825</f>
        <v>0</v>
      </c>
      <c r="S825" s="228">
        <v>0</v>
      </c>
      <c r="T825" s="229">
        <f>S825*H825</f>
        <v>0</v>
      </c>
      <c r="U825" s="37"/>
      <c r="V825" s="37"/>
      <c r="W825" s="37"/>
      <c r="X825" s="37"/>
      <c r="Y825" s="37"/>
      <c r="Z825" s="37"/>
      <c r="AA825" s="37"/>
      <c r="AB825" s="37"/>
      <c r="AC825" s="37"/>
      <c r="AD825" s="37"/>
      <c r="AE825" s="37"/>
      <c r="AR825" s="230" t="s">
        <v>142</v>
      </c>
      <c r="AT825" s="230" t="s">
        <v>138</v>
      </c>
      <c r="AU825" s="230" t="s">
        <v>91</v>
      </c>
      <c r="AY825" s="16" t="s">
        <v>136</v>
      </c>
      <c r="BE825" s="231">
        <f>IF(N825="základní",J825,0)</f>
        <v>0</v>
      </c>
      <c r="BF825" s="231">
        <f>IF(N825="snížená",J825,0)</f>
        <v>0</v>
      </c>
      <c r="BG825" s="231">
        <f>IF(N825="zákl. přenesená",J825,0)</f>
        <v>0</v>
      </c>
      <c r="BH825" s="231">
        <f>IF(N825="sníž. přenesená",J825,0)</f>
        <v>0</v>
      </c>
      <c r="BI825" s="231">
        <f>IF(N825="nulová",J825,0)</f>
        <v>0</v>
      </c>
      <c r="BJ825" s="16" t="s">
        <v>89</v>
      </c>
      <c r="BK825" s="231">
        <f>ROUND(I825*H825,2)</f>
        <v>0</v>
      </c>
      <c r="BL825" s="16" t="s">
        <v>142</v>
      </c>
      <c r="BM825" s="230" t="s">
        <v>960</v>
      </c>
    </row>
    <row r="826" s="2" customFormat="1">
      <c r="A826" s="37"/>
      <c r="B826" s="38"/>
      <c r="C826" s="39"/>
      <c r="D826" s="232" t="s">
        <v>144</v>
      </c>
      <c r="E826" s="39"/>
      <c r="F826" s="233" t="s">
        <v>145</v>
      </c>
      <c r="G826" s="39"/>
      <c r="H826" s="39"/>
      <c r="I826" s="234"/>
      <c r="J826" s="39"/>
      <c r="K826" s="39"/>
      <c r="L826" s="43"/>
      <c r="M826" s="235"/>
      <c r="N826" s="236"/>
      <c r="O826" s="90"/>
      <c r="P826" s="90"/>
      <c r="Q826" s="90"/>
      <c r="R826" s="90"/>
      <c r="S826" s="90"/>
      <c r="T826" s="91"/>
      <c r="U826" s="37"/>
      <c r="V826" s="37"/>
      <c r="W826" s="37"/>
      <c r="X826" s="37"/>
      <c r="Y826" s="37"/>
      <c r="Z826" s="37"/>
      <c r="AA826" s="37"/>
      <c r="AB826" s="37"/>
      <c r="AC826" s="37"/>
      <c r="AD826" s="37"/>
      <c r="AE826" s="37"/>
      <c r="AT826" s="16" t="s">
        <v>144</v>
      </c>
      <c r="AU826" s="16" t="s">
        <v>91</v>
      </c>
    </row>
    <row r="827" s="2" customFormat="1">
      <c r="A827" s="37"/>
      <c r="B827" s="38"/>
      <c r="C827" s="39"/>
      <c r="D827" s="237" t="s">
        <v>146</v>
      </c>
      <c r="E827" s="39"/>
      <c r="F827" s="238" t="s">
        <v>147</v>
      </c>
      <c r="G827" s="39"/>
      <c r="H827" s="39"/>
      <c r="I827" s="234"/>
      <c r="J827" s="39"/>
      <c r="K827" s="39"/>
      <c r="L827" s="43"/>
      <c r="M827" s="235"/>
      <c r="N827" s="236"/>
      <c r="O827" s="90"/>
      <c r="P827" s="90"/>
      <c r="Q827" s="90"/>
      <c r="R827" s="90"/>
      <c r="S827" s="90"/>
      <c r="T827" s="91"/>
      <c r="U827" s="37"/>
      <c r="V827" s="37"/>
      <c r="W827" s="37"/>
      <c r="X827" s="37"/>
      <c r="Y827" s="37"/>
      <c r="Z827" s="37"/>
      <c r="AA827" s="37"/>
      <c r="AB827" s="37"/>
      <c r="AC827" s="37"/>
      <c r="AD827" s="37"/>
      <c r="AE827" s="37"/>
      <c r="AT827" s="16" t="s">
        <v>146</v>
      </c>
      <c r="AU827" s="16" t="s">
        <v>91</v>
      </c>
    </row>
    <row r="828" s="13" customFormat="1">
      <c r="A828" s="13"/>
      <c r="B828" s="240"/>
      <c r="C828" s="241"/>
      <c r="D828" s="232" t="s">
        <v>150</v>
      </c>
      <c r="E828" s="242" t="s">
        <v>1</v>
      </c>
      <c r="F828" s="243" t="s">
        <v>961</v>
      </c>
      <c r="G828" s="241"/>
      <c r="H828" s="244">
        <v>4.5</v>
      </c>
      <c r="I828" s="245"/>
      <c r="J828" s="241"/>
      <c r="K828" s="241"/>
      <c r="L828" s="246"/>
      <c r="M828" s="247"/>
      <c r="N828" s="248"/>
      <c r="O828" s="248"/>
      <c r="P828" s="248"/>
      <c r="Q828" s="248"/>
      <c r="R828" s="248"/>
      <c r="S828" s="248"/>
      <c r="T828" s="249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50" t="s">
        <v>150</v>
      </c>
      <c r="AU828" s="250" t="s">
        <v>91</v>
      </c>
      <c r="AV828" s="13" t="s">
        <v>91</v>
      </c>
      <c r="AW828" s="13" t="s">
        <v>36</v>
      </c>
      <c r="AX828" s="13" t="s">
        <v>89</v>
      </c>
      <c r="AY828" s="250" t="s">
        <v>136</v>
      </c>
    </row>
    <row r="829" s="2" customFormat="1" ht="24.15" customHeight="1">
      <c r="A829" s="37"/>
      <c r="B829" s="38"/>
      <c r="C829" s="218" t="s">
        <v>962</v>
      </c>
      <c r="D829" s="218" t="s">
        <v>138</v>
      </c>
      <c r="E829" s="219" t="s">
        <v>632</v>
      </c>
      <c r="F829" s="220" t="s">
        <v>633</v>
      </c>
      <c r="G829" s="221" t="s">
        <v>141</v>
      </c>
      <c r="H829" s="222">
        <v>4.5</v>
      </c>
      <c r="I829" s="223"/>
      <c r="J829" s="224">
        <f>ROUND(I829*H829,2)</f>
        <v>0</v>
      </c>
      <c r="K829" s="225"/>
      <c r="L829" s="43"/>
      <c r="M829" s="226" t="s">
        <v>1</v>
      </c>
      <c r="N829" s="227" t="s">
        <v>46</v>
      </c>
      <c r="O829" s="90"/>
      <c r="P829" s="228">
        <f>O829*H829</f>
        <v>0</v>
      </c>
      <c r="Q829" s="228">
        <v>0</v>
      </c>
      <c r="R829" s="228">
        <f>Q829*H829</f>
        <v>0</v>
      </c>
      <c r="S829" s="228">
        <v>0.072230000000000003</v>
      </c>
      <c r="T829" s="229">
        <f>S829*H829</f>
        <v>0.32503500000000002</v>
      </c>
      <c r="U829" s="37"/>
      <c r="V829" s="37"/>
      <c r="W829" s="37"/>
      <c r="X829" s="37"/>
      <c r="Y829" s="37"/>
      <c r="Z829" s="37"/>
      <c r="AA829" s="37"/>
      <c r="AB829" s="37"/>
      <c r="AC829" s="37"/>
      <c r="AD829" s="37"/>
      <c r="AE829" s="37"/>
      <c r="AR829" s="230" t="s">
        <v>142</v>
      </c>
      <c r="AT829" s="230" t="s">
        <v>138</v>
      </c>
      <c r="AU829" s="230" t="s">
        <v>91</v>
      </c>
      <c r="AY829" s="16" t="s">
        <v>136</v>
      </c>
      <c r="BE829" s="231">
        <f>IF(N829="základní",J829,0)</f>
        <v>0</v>
      </c>
      <c r="BF829" s="231">
        <f>IF(N829="snížená",J829,0)</f>
        <v>0</v>
      </c>
      <c r="BG829" s="231">
        <f>IF(N829="zákl. přenesená",J829,0)</f>
        <v>0</v>
      </c>
      <c r="BH829" s="231">
        <f>IF(N829="sníž. přenesená",J829,0)</f>
        <v>0</v>
      </c>
      <c r="BI829" s="231">
        <f>IF(N829="nulová",J829,0)</f>
        <v>0</v>
      </c>
      <c r="BJ829" s="16" t="s">
        <v>89</v>
      </c>
      <c r="BK829" s="231">
        <f>ROUND(I829*H829,2)</f>
        <v>0</v>
      </c>
      <c r="BL829" s="16" t="s">
        <v>142</v>
      </c>
      <c r="BM829" s="230" t="s">
        <v>963</v>
      </c>
    </row>
    <row r="830" s="2" customFormat="1">
      <c r="A830" s="37"/>
      <c r="B830" s="38"/>
      <c r="C830" s="39"/>
      <c r="D830" s="232" t="s">
        <v>144</v>
      </c>
      <c r="E830" s="39"/>
      <c r="F830" s="233" t="s">
        <v>635</v>
      </c>
      <c r="G830" s="39"/>
      <c r="H830" s="39"/>
      <c r="I830" s="234"/>
      <c r="J830" s="39"/>
      <c r="K830" s="39"/>
      <c r="L830" s="43"/>
      <c r="M830" s="235"/>
      <c r="N830" s="236"/>
      <c r="O830" s="90"/>
      <c r="P830" s="90"/>
      <c r="Q830" s="90"/>
      <c r="R830" s="90"/>
      <c r="S830" s="90"/>
      <c r="T830" s="91"/>
      <c r="U830" s="37"/>
      <c r="V830" s="37"/>
      <c r="W830" s="37"/>
      <c r="X830" s="37"/>
      <c r="Y830" s="37"/>
      <c r="Z830" s="37"/>
      <c r="AA830" s="37"/>
      <c r="AB830" s="37"/>
      <c r="AC830" s="37"/>
      <c r="AD830" s="37"/>
      <c r="AE830" s="37"/>
      <c r="AT830" s="16" t="s">
        <v>144</v>
      </c>
      <c r="AU830" s="16" t="s">
        <v>91</v>
      </c>
    </row>
    <row r="831" s="2" customFormat="1">
      <c r="A831" s="37"/>
      <c r="B831" s="38"/>
      <c r="C831" s="39"/>
      <c r="D831" s="237" t="s">
        <v>146</v>
      </c>
      <c r="E831" s="39"/>
      <c r="F831" s="238" t="s">
        <v>636</v>
      </c>
      <c r="G831" s="39"/>
      <c r="H831" s="39"/>
      <c r="I831" s="234"/>
      <c r="J831" s="39"/>
      <c r="K831" s="39"/>
      <c r="L831" s="43"/>
      <c r="M831" s="235"/>
      <c r="N831" s="236"/>
      <c r="O831" s="90"/>
      <c r="P831" s="90"/>
      <c r="Q831" s="90"/>
      <c r="R831" s="90"/>
      <c r="S831" s="90"/>
      <c r="T831" s="91"/>
      <c r="U831" s="37"/>
      <c r="V831" s="37"/>
      <c r="W831" s="37"/>
      <c r="X831" s="37"/>
      <c r="Y831" s="37"/>
      <c r="Z831" s="37"/>
      <c r="AA831" s="37"/>
      <c r="AB831" s="37"/>
      <c r="AC831" s="37"/>
      <c r="AD831" s="37"/>
      <c r="AE831" s="37"/>
      <c r="AT831" s="16" t="s">
        <v>146</v>
      </c>
      <c r="AU831" s="16" t="s">
        <v>91</v>
      </c>
    </row>
    <row r="832" s="13" customFormat="1">
      <c r="A832" s="13"/>
      <c r="B832" s="240"/>
      <c r="C832" s="241"/>
      <c r="D832" s="232" t="s">
        <v>150</v>
      </c>
      <c r="E832" s="242" t="s">
        <v>1</v>
      </c>
      <c r="F832" s="243" t="s">
        <v>961</v>
      </c>
      <c r="G832" s="241"/>
      <c r="H832" s="244">
        <v>4.5</v>
      </c>
      <c r="I832" s="245"/>
      <c r="J832" s="241"/>
      <c r="K832" s="241"/>
      <c r="L832" s="246"/>
      <c r="M832" s="247"/>
      <c r="N832" s="248"/>
      <c r="O832" s="248"/>
      <c r="P832" s="248"/>
      <c r="Q832" s="248"/>
      <c r="R832" s="248"/>
      <c r="S832" s="248"/>
      <c r="T832" s="249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50" t="s">
        <v>150</v>
      </c>
      <c r="AU832" s="250" t="s">
        <v>91</v>
      </c>
      <c r="AV832" s="13" t="s">
        <v>91</v>
      </c>
      <c r="AW832" s="13" t="s">
        <v>36</v>
      </c>
      <c r="AX832" s="13" t="s">
        <v>89</v>
      </c>
      <c r="AY832" s="250" t="s">
        <v>136</v>
      </c>
    </row>
    <row r="833" s="2" customFormat="1" ht="33" customHeight="1">
      <c r="A833" s="37"/>
      <c r="B833" s="38"/>
      <c r="C833" s="218" t="s">
        <v>964</v>
      </c>
      <c r="D833" s="218" t="s">
        <v>138</v>
      </c>
      <c r="E833" s="219" t="s">
        <v>637</v>
      </c>
      <c r="F833" s="220" t="s">
        <v>638</v>
      </c>
      <c r="G833" s="221" t="s">
        <v>141</v>
      </c>
      <c r="H833" s="222">
        <v>4.5</v>
      </c>
      <c r="I833" s="223"/>
      <c r="J833" s="224">
        <f>ROUND(I833*H833,2)</f>
        <v>0</v>
      </c>
      <c r="K833" s="225"/>
      <c r="L833" s="43"/>
      <c r="M833" s="226" t="s">
        <v>1</v>
      </c>
      <c r="N833" s="227" t="s">
        <v>46</v>
      </c>
      <c r="O833" s="90"/>
      <c r="P833" s="228">
        <f>O833*H833</f>
        <v>0</v>
      </c>
      <c r="Q833" s="228">
        <v>0.055059999999999998</v>
      </c>
      <c r="R833" s="228">
        <f>Q833*H833</f>
        <v>0.24776999999999999</v>
      </c>
      <c r="S833" s="228">
        <v>0</v>
      </c>
      <c r="T833" s="229">
        <f>S833*H833</f>
        <v>0</v>
      </c>
      <c r="U833" s="37"/>
      <c r="V833" s="37"/>
      <c r="W833" s="37"/>
      <c r="X833" s="37"/>
      <c r="Y833" s="37"/>
      <c r="Z833" s="37"/>
      <c r="AA833" s="37"/>
      <c r="AB833" s="37"/>
      <c r="AC833" s="37"/>
      <c r="AD833" s="37"/>
      <c r="AE833" s="37"/>
      <c r="AR833" s="230" t="s">
        <v>142</v>
      </c>
      <c r="AT833" s="230" t="s">
        <v>138</v>
      </c>
      <c r="AU833" s="230" t="s">
        <v>91</v>
      </c>
      <c r="AY833" s="16" t="s">
        <v>136</v>
      </c>
      <c r="BE833" s="231">
        <f>IF(N833="základní",J833,0)</f>
        <v>0</v>
      </c>
      <c r="BF833" s="231">
        <f>IF(N833="snížená",J833,0)</f>
        <v>0</v>
      </c>
      <c r="BG833" s="231">
        <f>IF(N833="zákl. přenesená",J833,0)</f>
        <v>0</v>
      </c>
      <c r="BH833" s="231">
        <f>IF(N833="sníž. přenesená",J833,0)</f>
        <v>0</v>
      </c>
      <c r="BI833" s="231">
        <f>IF(N833="nulová",J833,0)</f>
        <v>0</v>
      </c>
      <c r="BJ833" s="16" t="s">
        <v>89</v>
      </c>
      <c r="BK833" s="231">
        <f>ROUND(I833*H833,2)</f>
        <v>0</v>
      </c>
      <c r="BL833" s="16" t="s">
        <v>142</v>
      </c>
      <c r="BM833" s="230" t="s">
        <v>965</v>
      </c>
    </row>
    <row r="834" s="2" customFormat="1">
      <c r="A834" s="37"/>
      <c r="B834" s="38"/>
      <c r="C834" s="39"/>
      <c r="D834" s="232" t="s">
        <v>144</v>
      </c>
      <c r="E834" s="39"/>
      <c r="F834" s="233" t="s">
        <v>640</v>
      </c>
      <c r="G834" s="39"/>
      <c r="H834" s="39"/>
      <c r="I834" s="234"/>
      <c r="J834" s="39"/>
      <c r="K834" s="39"/>
      <c r="L834" s="43"/>
      <c r="M834" s="235"/>
      <c r="N834" s="236"/>
      <c r="O834" s="90"/>
      <c r="P834" s="90"/>
      <c r="Q834" s="90"/>
      <c r="R834" s="90"/>
      <c r="S834" s="90"/>
      <c r="T834" s="91"/>
      <c r="U834" s="37"/>
      <c r="V834" s="37"/>
      <c r="W834" s="37"/>
      <c r="X834" s="37"/>
      <c r="Y834" s="37"/>
      <c r="Z834" s="37"/>
      <c r="AA834" s="37"/>
      <c r="AB834" s="37"/>
      <c r="AC834" s="37"/>
      <c r="AD834" s="37"/>
      <c r="AE834" s="37"/>
      <c r="AT834" s="16" t="s">
        <v>144</v>
      </c>
      <c r="AU834" s="16" t="s">
        <v>91</v>
      </c>
    </row>
    <row r="835" s="2" customFormat="1">
      <c r="A835" s="37"/>
      <c r="B835" s="38"/>
      <c r="C835" s="39"/>
      <c r="D835" s="237" t="s">
        <v>146</v>
      </c>
      <c r="E835" s="39"/>
      <c r="F835" s="238" t="s">
        <v>641</v>
      </c>
      <c r="G835" s="39"/>
      <c r="H835" s="39"/>
      <c r="I835" s="234"/>
      <c r="J835" s="39"/>
      <c r="K835" s="39"/>
      <c r="L835" s="43"/>
      <c r="M835" s="235"/>
      <c r="N835" s="236"/>
      <c r="O835" s="90"/>
      <c r="P835" s="90"/>
      <c r="Q835" s="90"/>
      <c r="R835" s="90"/>
      <c r="S835" s="90"/>
      <c r="T835" s="91"/>
      <c r="U835" s="37"/>
      <c r="V835" s="37"/>
      <c r="W835" s="37"/>
      <c r="X835" s="37"/>
      <c r="Y835" s="37"/>
      <c r="Z835" s="37"/>
      <c r="AA835" s="37"/>
      <c r="AB835" s="37"/>
      <c r="AC835" s="37"/>
      <c r="AD835" s="37"/>
      <c r="AE835" s="37"/>
      <c r="AT835" s="16" t="s">
        <v>146</v>
      </c>
      <c r="AU835" s="16" t="s">
        <v>91</v>
      </c>
    </row>
    <row r="836" s="13" customFormat="1">
      <c r="A836" s="13"/>
      <c r="B836" s="240"/>
      <c r="C836" s="241"/>
      <c r="D836" s="232" t="s">
        <v>150</v>
      </c>
      <c r="E836" s="242" t="s">
        <v>1</v>
      </c>
      <c r="F836" s="243" t="s">
        <v>961</v>
      </c>
      <c r="G836" s="241"/>
      <c r="H836" s="244">
        <v>4.5</v>
      </c>
      <c r="I836" s="245"/>
      <c r="J836" s="241"/>
      <c r="K836" s="241"/>
      <c r="L836" s="246"/>
      <c r="M836" s="247"/>
      <c r="N836" s="248"/>
      <c r="O836" s="248"/>
      <c r="P836" s="248"/>
      <c r="Q836" s="248"/>
      <c r="R836" s="248"/>
      <c r="S836" s="248"/>
      <c r="T836" s="249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50" t="s">
        <v>150</v>
      </c>
      <c r="AU836" s="250" t="s">
        <v>91</v>
      </c>
      <c r="AV836" s="13" t="s">
        <v>91</v>
      </c>
      <c r="AW836" s="13" t="s">
        <v>36</v>
      </c>
      <c r="AX836" s="13" t="s">
        <v>89</v>
      </c>
      <c r="AY836" s="250" t="s">
        <v>136</v>
      </c>
    </row>
    <row r="837" s="2" customFormat="1" ht="16.5" customHeight="1">
      <c r="A837" s="37"/>
      <c r="B837" s="38"/>
      <c r="C837" s="218" t="s">
        <v>966</v>
      </c>
      <c r="D837" s="218" t="s">
        <v>138</v>
      </c>
      <c r="E837" s="219" t="s">
        <v>680</v>
      </c>
      <c r="F837" s="220" t="s">
        <v>681</v>
      </c>
      <c r="G837" s="221" t="s">
        <v>160</v>
      </c>
      <c r="H837" s="222">
        <v>0.57599999999999996</v>
      </c>
      <c r="I837" s="223"/>
      <c r="J837" s="224">
        <f>ROUND(I837*H837,2)</f>
        <v>0</v>
      </c>
      <c r="K837" s="225"/>
      <c r="L837" s="43"/>
      <c r="M837" s="226" t="s">
        <v>1</v>
      </c>
      <c r="N837" s="227" t="s">
        <v>46</v>
      </c>
      <c r="O837" s="90"/>
      <c r="P837" s="228">
        <f>O837*H837</f>
        <v>0</v>
      </c>
      <c r="Q837" s="228">
        <v>0</v>
      </c>
      <c r="R837" s="228">
        <f>Q837*H837</f>
        <v>0</v>
      </c>
      <c r="S837" s="228">
        <v>2.5</v>
      </c>
      <c r="T837" s="229">
        <f>S837*H837</f>
        <v>1.44</v>
      </c>
      <c r="U837" s="37"/>
      <c r="V837" s="37"/>
      <c r="W837" s="37"/>
      <c r="X837" s="37"/>
      <c r="Y837" s="37"/>
      <c r="Z837" s="37"/>
      <c r="AA837" s="37"/>
      <c r="AB837" s="37"/>
      <c r="AC837" s="37"/>
      <c r="AD837" s="37"/>
      <c r="AE837" s="37"/>
      <c r="AR837" s="230" t="s">
        <v>142</v>
      </c>
      <c r="AT837" s="230" t="s">
        <v>138</v>
      </c>
      <c r="AU837" s="230" t="s">
        <v>91</v>
      </c>
      <c r="AY837" s="16" t="s">
        <v>136</v>
      </c>
      <c r="BE837" s="231">
        <f>IF(N837="základní",J837,0)</f>
        <v>0</v>
      </c>
      <c r="BF837" s="231">
        <f>IF(N837="snížená",J837,0)</f>
        <v>0</v>
      </c>
      <c r="BG837" s="231">
        <f>IF(N837="zákl. přenesená",J837,0)</f>
        <v>0</v>
      </c>
      <c r="BH837" s="231">
        <f>IF(N837="sníž. přenesená",J837,0)</f>
        <v>0</v>
      </c>
      <c r="BI837" s="231">
        <f>IF(N837="nulová",J837,0)</f>
        <v>0</v>
      </c>
      <c r="BJ837" s="16" t="s">
        <v>89</v>
      </c>
      <c r="BK837" s="231">
        <f>ROUND(I837*H837,2)</f>
        <v>0</v>
      </c>
      <c r="BL837" s="16" t="s">
        <v>142</v>
      </c>
      <c r="BM837" s="230" t="s">
        <v>967</v>
      </c>
    </row>
    <row r="838" s="2" customFormat="1">
      <c r="A838" s="37"/>
      <c r="B838" s="38"/>
      <c r="C838" s="39"/>
      <c r="D838" s="232" t="s">
        <v>144</v>
      </c>
      <c r="E838" s="39"/>
      <c r="F838" s="233" t="s">
        <v>683</v>
      </c>
      <c r="G838" s="39"/>
      <c r="H838" s="39"/>
      <c r="I838" s="234"/>
      <c r="J838" s="39"/>
      <c r="K838" s="39"/>
      <c r="L838" s="43"/>
      <c r="M838" s="235"/>
      <c r="N838" s="236"/>
      <c r="O838" s="90"/>
      <c r="P838" s="90"/>
      <c r="Q838" s="90"/>
      <c r="R838" s="90"/>
      <c r="S838" s="90"/>
      <c r="T838" s="91"/>
      <c r="U838" s="37"/>
      <c r="V838" s="37"/>
      <c r="W838" s="37"/>
      <c r="X838" s="37"/>
      <c r="Y838" s="37"/>
      <c r="Z838" s="37"/>
      <c r="AA838" s="37"/>
      <c r="AB838" s="37"/>
      <c r="AC838" s="37"/>
      <c r="AD838" s="37"/>
      <c r="AE838" s="37"/>
      <c r="AT838" s="16" t="s">
        <v>144</v>
      </c>
      <c r="AU838" s="16" t="s">
        <v>91</v>
      </c>
    </row>
    <row r="839" s="2" customFormat="1">
      <c r="A839" s="37"/>
      <c r="B839" s="38"/>
      <c r="C839" s="39"/>
      <c r="D839" s="237" t="s">
        <v>146</v>
      </c>
      <c r="E839" s="39"/>
      <c r="F839" s="238" t="s">
        <v>684</v>
      </c>
      <c r="G839" s="39"/>
      <c r="H839" s="39"/>
      <c r="I839" s="234"/>
      <c r="J839" s="39"/>
      <c r="K839" s="39"/>
      <c r="L839" s="43"/>
      <c r="M839" s="235"/>
      <c r="N839" s="236"/>
      <c r="O839" s="90"/>
      <c r="P839" s="90"/>
      <c r="Q839" s="90"/>
      <c r="R839" s="90"/>
      <c r="S839" s="90"/>
      <c r="T839" s="91"/>
      <c r="U839" s="37"/>
      <c r="V839" s="37"/>
      <c r="W839" s="37"/>
      <c r="X839" s="37"/>
      <c r="Y839" s="37"/>
      <c r="Z839" s="37"/>
      <c r="AA839" s="37"/>
      <c r="AB839" s="37"/>
      <c r="AC839" s="37"/>
      <c r="AD839" s="37"/>
      <c r="AE839" s="37"/>
      <c r="AT839" s="16" t="s">
        <v>146</v>
      </c>
      <c r="AU839" s="16" t="s">
        <v>91</v>
      </c>
    </row>
    <row r="840" s="2" customFormat="1">
      <c r="A840" s="37"/>
      <c r="B840" s="38"/>
      <c r="C840" s="39"/>
      <c r="D840" s="232" t="s">
        <v>148</v>
      </c>
      <c r="E840" s="39"/>
      <c r="F840" s="239" t="s">
        <v>891</v>
      </c>
      <c r="G840" s="39"/>
      <c r="H840" s="39"/>
      <c r="I840" s="234"/>
      <c r="J840" s="39"/>
      <c r="K840" s="39"/>
      <c r="L840" s="43"/>
      <c r="M840" s="235"/>
      <c r="N840" s="236"/>
      <c r="O840" s="90"/>
      <c r="P840" s="90"/>
      <c r="Q840" s="90"/>
      <c r="R840" s="90"/>
      <c r="S840" s="90"/>
      <c r="T840" s="91"/>
      <c r="U840" s="37"/>
      <c r="V840" s="37"/>
      <c r="W840" s="37"/>
      <c r="X840" s="37"/>
      <c r="Y840" s="37"/>
      <c r="Z840" s="37"/>
      <c r="AA840" s="37"/>
      <c r="AB840" s="37"/>
      <c r="AC840" s="37"/>
      <c r="AD840" s="37"/>
      <c r="AE840" s="37"/>
      <c r="AT840" s="16" t="s">
        <v>148</v>
      </c>
      <c r="AU840" s="16" t="s">
        <v>91</v>
      </c>
    </row>
    <row r="841" s="13" customFormat="1">
      <c r="A841" s="13"/>
      <c r="B841" s="240"/>
      <c r="C841" s="241"/>
      <c r="D841" s="232" t="s">
        <v>150</v>
      </c>
      <c r="E841" s="242" t="s">
        <v>1</v>
      </c>
      <c r="F841" s="243" t="s">
        <v>968</v>
      </c>
      <c r="G841" s="241"/>
      <c r="H841" s="244">
        <v>0.57599999999999996</v>
      </c>
      <c r="I841" s="245"/>
      <c r="J841" s="241"/>
      <c r="K841" s="241"/>
      <c r="L841" s="246"/>
      <c r="M841" s="247"/>
      <c r="N841" s="248"/>
      <c r="O841" s="248"/>
      <c r="P841" s="248"/>
      <c r="Q841" s="248"/>
      <c r="R841" s="248"/>
      <c r="S841" s="248"/>
      <c r="T841" s="249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50" t="s">
        <v>150</v>
      </c>
      <c r="AU841" s="250" t="s">
        <v>91</v>
      </c>
      <c r="AV841" s="13" t="s">
        <v>91</v>
      </c>
      <c r="AW841" s="13" t="s">
        <v>36</v>
      </c>
      <c r="AX841" s="13" t="s">
        <v>89</v>
      </c>
      <c r="AY841" s="250" t="s">
        <v>136</v>
      </c>
    </row>
    <row r="842" s="2" customFormat="1" ht="33" customHeight="1">
      <c r="A842" s="37"/>
      <c r="B842" s="38"/>
      <c r="C842" s="218" t="s">
        <v>969</v>
      </c>
      <c r="D842" s="218" t="s">
        <v>138</v>
      </c>
      <c r="E842" s="219" t="s">
        <v>672</v>
      </c>
      <c r="F842" s="220" t="s">
        <v>673</v>
      </c>
      <c r="G842" s="221" t="s">
        <v>160</v>
      </c>
      <c r="H842" s="222">
        <v>2.6899999999999999</v>
      </c>
      <c r="I842" s="223"/>
      <c r="J842" s="224">
        <f>ROUND(I842*H842,2)</f>
        <v>0</v>
      </c>
      <c r="K842" s="225"/>
      <c r="L842" s="43"/>
      <c r="M842" s="226" t="s">
        <v>1</v>
      </c>
      <c r="N842" s="227" t="s">
        <v>46</v>
      </c>
      <c r="O842" s="90"/>
      <c r="P842" s="228">
        <f>O842*H842</f>
        <v>0</v>
      </c>
      <c r="Q842" s="228">
        <v>0</v>
      </c>
      <c r="R842" s="228">
        <f>Q842*H842</f>
        <v>0</v>
      </c>
      <c r="S842" s="228">
        <v>0</v>
      </c>
      <c r="T842" s="229">
        <f>S842*H842</f>
        <v>0</v>
      </c>
      <c r="U842" s="37"/>
      <c r="V842" s="37"/>
      <c r="W842" s="37"/>
      <c r="X842" s="37"/>
      <c r="Y842" s="37"/>
      <c r="Z842" s="37"/>
      <c r="AA842" s="37"/>
      <c r="AB842" s="37"/>
      <c r="AC842" s="37"/>
      <c r="AD842" s="37"/>
      <c r="AE842" s="37"/>
      <c r="AR842" s="230" t="s">
        <v>142</v>
      </c>
      <c r="AT842" s="230" t="s">
        <v>138</v>
      </c>
      <c r="AU842" s="230" t="s">
        <v>91</v>
      </c>
      <c r="AY842" s="16" t="s">
        <v>136</v>
      </c>
      <c r="BE842" s="231">
        <f>IF(N842="základní",J842,0)</f>
        <v>0</v>
      </c>
      <c r="BF842" s="231">
        <f>IF(N842="snížená",J842,0)</f>
        <v>0</v>
      </c>
      <c r="BG842" s="231">
        <f>IF(N842="zákl. přenesená",J842,0)</f>
        <v>0</v>
      </c>
      <c r="BH842" s="231">
        <f>IF(N842="sníž. přenesená",J842,0)</f>
        <v>0</v>
      </c>
      <c r="BI842" s="231">
        <f>IF(N842="nulová",J842,0)</f>
        <v>0</v>
      </c>
      <c r="BJ842" s="16" t="s">
        <v>89</v>
      </c>
      <c r="BK842" s="231">
        <f>ROUND(I842*H842,2)</f>
        <v>0</v>
      </c>
      <c r="BL842" s="16" t="s">
        <v>142</v>
      </c>
      <c r="BM842" s="230" t="s">
        <v>970</v>
      </c>
    </row>
    <row r="843" s="2" customFormat="1">
      <c r="A843" s="37"/>
      <c r="B843" s="38"/>
      <c r="C843" s="39"/>
      <c r="D843" s="232" t="s">
        <v>144</v>
      </c>
      <c r="E843" s="39"/>
      <c r="F843" s="233" t="s">
        <v>675</v>
      </c>
      <c r="G843" s="39"/>
      <c r="H843" s="39"/>
      <c r="I843" s="234"/>
      <c r="J843" s="39"/>
      <c r="K843" s="39"/>
      <c r="L843" s="43"/>
      <c r="M843" s="235"/>
      <c r="N843" s="236"/>
      <c r="O843" s="90"/>
      <c r="P843" s="90"/>
      <c r="Q843" s="90"/>
      <c r="R843" s="90"/>
      <c r="S843" s="90"/>
      <c r="T843" s="91"/>
      <c r="U843" s="37"/>
      <c r="V843" s="37"/>
      <c r="W843" s="37"/>
      <c r="X843" s="37"/>
      <c r="Y843" s="37"/>
      <c r="Z843" s="37"/>
      <c r="AA843" s="37"/>
      <c r="AB843" s="37"/>
      <c r="AC843" s="37"/>
      <c r="AD843" s="37"/>
      <c r="AE843" s="37"/>
      <c r="AT843" s="16" t="s">
        <v>144</v>
      </c>
      <c r="AU843" s="16" t="s">
        <v>91</v>
      </c>
    </row>
    <row r="844" s="2" customFormat="1">
      <c r="A844" s="37"/>
      <c r="B844" s="38"/>
      <c r="C844" s="39"/>
      <c r="D844" s="237" t="s">
        <v>146</v>
      </c>
      <c r="E844" s="39"/>
      <c r="F844" s="238" t="s">
        <v>676</v>
      </c>
      <c r="G844" s="39"/>
      <c r="H844" s="39"/>
      <c r="I844" s="234"/>
      <c r="J844" s="39"/>
      <c r="K844" s="39"/>
      <c r="L844" s="43"/>
      <c r="M844" s="235"/>
      <c r="N844" s="236"/>
      <c r="O844" s="90"/>
      <c r="P844" s="90"/>
      <c r="Q844" s="90"/>
      <c r="R844" s="90"/>
      <c r="S844" s="90"/>
      <c r="T844" s="91"/>
      <c r="U844" s="37"/>
      <c r="V844" s="37"/>
      <c r="W844" s="37"/>
      <c r="X844" s="37"/>
      <c r="Y844" s="37"/>
      <c r="Z844" s="37"/>
      <c r="AA844" s="37"/>
      <c r="AB844" s="37"/>
      <c r="AC844" s="37"/>
      <c r="AD844" s="37"/>
      <c r="AE844" s="37"/>
      <c r="AT844" s="16" t="s">
        <v>146</v>
      </c>
      <c r="AU844" s="16" t="s">
        <v>91</v>
      </c>
    </row>
    <row r="845" s="13" customFormat="1">
      <c r="A845" s="13"/>
      <c r="B845" s="240"/>
      <c r="C845" s="241"/>
      <c r="D845" s="232" t="s">
        <v>150</v>
      </c>
      <c r="E845" s="242" t="s">
        <v>1</v>
      </c>
      <c r="F845" s="243" t="s">
        <v>971</v>
      </c>
      <c r="G845" s="241"/>
      <c r="H845" s="244">
        <v>2.6899999999999999</v>
      </c>
      <c r="I845" s="245"/>
      <c r="J845" s="241"/>
      <c r="K845" s="241"/>
      <c r="L845" s="246"/>
      <c r="M845" s="247"/>
      <c r="N845" s="248"/>
      <c r="O845" s="248"/>
      <c r="P845" s="248"/>
      <c r="Q845" s="248"/>
      <c r="R845" s="248"/>
      <c r="S845" s="248"/>
      <c r="T845" s="249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50" t="s">
        <v>150</v>
      </c>
      <c r="AU845" s="250" t="s">
        <v>91</v>
      </c>
      <c r="AV845" s="13" t="s">
        <v>91</v>
      </c>
      <c r="AW845" s="13" t="s">
        <v>36</v>
      </c>
      <c r="AX845" s="13" t="s">
        <v>89</v>
      </c>
      <c r="AY845" s="250" t="s">
        <v>136</v>
      </c>
    </row>
    <row r="846" s="2" customFormat="1" ht="16.5" customHeight="1">
      <c r="A846" s="37"/>
      <c r="B846" s="38"/>
      <c r="C846" s="218" t="s">
        <v>972</v>
      </c>
      <c r="D846" s="218" t="s">
        <v>138</v>
      </c>
      <c r="E846" s="219" t="s">
        <v>526</v>
      </c>
      <c r="F846" s="220" t="s">
        <v>527</v>
      </c>
      <c r="G846" s="221" t="s">
        <v>160</v>
      </c>
      <c r="H846" s="222">
        <v>2.6899999999999999</v>
      </c>
      <c r="I846" s="223"/>
      <c r="J846" s="224">
        <f>ROUND(I846*H846,2)</f>
        <v>0</v>
      </c>
      <c r="K846" s="225"/>
      <c r="L846" s="43"/>
      <c r="M846" s="226" t="s">
        <v>1</v>
      </c>
      <c r="N846" s="227" t="s">
        <v>46</v>
      </c>
      <c r="O846" s="90"/>
      <c r="P846" s="228">
        <f>O846*H846</f>
        <v>0</v>
      </c>
      <c r="Q846" s="228">
        <v>2.2563399999999998</v>
      </c>
      <c r="R846" s="228">
        <f>Q846*H846</f>
        <v>6.0695545999999991</v>
      </c>
      <c r="S846" s="228">
        <v>0</v>
      </c>
      <c r="T846" s="229">
        <f>S846*H846</f>
        <v>0</v>
      </c>
      <c r="U846" s="37"/>
      <c r="V846" s="37"/>
      <c r="W846" s="37"/>
      <c r="X846" s="37"/>
      <c r="Y846" s="37"/>
      <c r="Z846" s="37"/>
      <c r="AA846" s="37"/>
      <c r="AB846" s="37"/>
      <c r="AC846" s="37"/>
      <c r="AD846" s="37"/>
      <c r="AE846" s="37"/>
      <c r="AR846" s="230" t="s">
        <v>142</v>
      </c>
      <c r="AT846" s="230" t="s">
        <v>138</v>
      </c>
      <c r="AU846" s="230" t="s">
        <v>91</v>
      </c>
      <c r="AY846" s="16" t="s">
        <v>136</v>
      </c>
      <c r="BE846" s="231">
        <f>IF(N846="základní",J846,0)</f>
        <v>0</v>
      </c>
      <c r="BF846" s="231">
        <f>IF(N846="snížená",J846,0)</f>
        <v>0</v>
      </c>
      <c r="BG846" s="231">
        <f>IF(N846="zákl. přenesená",J846,0)</f>
        <v>0</v>
      </c>
      <c r="BH846" s="231">
        <f>IF(N846="sníž. přenesená",J846,0)</f>
        <v>0</v>
      </c>
      <c r="BI846" s="231">
        <f>IF(N846="nulová",J846,0)</f>
        <v>0</v>
      </c>
      <c r="BJ846" s="16" t="s">
        <v>89</v>
      </c>
      <c r="BK846" s="231">
        <f>ROUND(I846*H846,2)</f>
        <v>0</v>
      </c>
      <c r="BL846" s="16" t="s">
        <v>142</v>
      </c>
      <c r="BM846" s="230" t="s">
        <v>973</v>
      </c>
    </row>
    <row r="847" s="2" customFormat="1">
      <c r="A847" s="37"/>
      <c r="B847" s="38"/>
      <c r="C847" s="39"/>
      <c r="D847" s="232" t="s">
        <v>144</v>
      </c>
      <c r="E847" s="39"/>
      <c r="F847" s="233" t="s">
        <v>529</v>
      </c>
      <c r="G847" s="39"/>
      <c r="H847" s="39"/>
      <c r="I847" s="234"/>
      <c r="J847" s="39"/>
      <c r="K847" s="39"/>
      <c r="L847" s="43"/>
      <c r="M847" s="235"/>
      <c r="N847" s="236"/>
      <c r="O847" s="90"/>
      <c r="P847" s="90"/>
      <c r="Q847" s="90"/>
      <c r="R847" s="90"/>
      <c r="S847" s="90"/>
      <c r="T847" s="91"/>
      <c r="U847" s="37"/>
      <c r="V847" s="37"/>
      <c r="W847" s="37"/>
      <c r="X847" s="37"/>
      <c r="Y847" s="37"/>
      <c r="Z847" s="37"/>
      <c r="AA847" s="37"/>
      <c r="AB847" s="37"/>
      <c r="AC847" s="37"/>
      <c r="AD847" s="37"/>
      <c r="AE847" s="37"/>
      <c r="AT847" s="16" t="s">
        <v>144</v>
      </c>
      <c r="AU847" s="16" t="s">
        <v>91</v>
      </c>
    </row>
    <row r="848" s="2" customFormat="1">
      <c r="A848" s="37"/>
      <c r="B848" s="38"/>
      <c r="C848" s="39"/>
      <c r="D848" s="237" t="s">
        <v>146</v>
      </c>
      <c r="E848" s="39"/>
      <c r="F848" s="238" t="s">
        <v>530</v>
      </c>
      <c r="G848" s="39"/>
      <c r="H848" s="39"/>
      <c r="I848" s="234"/>
      <c r="J848" s="39"/>
      <c r="K848" s="39"/>
      <c r="L848" s="43"/>
      <c r="M848" s="235"/>
      <c r="N848" s="236"/>
      <c r="O848" s="90"/>
      <c r="P848" s="90"/>
      <c r="Q848" s="90"/>
      <c r="R848" s="90"/>
      <c r="S848" s="90"/>
      <c r="T848" s="91"/>
      <c r="U848" s="37"/>
      <c r="V848" s="37"/>
      <c r="W848" s="37"/>
      <c r="X848" s="37"/>
      <c r="Y848" s="37"/>
      <c r="Z848" s="37"/>
      <c r="AA848" s="37"/>
      <c r="AB848" s="37"/>
      <c r="AC848" s="37"/>
      <c r="AD848" s="37"/>
      <c r="AE848" s="37"/>
      <c r="AT848" s="16" t="s">
        <v>146</v>
      </c>
      <c r="AU848" s="16" t="s">
        <v>91</v>
      </c>
    </row>
    <row r="849" s="2" customFormat="1">
      <c r="A849" s="37"/>
      <c r="B849" s="38"/>
      <c r="C849" s="39"/>
      <c r="D849" s="232" t="s">
        <v>148</v>
      </c>
      <c r="E849" s="39"/>
      <c r="F849" s="239" t="s">
        <v>531</v>
      </c>
      <c r="G849" s="39"/>
      <c r="H849" s="39"/>
      <c r="I849" s="234"/>
      <c r="J849" s="39"/>
      <c r="K849" s="39"/>
      <c r="L849" s="43"/>
      <c r="M849" s="235"/>
      <c r="N849" s="236"/>
      <c r="O849" s="90"/>
      <c r="P849" s="90"/>
      <c r="Q849" s="90"/>
      <c r="R849" s="90"/>
      <c r="S849" s="90"/>
      <c r="T849" s="91"/>
      <c r="U849" s="37"/>
      <c r="V849" s="37"/>
      <c r="W849" s="37"/>
      <c r="X849" s="37"/>
      <c r="Y849" s="37"/>
      <c r="Z849" s="37"/>
      <c r="AA849" s="37"/>
      <c r="AB849" s="37"/>
      <c r="AC849" s="37"/>
      <c r="AD849" s="37"/>
      <c r="AE849" s="37"/>
      <c r="AT849" s="16" t="s">
        <v>148</v>
      </c>
      <c r="AU849" s="16" t="s">
        <v>91</v>
      </c>
    </row>
    <row r="850" s="13" customFormat="1">
      <c r="A850" s="13"/>
      <c r="B850" s="240"/>
      <c r="C850" s="241"/>
      <c r="D850" s="232" t="s">
        <v>150</v>
      </c>
      <c r="E850" s="242" t="s">
        <v>1</v>
      </c>
      <c r="F850" s="243" t="s">
        <v>971</v>
      </c>
      <c r="G850" s="241"/>
      <c r="H850" s="244">
        <v>2.6899999999999999</v>
      </c>
      <c r="I850" s="245"/>
      <c r="J850" s="241"/>
      <c r="K850" s="241"/>
      <c r="L850" s="246"/>
      <c r="M850" s="247"/>
      <c r="N850" s="248"/>
      <c r="O850" s="248"/>
      <c r="P850" s="248"/>
      <c r="Q850" s="248"/>
      <c r="R850" s="248"/>
      <c r="S850" s="248"/>
      <c r="T850" s="249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50" t="s">
        <v>150</v>
      </c>
      <c r="AU850" s="250" t="s">
        <v>91</v>
      </c>
      <c r="AV850" s="13" t="s">
        <v>91</v>
      </c>
      <c r="AW850" s="13" t="s">
        <v>36</v>
      </c>
      <c r="AX850" s="13" t="s">
        <v>89</v>
      </c>
      <c r="AY850" s="250" t="s">
        <v>136</v>
      </c>
    </row>
    <row r="851" s="2" customFormat="1" ht="24.15" customHeight="1">
      <c r="A851" s="37"/>
      <c r="B851" s="38"/>
      <c r="C851" s="218" t="s">
        <v>974</v>
      </c>
      <c r="D851" s="218" t="s">
        <v>138</v>
      </c>
      <c r="E851" s="219" t="s">
        <v>533</v>
      </c>
      <c r="F851" s="220" t="s">
        <v>534</v>
      </c>
      <c r="G851" s="221" t="s">
        <v>265</v>
      </c>
      <c r="H851" s="222">
        <v>0.088999999999999996</v>
      </c>
      <c r="I851" s="223"/>
      <c r="J851" s="224">
        <f>ROUND(I851*H851,2)</f>
        <v>0</v>
      </c>
      <c r="K851" s="225"/>
      <c r="L851" s="43"/>
      <c r="M851" s="226" t="s">
        <v>1</v>
      </c>
      <c r="N851" s="227" t="s">
        <v>46</v>
      </c>
      <c r="O851" s="90"/>
      <c r="P851" s="228">
        <f>O851*H851</f>
        <v>0</v>
      </c>
      <c r="Q851" s="228">
        <v>1.0556000000000001</v>
      </c>
      <c r="R851" s="228">
        <f>Q851*H851</f>
        <v>0.093948400000000001</v>
      </c>
      <c r="S851" s="228">
        <v>0</v>
      </c>
      <c r="T851" s="229">
        <f>S851*H851</f>
        <v>0</v>
      </c>
      <c r="U851" s="37"/>
      <c r="V851" s="37"/>
      <c r="W851" s="37"/>
      <c r="X851" s="37"/>
      <c r="Y851" s="37"/>
      <c r="Z851" s="37"/>
      <c r="AA851" s="37"/>
      <c r="AB851" s="37"/>
      <c r="AC851" s="37"/>
      <c r="AD851" s="37"/>
      <c r="AE851" s="37"/>
      <c r="AR851" s="230" t="s">
        <v>142</v>
      </c>
      <c r="AT851" s="230" t="s">
        <v>138</v>
      </c>
      <c r="AU851" s="230" t="s">
        <v>91</v>
      </c>
      <c r="AY851" s="16" t="s">
        <v>136</v>
      </c>
      <c r="BE851" s="231">
        <f>IF(N851="základní",J851,0)</f>
        <v>0</v>
      </c>
      <c r="BF851" s="231">
        <f>IF(N851="snížená",J851,0)</f>
        <v>0</v>
      </c>
      <c r="BG851" s="231">
        <f>IF(N851="zákl. přenesená",J851,0)</f>
        <v>0</v>
      </c>
      <c r="BH851" s="231">
        <f>IF(N851="sníž. přenesená",J851,0)</f>
        <v>0</v>
      </c>
      <c r="BI851" s="231">
        <f>IF(N851="nulová",J851,0)</f>
        <v>0</v>
      </c>
      <c r="BJ851" s="16" t="s">
        <v>89</v>
      </c>
      <c r="BK851" s="231">
        <f>ROUND(I851*H851,2)</f>
        <v>0</v>
      </c>
      <c r="BL851" s="16" t="s">
        <v>142</v>
      </c>
      <c r="BM851" s="230" t="s">
        <v>975</v>
      </c>
    </row>
    <row r="852" s="2" customFormat="1">
      <c r="A852" s="37"/>
      <c r="B852" s="38"/>
      <c r="C852" s="39"/>
      <c r="D852" s="232" t="s">
        <v>144</v>
      </c>
      <c r="E852" s="39"/>
      <c r="F852" s="233" t="s">
        <v>536</v>
      </c>
      <c r="G852" s="39"/>
      <c r="H852" s="39"/>
      <c r="I852" s="234"/>
      <c r="J852" s="39"/>
      <c r="K852" s="39"/>
      <c r="L852" s="43"/>
      <c r="M852" s="235"/>
      <c r="N852" s="236"/>
      <c r="O852" s="90"/>
      <c r="P852" s="90"/>
      <c r="Q852" s="90"/>
      <c r="R852" s="90"/>
      <c r="S852" s="90"/>
      <c r="T852" s="91"/>
      <c r="U852" s="37"/>
      <c r="V852" s="37"/>
      <c r="W852" s="37"/>
      <c r="X852" s="37"/>
      <c r="Y852" s="37"/>
      <c r="Z852" s="37"/>
      <c r="AA852" s="37"/>
      <c r="AB852" s="37"/>
      <c r="AC852" s="37"/>
      <c r="AD852" s="37"/>
      <c r="AE852" s="37"/>
      <c r="AT852" s="16" t="s">
        <v>144</v>
      </c>
      <c r="AU852" s="16" t="s">
        <v>91</v>
      </c>
    </row>
    <row r="853" s="2" customFormat="1">
      <c r="A853" s="37"/>
      <c r="B853" s="38"/>
      <c r="C853" s="39"/>
      <c r="D853" s="237" t="s">
        <v>146</v>
      </c>
      <c r="E853" s="39"/>
      <c r="F853" s="238" t="s">
        <v>537</v>
      </c>
      <c r="G853" s="39"/>
      <c r="H853" s="39"/>
      <c r="I853" s="234"/>
      <c r="J853" s="39"/>
      <c r="K853" s="39"/>
      <c r="L853" s="43"/>
      <c r="M853" s="235"/>
      <c r="N853" s="236"/>
      <c r="O853" s="90"/>
      <c r="P853" s="90"/>
      <c r="Q853" s="90"/>
      <c r="R853" s="90"/>
      <c r="S853" s="90"/>
      <c r="T853" s="91"/>
      <c r="U853" s="37"/>
      <c r="V853" s="37"/>
      <c r="W853" s="37"/>
      <c r="X853" s="37"/>
      <c r="Y853" s="37"/>
      <c r="Z853" s="37"/>
      <c r="AA853" s="37"/>
      <c r="AB853" s="37"/>
      <c r="AC853" s="37"/>
      <c r="AD853" s="37"/>
      <c r="AE853" s="37"/>
      <c r="AT853" s="16" t="s">
        <v>146</v>
      </c>
      <c r="AU853" s="16" t="s">
        <v>91</v>
      </c>
    </row>
    <row r="854" s="2" customFormat="1">
      <c r="A854" s="37"/>
      <c r="B854" s="38"/>
      <c r="C854" s="39"/>
      <c r="D854" s="232" t="s">
        <v>148</v>
      </c>
      <c r="E854" s="39"/>
      <c r="F854" s="239" t="s">
        <v>538</v>
      </c>
      <c r="G854" s="39"/>
      <c r="H854" s="39"/>
      <c r="I854" s="234"/>
      <c r="J854" s="39"/>
      <c r="K854" s="39"/>
      <c r="L854" s="43"/>
      <c r="M854" s="235"/>
      <c r="N854" s="236"/>
      <c r="O854" s="90"/>
      <c r="P854" s="90"/>
      <c r="Q854" s="90"/>
      <c r="R854" s="90"/>
      <c r="S854" s="90"/>
      <c r="T854" s="91"/>
      <c r="U854" s="37"/>
      <c r="V854" s="37"/>
      <c r="W854" s="37"/>
      <c r="X854" s="37"/>
      <c r="Y854" s="37"/>
      <c r="Z854" s="37"/>
      <c r="AA854" s="37"/>
      <c r="AB854" s="37"/>
      <c r="AC854" s="37"/>
      <c r="AD854" s="37"/>
      <c r="AE854" s="37"/>
      <c r="AT854" s="16" t="s">
        <v>148</v>
      </c>
      <c r="AU854" s="16" t="s">
        <v>91</v>
      </c>
    </row>
    <row r="855" s="13" customFormat="1">
      <c r="A855" s="13"/>
      <c r="B855" s="240"/>
      <c r="C855" s="241"/>
      <c r="D855" s="232" t="s">
        <v>150</v>
      </c>
      <c r="E855" s="242" t="s">
        <v>1</v>
      </c>
      <c r="F855" s="243" t="s">
        <v>976</v>
      </c>
      <c r="G855" s="241"/>
      <c r="H855" s="244">
        <v>0.088999999999999996</v>
      </c>
      <c r="I855" s="245"/>
      <c r="J855" s="241"/>
      <c r="K855" s="241"/>
      <c r="L855" s="246"/>
      <c r="M855" s="247"/>
      <c r="N855" s="248"/>
      <c r="O855" s="248"/>
      <c r="P855" s="248"/>
      <c r="Q855" s="248"/>
      <c r="R855" s="248"/>
      <c r="S855" s="248"/>
      <c r="T855" s="249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50" t="s">
        <v>150</v>
      </c>
      <c r="AU855" s="250" t="s">
        <v>91</v>
      </c>
      <c r="AV855" s="13" t="s">
        <v>91</v>
      </c>
      <c r="AW855" s="13" t="s">
        <v>36</v>
      </c>
      <c r="AX855" s="13" t="s">
        <v>89</v>
      </c>
      <c r="AY855" s="250" t="s">
        <v>136</v>
      </c>
    </row>
    <row r="856" s="2" customFormat="1" ht="21.75" customHeight="1">
      <c r="A856" s="37"/>
      <c r="B856" s="38"/>
      <c r="C856" s="218" t="s">
        <v>977</v>
      </c>
      <c r="D856" s="218" t="s">
        <v>138</v>
      </c>
      <c r="E856" s="219" t="s">
        <v>540</v>
      </c>
      <c r="F856" s="220" t="s">
        <v>541</v>
      </c>
      <c r="G856" s="221" t="s">
        <v>141</v>
      </c>
      <c r="H856" s="222">
        <v>10</v>
      </c>
      <c r="I856" s="223"/>
      <c r="J856" s="224">
        <f>ROUND(I856*H856,2)</f>
        <v>0</v>
      </c>
      <c r="K856" s="225"/>
      <c r="L856" s="43"/>
      <c r="M856" s="226" t="s">
        <v>1</v>
      </c>
      <c r="N856" s="227" t="s">
        <v>46</v>
      </c>
      <c r="O856" s="90"/>
      <c r="P856" s="228">
        <f>O856*H856</f>
        <v>0</v>
      </c>
      <c r="Q856" s="228">
        <v>0.00726</v>
      </c>
      <c r="R856" s="228">
        <f>Q856*H856</f>
        <v>0.072599999999999998</v>
      </c>
      <c r="S856" s="228">
        <v>0</v>
      </c>
      <c r="T856" s="229">
        <f>S856*H856</f>
        <v>0</v>
      </c>
      <c r="U856" s="37"/>
      <c r="V856" s="37"/>
      <c r="W856" s="37"/>
      <c r="X856" s="37"/>
      <c r="Y856" s="37"/>
      <c r="Z856" s="37"/>
      <c r="AA856" s="37"/>
      <c r="AB856" s="37"/>
      <c r="AC856" s="37"/>
      <c r="AD856" s="37"/>
      <c r="AE856" s="37"/>
      <c r="AR856" s="230" t="s">
        <v>142</v>
      </c>
      <c r="AT856" s="230" t="s">
        <v>138</v>
      </c>
      <c r="AU856" s="230" t="s">
        <v>91</v>
      </c>
      <c r="AY856" s="16" t="s">
        <v>136</v>
      </c>
      <c r="BE856" s="231">
        <f>IF(N856="základní",J856,0)</f>
        <v>0</v>
      </c>
      <c r="BF856" s="231">
        <f>IF(N856="snížená",J856,0)</f>
        <v>0</v>
      </c>
      <c r="BG856" s="231">
        <f>IF(N856="zákl. přenesená",J856,0)</f>
        <v>0</v>
      </c>
      <c r="BH856" s="231">
        <f>IF(N856="sníž. přenesená",J856,0)</f>
        <v>0</v>
      </c>
      <c r="BI856" s="231">
        <f>IF(N856="nulová",J856,0)</f>
        <v>0</v>
      </c>
      <c r="BJ856" s="16" t="s">
        <v>89</v>
      </c>
      <c r="BK856" s="231">
        <f>ROUND(I856*H856,2)</f>
        <v>0</v>
      </c>
      <c r="BL856" s="16" t="s">
        <v>142</v>
      </c>
      <c r="BM856" s="230" t="s">
        <v>978</v>
      </c>
    </row>
    <row r="857" s="2" customFormat="1">
      <c r="A857" s="37"/>
      <c r="B857" s="38"/>
      <c r="C857" s="39"/>
      <c r="D857" s="232" t="s">
        <v>144</v>
      </c>
      <c r="E857" s="39"/>
      <c r="F857" s="233" t="s">
        <v>543</v>
      </c>
      <c r="G857" s="39"/>
      <c r="H857" s="39"/>
      <c r="I857" s="234"/>
      <c r="J857" s="39"/>
      <c r="K857" s="39"/>
      <c r="L857" s="43"/>
      <c r="M857" s="235"/>
      <c r="N857" s="236"/>
      <c r="O857" s="90"/>
      <c r="P857" s="90"/>
      <c r="Q857" s="90"/>
      <c r="R857" s="90"/>
      <c r="S857" s="90"/>
      <c r="T857" s="91"/>
      <c r="U857" s="37"/>
      <c r="V857" s="37"/>
      <c r="W857" s="37"/>
      <c r="X857" s="37"/>
      <c r="Y857" s="37"/>
      <c r="Z857" s="37"/>
      <c r="AA857" s="37"/>
      <c r="AB857" s="37"/>
      <c r="AC857" s="37"/>
      <c r="AD857" s="37"/>
      <c r="AE857" s="37"/>
      <c r="AT857" s="16" t="s">
        <v>144</v>
      </c>
      <c r="AU857" s="16" t="s">
        <v>91</v>
      </c>
    </row>
    <row r="858" s="2" customFormat="1">
      <c r="A858" s="37"/>
      <c r="B858" s="38"/>
      <c r="C858" s="39"/>
      <c r="D858" s="237" t="s">
        <v>146</v>
      </c>
      <c r="E858" s="39"/>
      <c r="F858" s="238" t="s">
        <v>544</v>
      </c>
      <c r="G858" s="39"/>
      <c r="H858" s="39"/>
      <c r="I858" s="234"/>
      <c r="J858" s="39"/>
      <c r="K858" s="39"/>
      <c r="L858" s="43"/>
      <c r="M858" s="235"/>
      <c r="N858" s="236"/>
      <c r="O858" s="90"/>
      <c r="P858" s="90"/>
      <c r="Q858" s="90"/>
      <c r="R858" s="90"/>
      <c r="S858" s="90"/>
      <c r="T858" s="91"/>
      <c r="U858" s="37"/>
      <c r="V858" s="37"/>
      <c r="W858" s="37"/>
      <c r="X858" s="37"/>
      <c r="Y858" s="37"/>
      <c r="Z858" s="37"/>
      <c r="AA858" s="37"/>
      <c r="AB858" s="37"/>
      <c r="AC858" s="37"/>
      <c r="AD858" s="37"/>
      <c r="AE858" s="37"/>
      <c r="AT858" s="16" t="s">
        <v>146</v>
      </c>
      <c r="AU858" s="16" t="s">
        <v>91</v>
      </c>
    </row>
    <row r="859" s="2" customFormat="1">
      <c r="A859" s="37"/>
      <c r="B859" s="38"/>
      <c r="C859" s="39"/>
      <c r="D859" s="232" t="s">
        <v>148</v>
      </c>
      <c r="E859" s="39"/>
      <c r="F859" s="239" t="s">
        <v>470</v>
      </c>
      <c r="G859" s="39"/>
      <c r="H859" s="39"/>
      <c r="I859" s="234"/>
      <c r="J859" s="39"/>
      <c r="K859" s="39"/>
      <c r="L859" s="43"/>
      <c r="M859" s="235"/>
      <c r="N859" s="236"/>
      <c r="O859" s="90"/>
      <c r="P859" s="90"/>
      <c r="Q859" s="90"/>
      <c r="R859" s="90"/>
      <c r="S859" s="90"/>
      <c r="T859" s="91"/>
      <c r="U859" s="37"/>
      <c r="V859" s="37"/>
      <c r="W859" s="37"/>
      <c r="X859" s="37"/>
      <c r="Y859" s="37"/>
      <c r="Z859" s="37"/>
      <c r="AA859" s="37"/>
      <c r="AB859" s="37"/>
      <c r="AC859" s="37"/>
      <c r="AD859" s="37"/>
      <c r="AE859" s="37"/>
      <c r="AT859" s="16" t="s">
        <v>148</v>
      </c>
      <c r="AU859" s="16" t="s">
        <v>91</v>
      </c>
    </row>
    <row r="860" s="13" customFormat="1">
      <c r="A860" s="13"/>
      <c r="B860" s="240"/>
      <c r="C860" s="241"/>
      <c r="D860" s="232" t="s">
        <v>150</v>
      </c>
      <c r="E860" s="242" t="s">
        <v>1</v>
      </c>
      <c r="F860" s="243" t="s">
        <v>979</v>
      </c>
      <c r="G860" s="241"/>
      <c r="H860" s="244">
        <v>10</v>
      </c>
      <c r="I860" s="245"/>
      <c r="J860" s="241"/>
      <c r="K860" s="241"/>
      <c r="L860" s="246"/>
      <c r="M860" s="247"/>
      <c r="N860" s="248"/>
      <c r="O860" s="248"/>
      <c r="P860" s="248"/>
      <c r="Q860" s="248"/>
      <c r="R860" s="248"/>
      <c r="S860" s="248"/>
      <c r="T860" s="249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50" t="s">
        <v>150</v>
      </c>
      <c r="AU860" s="250" t="s">
        <v>91</v>
      </c>
      <c r="AV860" s="13" t="s">
        <v>91</v>
      </c>
      <c r="AW860" s="13" t="s">
        <v>36</v>
      </c>
      <c r="AX860" s="13" t="s">
        <v>89</v>
      </c>
      <c r="AY860" s="250" t="s">
        <v>136</v>
      </c>
    </row>
    <row r="861" s="2" customFormat="1" ht="21.75" customHeight="1">
      <c r="A861" s="37"/>
      <c r="B861" s="38"/>
      <c r="C861" s="218" t="s">
        <v>980</v>
      </c>
      <c r="D861" s="218" t="s">
        <v>138</v>
      </c>
      <c r="E861" s="219" t="s">
        <v>546</v>
      </c>
      <c r="F861" s="220" t="s">
        <v>547</v>
      </c>
      <c r="G861" s="221" t="s">
        <v>141</v>
      </c>
      <c r="H861" s="222">
        <v>10</v>
      </c>
      <c r="I861" s="223"/>
      <c r="J861" s="224">
        <f>ROUND(I861*H861,2)</f>
        <v>0</v>
      </c>
      <c r="K861" s="225"/>
      <c r="L861" s="43"/>
      <c r="M861" s="226" t="s">
        <v>1</v>
      </c>
      <c r="N861" s="227" t="s">
        <v>46</v>
      </c>
      <c r="O861" s="90"/>
      <c r="P861" s="228">
        <f>O861*H861</f>
        <v>0</v>
      </c>
      <c r="Q861" s="228">
        <v>0.00085999999999999998</v>
      </c>
      <c r="R861" s="228">
        <f>Q861*H861</f>
        <v>0.0086</v>
      </c>
      <c r="S861" s="228">
        <v>0</v>
      </c>
      <c r="T861" s="229">
        <f>S861*H861</f>
        <v>0</v>
      </c>
      <c r="U861" s="37"/>
      <c r="V861" s="37"/>
      <c r="W861" s="37"/>
      <c r="X861" s="37"/>
      <c r="Y861" s="37"/>
      <c r="Z861" s="37"/>
      <c r="AA861" s="37"/>
      <c r="AB861" s="37"/>
      <c r="AC861" s="37"/>
      <c r="AD861" s="37"/>
      <c r="AE861" s="37"/>
      <c r="AR861" s="230" t="s">
        <v>142</v>
      </c>
      <c r="AT861" s="230" t="s">
        <v>138</v>
      </c>
      <c r="AU861" s="230" t="s">
        <v>91</v>
      </c>
      <c r="AY861" s="16" t="s">
        <v>136</v>
      </c>
      <c r="BE861" s="231">
        <f>IF(N861="základní",J861,0)</f>
        <v>0</v>
      </c>
      <c r="BF861" s="231">
        <f>IF(N861="snížená",J861,0)</f>
        <v>0</v>
      </c>
      <c r="BG861" s="231">
        <f>IF(N861="zákl. přenesená",J861,0)</f>
        <v>0</v>
      </c>
      <c r="BH861" s="231">
        <f>IF(N861="sníž. přenesená",J861,0)</f>
        <v>0</v>
      </c>
      <c r="BI861" s="231">
        <f>IF(N861="nulová",J861,0)</f>
        <v>0</v>
      </c>
      <c r="BJ861" s="16" t="s">
        <v>89</v>
      </c>
      <c r="BK861" s="231">
        <f>ROUND(I861*H861,2)</f>
        <v>0</v>
      </c>
      <c r="BL861" s="16" t="s">
        <v>142</v>
      </c>
      <c r="BM861" s="230" t="s">
        <v>981</v>
      </c>
    </row>
    <row r="862" s="2" customFormat="1">
      <c r="A862" s="37"/>
      <c r="B862" s="38"/>
      <c r="C862" s="39"/>
      <c r="D862" s="232" t="s">
        <v>144</v>
      </c>
      <c r="E862" s="39"/>
      <c r="F862" s="233" t="s">
        <v>549</v>
      </c>
      <c r="G862" s="39"/>
      <c r="H862" s="39"/>
      <c r="I862" s="234"/>
      <c r="J862" s="39"/>
      <c r="K862" s="39"/>
      <c r="L862" s="43"/>
      <c r="M862" s="235"/>
      <c r="N862" s="236"/>
      <c r="O862" s="90"/>
      <c r="P862" s="90"/>
      <c r="Q862" s="90"/>
      <c r="R862" s="90"/>
      <c r="S862" s="90"/>
      <c r="T862" s="91"/>
      <c r="U862" s="37"/>
      <c r="V862" s="37"/>
      <c r="W862" s="37"/>
      <c r="X862" s="37"/>
      <c r="Y862" s="37"/>
      <c r="Z862" s="37"/>
      <c r="AA862" s="37"/>
      <c r="AB862" s="37"/>
      <c r="AC862" s="37"/>
      <c r="AD862" s="37"/>
      <c r="AE862" s="37"/>
      <c r="AT862" s="16" t="s">
        <v>144</v>
      </c>
      <c r="AU862" s="16" t="s">
        <v>91</v>
      </c>
    </row>
    <row r="863" s="2" customFormat="1">
      <c r="A863" s="37"/>
      <c r="B863" s="38"/>
      <c r="C863" s="39"/>
      <c r="D863" s="237" t="s">
        <v>146</v>
      </c>
      <c r="E863" s="39"/>
      <c r="F863" s="238" t="s">
        <v>550</v>
      </c>
      <c r="G863" s="39"/>
      <c r="H863" s="39"/>
      <c r="I863" s="234"/>
      <c r="J863" s="39"/>
      <c r="K863" s="39"/>
      <c r="L863" s="43"/>
      <c r="M863" s="235"/>
      <c r="N863" s="236"/>
      <c r="O863" s="90"/>
      <c r="P863" s="90"/>
      <c r="Q863" s="90"/>
      <c r="R863" s="90"/>
      <c r="S863" s="90"/>
      <c r="T863" s="91"/>
      <c r="U863" s="37"/>
      <c r="V863" s="37"/>
      <c r="W863" s="37"/>
      <c r="X863" s="37"/>
      <c r="Y863" s="37"/>
      <c r="Z863" s="37"/>
      <c r="AA863" s="37"/>
      <c r="AB863" s="37"/>
      <c r="AC863" s="37"/>
      <c r="AD863" s="37"/>
      <c r="AE863" s="37"/>
      <c r="AT863" s="16" t="s">
        <v>146</v>
      </c>
      <c r="AU863" s="16" t="s">
        <v>91</v>
      </c>
    </row>
    <row r="864" s="2" customFormat="1">
      <c r="A864" s="37"/>
      <c r="B864" s="38"/>
      <c r="C864" s="39"/>
      <c r="D864" s="232" t="s">
        <v>148</v>
      </c>
      <c r="E864" s="39"/>
      <c r="F864" s="239" t="s">
        <v>470</v>
      </c>
      <c r="G864" s="39"/>
      <c r="H864" s="39"/>
      <c r="I864" s="234"/>
      <c r="J864" s="39"/>
      <c r="K864" s="39"/>
      <c r="L864" s="43"/>
      <c r="M864" s="235"/>
      <c r="N864" s="236"/>
      <c r="O864" s="90"/>
      <c r="P864" s="90"/>
      <c r="Q864" s="90"/>
      <c r="R864" s="90"/>
      <c r="S864" s="90"/>
      <c r="T864" s="91"/>
      <c r="U864" s="37"/>
      <c r="V864" s="37"/>
      <c r="W864" s="37"/>
      <c r="X864" s="37"/>
      <c r="Y864" s="37"/>
      <c r="Z864" s="37"/>
      <c r="AA864" s="37"/>
      <c r="AB864" s="37"/>
      <c r="AC864" s="37"/>
      <c r="AD864" s="37"/>
      <c r="AE864" s="37"/>
      <c r="AT864" s="16" t="s">
        <v>148</v>
      </c>
      <c r="AU864" s="16" t="s">
        <v>91</v>
      </c>
    </row>
    <row r="865" s="13" customFormat="1">
      <c r="A865" s="13"/>
      <c r="B865" s="240"/>
      <c r="C865" s="241"/>
      <c r="D865" s="232" t="s">
        <v>150</v>
      </c>
      <c r="E865" s="242" t="s">
        <v>1</v>
      </c>
      <c r="F865" s="243" t="s">
        <v>979</v>
      </c>
      <c r="G865" s="241"/>
      <c r="H865" s="244">
        <v>10</v>
      </c>
      <c r="I865" s="245"/>
      <c r="J865" s="241"/>
      <c r="K865" s="241"/>
      <c r="L865" s="246"/>
      <c r="M865" s="247"/>
      <c r="N865" s="248"/>
      <c r="O865" s="248"/>
      <c r="P865" s="248"/>
      <c r="Q865" s="248"/>
      <c r="R865" s="248"/>
      <c r="S865" s="248"/>
      <c r="T865" s="249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50" t="s">
        <v>150</v>
      </c>
      <c r="AU865" s="250" t="s">
        <v>91</v>
      </c>
      <c r="AV865" s="13" t="s">
        <v>91</v>
      </c>
      <c r="AW865" s="13" t="s">
        <v>36</v>
      </c>
      <c r="AX865" s="13" t="s">
        <v>89</v>
      </c>
      <c r="AY865" s="250" t="s">
        <v>136</v>
      </c>
    </row>
    <row r="866" s="2" customFormat="1" ht="24.15" customHeight="1">
      <c r="A866" s="37"/>
      <c r="B866" s="38"/>
      <c r="C866" s="218" t="s">
        <v>982</v>
      </c>
      <c r="D866" s="218" t="s">
        <v>138</v>
      </c>
      <c r="E866" s="219" t="s">
        <v>356</v>
      </c>
      <c r="F866" s="220" t="s">
        <v>159</v>
      </c>
      <c r="G866" s="221" t="s">
        <v>160</v>
      </c>
      <c r="H866" s="222">
        <v>6.6150000000000002</v>
      </c>
      <c r="I866" s="223"/>
      <c r="J866" s="224">
        <f>ROUND(I866*H866,2)</f>
        <v>0</v>
      </c>
      <c r="K866" s="225"/>
      <c r="L866" s="43"/>
      <c r="M866" s="226" t="s">
        <v>1</v>
      </c>
      <c r="N866" s="227" t="s">
        <v>46</v>
      </c>
      <c r="O866" s="90"/>
      <c r="P866" s="228">
        <f>O866*H866</f>
        <v>0</v>
      </c>
      <c r="Q866" s="228">
        <v>0</v>
      </c>
      <c r="R866" s="228">
        <f>Q866*H866</f>
        <v>0</v>
      </c>
      <c r="S866" s="228">
        <v>1.8999999999999999</v>
      </c>
      <c r="T866" s="229">
        <f>S866*H866</f>
        <v>12.5685</v>
      </c>
      <c r="U866" s="37"/>
      <c r="V866" s="37"/>
      <c r="W866" s="37"/>
      <c r="X866" s="37"/>
      <c r="Y866" s="37"/>
      <c r="Z866" s="37"/>
      <c r="AA866" s="37"/>
      <c r="AB866" s="37"/>
      <c r="AC866" s="37"/>
      <c r="AD866" s="37"/>
      <c r="AE866" s="37"/>
      <c r="AR866" s="230" t="s">
        <v>142</v>
      </c>
      <c r="AT866" s="230" t="s">
        <v>138</v>
      </c>
      <c r="AU866" s="230" t="s">
        <v>91</v>
      </c>
      <c r="AY866" s="16" t="s">
        <v>136</v>
      </c>
      <c r="BE866" s="231">
        <f>IF(N866="základní",J866,0)</f>
        <v>0</v>
      </c>
      <c r="BF866" s="231">
        <f>IF(N866="snížená",J866,0)</f>
        <v>0</v>
      </c>
      <c r="BG866" s="231">
        <f>IF(N866="zákl. přenesená",J866,0)</f>
        <v>0</v>
      </c>
      <c r="BH866" s="231">
        <f>IF(N866="sníž. přenesená",J866,0)</f>
        <v>0</v>
      </c>
      <c r="BI866" s="231">
        <f>IF(N866="nulová",J866,0)</f>
        <v>0</v>
      </c>
      <c r="BJ866" s="16" t="s">
        <v>89</v>
      </c>
      <c r="BK866" s="231">
        <f>ROUND(I866*H866,2)</f>
        <v>0</v>
      </c>
      <c r="BL866" s="16" t="s">
        <v>142</v>
      </c>
      <c r="BM866" s="230" t="s">
        <v>983</v>
      </c>
    </row>
    <row r="867" s="2" customFormat="1">
      <c r="A867" s="37"/>
      <c r="B867" s="38"/>
      <c r="C867" s="39"/>
      <c r="D867" s="232" t="s">
        <v>144</v>
      </c>
      <c r="E867" s="39"/>
      <c r="F867" s="233" t="s">
        <v>162</v>
      </c>
      <c r="G867" s="39"/>
      <c r="H867" s="39"/>
      <c r="I867" s="234"/>
      <c r="J867" s="39"/>
      <c r="K867" s="39"/>
      <c r="L867" s="43"/>
      <c r="M867" s="235"/>
      <c r="N867" s="236"/>
      <c r="O867" s="90"/>
      <c r="P867" s="90"/>
      <c r="Q867" s="90"/>
      <c r="R867" s="90"/>
      <c r="S867" s="90"/>
      <c r="T867" s="91"/>
      <c r="U867" s="37"/>
      <c r="V867" s="37"/>
      <c r="W867" s="37"/>
      <c r="X867" s="37"/>
      <c r="Y867" s="37"/>
      <c r="Z867" s="37"/>
      <c r="AA867" s="37"/>
      <c r="AB867" s="37"/>
      <c r="AC867" s="37"/>
      <c r="AD867" s="37"/>
      <c r="AE867" s="37"/>
      <c r="AT867" s="16" t="s">
        <v>144</v>
      </c>
      <c r="AU867" s="16" t="s">
        <v>91</v>
      </c>
    </row>
    <row r="868" s="2" customFormat="1">
      <c r="A868" s="37"/>
      <c r="B868" s="38"/>
      <c r="C868" s="39"/>
      <c r="D868" s="237" t="s">
        <v>146</v>
      </c>
      <c r="E868" s="39"/>
      <c r="F868" s="238" t="s">
        <v>358</v>
      </c>
      <c r="G868" s="39"/>
      <c r="H868" s="39"/>
      <c r="I868" s="234"/>
      <c r="J868" s="39"/>
      <c r="K868" s="39"/>
      <c r="L868" s="43"/>
      <c r="M868" s="235"/>
      <c r="N868" s="236"/>
      <c r="O868" s="90"/>
      <c r="P868" s="90"/>
      <c r="Q868" s="90"/>
      <c r="R868" s="90"/>
      <c r="S868" s="90"/>
      <c r="T868" s="91"/>
      <c r="U868" s="37"/>
      <c r="V868" s="37"/>
      <c r="W868" s="37"/>
      <c r="X868" s="37"/>
      <c r="Y868" s="37"/>
      <c r="Z868" s="37"/>
      <c r="AA868" s="37"/>
      <c r="AB868" s="37"/>
      <c r="AC868" s="37"/>
      <c r="AD868" s="37"/>
      <c r="AE868" s="37"/>
      <c r="AT868" s="16" t="s">
        <v>146</v>
      </c>
      <c r="AU868" s="16" t="s">
        <v>91</v>
      </c>
    </row>
    <row r="869" s="2" customFormat="1">
      <c r="A869" s="37"/>
      <c r="B869" s="38"/>
      <c r="C869" s="39"/>
      <c r="D869" s="232" t="s">
        <v>148</v>
      </c>
      <c r="E869" s="39"/>
      <c r="F869" s="239" t="s">
        <v>466</v>
      </c>
      <c r="G869" s="39"/>
      <c r="H869" s="39"/>
      <c r="I869" s="234"/>
      <c r="J869" s="39"/>
      <c r="K869" s="39"/>
      <c r="L869" s="43"/>
      <c r="M869" s="235"/>
      <c r="N869" s="236"/>
      <c r="O869" s="90"/>
      <c r="P869" s="90"/>
      <c r="Q869" s="90"/>
      <c r="R869" s="90"/>
      <c r="S869" s="90"/>
      <c r="T869" s="91"/>
      <c r="U869" s="37"/>
      <c r="V869" s="37"/>
      <c r="W869" s="37"/>
      <c r="X869" s="37"/>
      <c r="Y869" s="37"/>
      <c r="Z869" s="37"/>
      <c r="AA869" s="37"/>
      <c r="AB869" s="37"/>
      <c r="AC869" s="37"/>
      <c r="AD869" s="37"/>
      <c r="AE869" s="37"/>
      <c r="AT869" s="16" t="s">
        <v>148</v>
      </c>
      <c r="AU869" s="16" t="s">
        <v>91</v>
      </c>
    </row>
    <row r="870" s="13" customFormat="1">
      <c r="A870" s="13"/>
      <c r="B870" s="240"/>
      <c r="C870" s="241"/>
      <c r="D870" s="232" t="s">
        <v>150</v>
      </c>
      <c r="E870" s="242" t="s">
        <v>1</v>
      </c>
      <c r="F870" s="243" t="s">
        <v>984</v>
      </c>
      <c r="G870" s="241"/>
      <c r="H870" s="244">
        <v>6.6150000000000002</v>
      </c>
      <c r="I870" s="245"/>
      <c r="J870" s="241"/>
      <c r="K870" s="241"/>
      <c r="L870" s="246"/>
      <c r="M870" s="247"/>
      <c r="N870" s="248"/>
      <c r="O870" s="248"/>
      <c r="P870" s="248"/>
      <c r="Q870" s="248"/>
      <c r="R870" s="248"/>
      <c r="S870" s="248"/>
      <c r="T870" s="249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50" t="s">
        <v>150</v>
      </c>
      <c r="AU870" s="250" t="s">
        <v>91</v>
      </c>
      <c r="AV870" s="13" t="s">
        <v>91</v>
      </c>
      <c r="AW870" s="13" t="s">
        <v>36</v>
      </c>
      <c r="AX870" s="13" t="s">
        <v>89</v>
      </c>
      <c r="AY870" s="250" t="s">
        <v>136</v>
      </c>
    </row>
    <row r="871" s="2" customFormat="1" ht="24.15" customHeight="1">
      <c r="A871" s="37"/>
      <c r="B871" s="38"/>
      <c r="C871" s="218" t="s">
        <v>985</v>
      </c>
      <c r="D871" s="218" t="s">
        <v>138</v>
      </c>
      <c r="E871" s="219" t="s">
        <v>165</v>
      </c>
      <c r="F871" s="220" t="s">
        <v>166</v>
      </c>
      <c r="G871" s="221" t="s">
        <v>160</v>
      </c>
      <c r="H871" s="222">
        <v>6.6150000000000002</v>
      </c>
      <c r="I871" s="223"/>
      <c r="J871" s="224">
        <f>ROUND(I871*H871,2)</f>
        <v>0</v>
      </c>
      <c r="K871" s="225"/>
      <c r="L871" s="43"/>
      <c r="M871" s="226" t="s">
        <v>1</v>
      </c>
      <c r="N871" s="227" t="s">
        <v>46</v>
      </c>
      <c r="O871" s="90"/>
      <c r="P871" s="228">
        <f>O871*H871</f>
        <v>0</v>
      </c>
      <c r="Q871" s="228">
        <v>0</v>
      </c>
      <c r="R871" s="228">
        <f>Q871*H871</f>
        <v>0</v>
      </c>
      <c r="S871" s="228">
        <v>0</v>
      </c>
      <c r="T871" s="229">
        <f>S871*H871</f>
        <v>0</v>
      </c>
      <c r="U871" s="37"/>
      <c r="V871" s="37"/>
      <c r="W871" s="37"/>
      <c r="X871" s="37"/>
      <c r="Y871" s="37"/>
      <c r="Z871" s="37"/>
      <c r="AA871" s="37"/>
      <c r="AB871" s="37"/>
      <c r="AC871" s="37"/>
      <c r="AD871" s="37"/>
      <c r="AE871" s="37"/>
      <c r="AR871" s="230" t="s">
        <v>142</v>
      </c>
      <c r="AT871" s="230" t="s">
        <v>138</v>
      </c>
      <c r="AU871" s="230" t="s">
        <v>91</v>
      </c>
      <c r="AY871" s="16" t="s">
        <v>136</v>
      </c>
      <c r="BE871" s="231">
        <f>IF(N871="základní",J871,0)</f>
        <v>0</v>
      </c>
      <c r="BF871" s="231">
        <f>IF(N871="snížená",J871,0)</f>
        <v>0</v>
      </c>
      <c r="BG871" s="231">
        <f>IF(N871="zákl. přenesená",J871,0)</f>
        <v>0</v>
      </c>
      <c r="BH871" s="231">
        <f>IF(N871="sníž. přenesená",J871,0)</f>
        <v>0</v>
      </c>
      <c r="BI871" s="231">
        <f>IF(N871="nulová",J871,0)</f>
        <v>0</v>
      </c>
      <c r="BJ871" s="16" t="s">
        <v>89</v>
      </c>
      <c r="BK871" s="231">
        <f>ROUND(I871*H871,2)</f>
        <v>0</v>
      </c>
      <c r="BL871" s="16" t="s">
        <v>142</v>
      </c>
      <c r="BM871" s="230" t="s">
        <v>986</v>
      </c>
    </row>
    <row r="872" s="2" customFormat="1">
      <c r="A872" s="37"/>
      <c r="B872" s="38"/>
      <c r="C872" s="39"/>
      <c r="D872" s="232" t="s">
        <v>144</v>
      </c>
      <c r="E872" s="39"/>
      <c r="F872" s="233" t="s">
        <v>168</v>
      </c>
      <c r="G872" s="39"/>
      <c r="H872" s="39"/>
      <c r="I872" s="234"/>
      <c r="J872" s="39"/>
      <c r="K872" s="39"/>
      <c r="L872" s="43"/>
      <c r="M872" s="235"/>
      <c r="N872" s="236"/>
      <c r="O872" s="90"/>
      <c r="P872" s="90"/>
      <c r="Q872" s="90"/>
      <c r="R872" s="90"/>
      <c r="S872" s="90"/>
      <c r="T872" s="91"/>
      <c r="U872" s="37"/>
      <c r="V872" s="37"/>
      <c r="W872" s="37"/>
      <c r="X872" s="37"/>
      <c r="Y872" s="37"/>
      <c r="Z872" s="37"/>
      <c r="AA872" s="37"/>
      <c r="AB872" s="37"/>
      <c r="AC872" s="37"/>
      <c r="AD872" s="37"/>
      <c r="AE872" s="37"/>
      <c r="AT872" s="16" t="s">
        <v>144</v>
      </c>
      <c r="AU872" s="16" t="s">
        <v>91</v>
      </c>
    </row>
    <row r="873" s="2" customFormat="1">
      <c r="A873" s="37"/>
      <c r="B873" s="38"/>
      <c r="C873" s="39"/>
      <c r="D873" s="237" t="s">
        <v>146</v>
      </c>
      <c r="E873" s="39"/>
      <c r="F873" s="238" t="s">
        <v>169</v>
      </c>
      <c r="G873" s="39"/>
      <c r="H873" s="39"/>
      <c r="I873" s="234"/>
      <c r="J873" s="39"/>
      <c r="K873" s="39"/>
      <c r="L873" s="43"/>
      <c r="M873" s="235"/>
      <c r="N873" s="236"/>
      <c r="O873" s="90"/>
      <c r="P873" s="90"/>
      <c r="Q873" s="90"/>
      <c r="R873" s="90"/>
      <c r="S873" s="90"/>
      <c r="T873" s="91"/>
      <c r="U873" s="37"/>
      <c r="V873" s="37"/>
      <c r="W873" s="37"/>
      <c r="X873" s="37"/>
      <c r="Y873" s="37"/>
      <c r="Z873" s="37"/>
      <c r="AA873" s="37"/>
      <c r="AB873" s="37"/>
      <c r="AC873" s="37"/>
      <c r="AD873" s="37"/>
      <c r="AE873" s="37"/>
      <c r="AT873" s="16" t="s">
        <v>146</v>
      </c>
      <c r="AU873" s="16" t="s">
        <v>91</v>
      </c>
    </row>
    <row r="874" s="2" customFormat="1">
      <c r="A874" s="37"/>
      <c r="B874" s="38"/>
      <c r="C874" s="39"/>
      <c r="D874" s="232" t="s">
        <v>148</v>
      </c>
      <c r="E874" s="39"/>
      <c r="F874" s="239" t="s">
        <v>149</v>
      </c>
      <c r="G874" s="39"/>
      <c r="H874" s="39"/>
      <c r="I874" s="234"/>
      <c r="J874" s="39"/>
      <c r="K874" s="39"/>
      <c r="L874" s="43"/>
      <c r="M874" s="235"/>
      <c r="N874" s="236"/>
      <c r="O874" s="90"/>
      <c r="P874" s="90"/>
      <c r="Q874" s="90"/>
      <c r="R874" s="90"/>
      <c r="S874" s="90"/>
      <c r="T874" s="91"/>
      <c r="U874" s="37"/>
      <c r="V874" s="37"/>
      <c r="W874" s="37"/>
      <c r="X874" s="37"/>
      <c r="Y874" s="37"/>
      <c r="Z874" s="37"/>
      <c r="AA874" s="37"/>
      <c r="AB874" s="37"/>
      <c r="AC874" s="37"/>
      <c r="AD874" s="37"/>
      <c r="AE874" s="37"/>
      <c r="AT874" s="16" t="s">
        <v>148</v>
      </c>
      <c r="AU874" s="16" t="s">
        <v>91</v>
      </c>
    </row>
    <row r="875" s="13" customFormat="1">
      <c r="A875" s="13"/>
      <c r="B875" s="240"/>
      <c r="C875" s="241"/>
      <c r="D875" s="232" t="s">
        <v>150</v>
      </c>
      <c r="E875" s="242" t="s">
        <v>1</v>
      </c>
      <c r="F875" s="243" t="s">
        <v>984</v>
      </c>
      <c r="G875" s="241"/>
      <c r="H875" s="244">
        <v>6.6150000000000002</v>
      </c>
      <c r="I875" s="245"/>
      <c r="J875" s="241"/>
      <c r="K875" s="241"/>
      <c r="L875" s="246"/>
      <c r="M875" s="247"/>
      <c r="N875" s="248"/>
      <c r="O875" s="248"/>
      <c r="P875" s="248"/>
      <c r="Q875" s="248"/>
      <c r="R875" s="248"/>
      <c r="S875" s="248"/>
      <c r="T875" s="249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50" t="s">
        <v>150</v>
      </c>
      <c r="AU875" s="250" t="s">
        <v>91</v>
      </c>
      <c r="AV875" s="13" t="s">
        <v>91</v>
      </c>
      <c r="AW875" s="13" t="s">
        <v>36</v>
      </c>
      <c r="AX875" s="13" t="s">
        <v>89</v>
      </c>
      <c r="AY875" s="250" t="s">
        <v>136</v>
      </c>
    </row>
    <row r="876" s="2" customFormat="1" ht="33" customHeight="1">
      <c r="A876" s="37"/>
      <c r="B876" s="38"/>
      <c r="C876" s="218" t="s">
        <v>987</v>
      </c>
      <c r="D876" s="218" t="s">
        <v>138</v>
      </c>
      <c r="E876" s="219" t="s">
        <v>171</v>
      </c>
      <c r="F876" s="220" t="s">
        <v>172</v>
      </c>
      <c r="G876" s="221" t="s">
        <v>141</v>
      </c>
      <c r="H876" s="222">
        <v>0.55000000000000004</v>
      </c>
      <c r="I876" s="223"/>
      <c r="J876" s="224">
        <f>ROUND(I876*H876,2)</f>
        <v>0</v>
      </c>
      <c r="K876" s="225"/>
      <c r="L876" s="43"/>
      <c r="M876" s="226" t="s">
        <v>1</v>
      </c>
      <c r="N876" s="227" t="s">
        <v>46</v>
      </c>
      <c r="O876" s="90"/>
      <c r="P876" s="228">
        <f>O876*H876</f>
        <v>0</v>
      </c>
      <c r="Q876" s="228">
        <v>0</v>
      </c>
      <c r="R876" s="228">
        <f>Q876*H876</f>
        <v>0</v>
      </c>
      <c r="S876" s="228">
        <v>0</v>
      </c>
      <c r="T876" s="229">
        <f>S876*H876</f>
        <v>0</v>
      </c>
      <c r="U876" s="37"/>
      <c r="V876" s="37"/>
      <c r="W876" s="37"/>
      <c r="X876" s="37"/>
      <c r="Y876" s="37"/>
      <c r="Z876" s="37"/>
      <c r="AA876" s="37"/>
      <c r="AB876" s="37"/>
      <c r="AC876" s="37"/>
      <c r="AD876" s="37"/>
      <c r="AE876" s="37"/>
      <c r="AR876" s="230" t="s">
        <v>142</v>
      </c>
      <c r="AT876" s="230" t="s">
        <v>138</v>
      </c>
      <c r="AU876" s="230" t="s">
        <v>91</v>
      </c>
      <c r="AY876" s="16" t="s">
        <v>136</v>
      </c>
      <c r="BE876" s="231">
        <f>IF(N876="základní",J876,0)</f>
        <v>0</v>
      </c>
      <c r="BF876" s="231">
        <f>IF(N876="snížená",J876,0)</f>
        <v>0</v>
      </c>
      <c r="BG876" s="231">
        <f>IF(N876="zákl. přenesená",J876,0)</f>
        <v>0</v>
      </c>
      <c r="BH876" s="231">
        <f>IF(N876="sníž. přenesená",J876,0)</f>
        <v>0</v>
      </c>
      <c r="BI876" s="231">
        <f>IF(N876="nulová",J876,0)</f>
        <v>0</v>
      </c>
      <c r="BJ876" s="16" t="s">
        <v>89</v>
      </c>
      <c r="BK876" s="231">
        <f>ROUND(I876*H876,2)</f>
        <v>0</v>
      </c>
      <c r="BL876" s="16" t="s">
        <v>142</v>
      </c>
      <c r="BM876" s="230" t="s">
        <v>988</v>
      </c>
    </row>
    <row r="877" s="2" customFormat="1">
      <c r="A877" s="37"/>
      <c r="B877" s="38"/>
      <c r="C877" s="39"/>
      <c r="D877" s="232" t="s">
        <v>144</v>
      </c>
      <c r="E877" s="39"/>
      <c r="F877" s="233" t="s">
        <v>655</v>
      </c>
      <c r="G877" s="39"/>
      <c r="H877" s="39"/>
      <c r="I877" s="234"/>
      <c r="J877" s="39"/>
      <c r="K877" s="39"/>
      <c r="L877" s="43"/>
      <c r="M877" s="235"/>
      <c r="N877" s="236"/>
      <c r="O877" s="90"/>
      <c r="P877" s="90"/>
      <c r="Q877" s="90"/>
      <c r="R877" s="90"/>
      <c r="S877" s="90"/>
      <c r="T877" s="91"/>
      <c r="U877" s="37"/>
      <c r="V877" s="37"/>
      <c r="W877" s="37"/>
      <c r="X877" s="37"/>
      <c r="Y877" s="37"/>
      <c r="Z877" s="37"/>
      <c r="AA877" s="37"/>
      <c r="AB877" s="37"/>
      <c r="AC877" s="37"/>
      <c r="AD877" s="37"/>
      <c r="AE877" s="37"/>
      <c r="AT877" s="16" t="s">
        <v>144</v>
      </c>
      <c r="AU877" s="16" t="s">
        <v>91</v>
      </c>
    </row>
    <row r="878" s="2" customFormat="1">
      <c r="A878" s="37"/>
      <c r="B878" s="38"/>
      <c r="C878" s="39"/>
      <c r="D878" s="237" t="s">
        <v>146</v>
      </c>
      <c r="E878" s="39"/>
      <c r="F878" s="238" t="s">
        <v>175</v>
      </c>
      <c r="G878" s="39"/>
      <c r="H878" s="39"/>
      <c r="I878" s="234"/>
      <c r="J878" s="39"/>
      <c r="K878" s="39"/>
      <c r="L878" s="43"/>
      <c r="M878" s="235"/>
      <c r="N878" s="236"/>
      <c r="O878" s="90"/>
      <c r="P878" s="90"/>
      <c r="Q878" s="90"/>
      <c r="R878" s="90"/>
      <c r="S878" s="90"/>
      <c r="T878" s="91"/>
      <c r="U878" s="37"/>
      <c r="V878" s="37"/>
      <c r="W878" s="37"/>
      <c r="X878" s="37"/>
      <c r="Y878" s="37"/>
      <c r="Z878" s="37"/>
      <c r="AA878" s="37"/>
      <c r="AB878" s="37"/>
      <c r="AC878" s="37"/>
      <c r="AD878" s="37"/>
      <c r="AE878" s="37"/>
      <c r="AT878" s="16" t="s">
        <v>146</v>
      </c>
      <c r="AU878" s="16" t="s">
        <v>91</v>
      </c>
    </row>
    <row r="879" s="2" customFormat="1">
      <c r="A879" s="37"/>
      <c r="B879" s="38"/>
      <c r="C879" s="39"/>
      <c r="D879" s="232" t="s">
        <v>148</v>
      </c>
      <c r="E879" s="39"/>
      <c r="F879" s="239" t="s">
        <v>470</v>
      </c>
      <c r="G879" s="39"/>
      <c r="H879" s="39"/>
      <c r="I879" s="234"/>
      <c r="J879" s="39"/>
      <c r="K879" s="39"/>
      <c r="L879" s="43"/>
      <c r="M879" s="235"/>
      <c r="N879" s="236"/>
      <c r="O879" s="90"/>
      <c r="P879" s="90"/>
      <c r="Q879" s="90"/>
      <c r="R879" s="90"/>
      <c r="S879" s="90"/>
      <c r="T879" s="91"/>
      <c r="U879" s="37"/>
      <c r="V879" s="37"/>
      <c r="W879" s="37"/>
      <c r="X879" s="37"/>
      <c r="Y879" s="37"/>
      <c r="Z879" s="37"/>
      <c r="AA879" s="37"/>
      <c r="AB879" s="37"/>
      <c r="AC879" s="37"/>
      <c r="AD879" s="37"/>
      <c r="AE879" s="37"/>
      <c r="AT879" s="16" t="s">
        <v>148</v>
      </c>
      <c r="AU879" s="16" t="s">
        <v>91</v>
      </c>
    </row>
    <row r="880" s="13" customFormat="1">
      <c r="A880" s="13"/>
      <c r="B880" s="240"/>
      <c r="C880" s="241"/>
      <c r="D880" s="232" t="s">
        <v>150</v>
      </c>
      <c r="E880" s="242" t="s">
        <v>1</v>
      </c>
      <c r="F880" s="243" t="s">
        <v>989</v>
      </c>
      <c r="G880" s="241"/>
      <c r="H880" s="244">
        <v>0.55000000000000004</v>
      </c>
      <c r="I880" s="245"/>
      <c r="J880" s="241"/>
      <c r="K880" s="241"/>
      <c r="L880" s="246"/>
      <c r="M880" s="247"/>
      <c r="N880" s="248"/>
      <c r="O880" s="248"/>
      <c r="P880" s="248"/>
      <c r="Q880" s="248"/>
      <c r="R880" s="248"/>
      <c r="S880" s="248"/>
      <c r="T880" s="249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50" t="s">
        <v>150</v>
      </c>
      <c r="AU880" s="250" t="s">
        <v>91</v>
      </c>
      <c r="AV880" s="13" t="s">
        <v>91</v>
      </c>
      <c r="AW880" s="13" t="s">
        <v>36</v>
      </c>
      <c r="AX880" s="13" t="s">
        <v>89</v>
      </c>
      <c r="AY880" s="250" t="s">
        <v>136</v>
      </c>
    </row>
    <row r="881" s="2" customFormat="1" ht="33" customHeight="1">
      <c r="A881" s="37"/>
      <c r="B881" s="38"/>
      <c r="C881" s="218" t="s">
        <v>990</v>
      </c>
      <c r="D881" s="218" t="s">
        <v>138</v>
      </c>
      <c r="E881" s="219" t="s">
        <v>821</v>
      </c>
      <c r="F881" s="220" t="s">
        <v>822</v>
      </c>
      <c r="G881" s="221" t="s">
        <v>141</v>
      </c>
      <c r="H881" s="222">
        <v>24.5</v>
      </c>
      <c r="I881" s="223"/>
      <c r="J881" s="224">
        <f>ROUND(I881*H881,2)</f>
        <v>0</v>
      </c>
      <c r="K881" s="225"/>
      <c r="L881" s="43"/>
      <c r="M881" s="226" t="s">
        <v>1</v>
      </c>
      <c r="N881" s="227" t="s">
        <v>46</v>
      </c>
      <c r="O881" s="90"/>
      <c r="P881" s="228">
        <f>O881*H881</f>
        <v>0</v>
      </c>
      <c r="Q881" s="228">
        <v>0</v>
      </c>
      <c r="R881" s="228">
        <f>Q881*H881</f>
        <v>0</v>
      </c>
      <c r="S881" s="228">
        <v>0</v>
      </c>
      <c r="T881" s="229">
        <f>S881*H881</f>
        <v>0</v>
      </c>
      <c r="U881" s="37"/>
      <c r="V881" s="37"/>
      <c r="W881" s="37"/>
      <c r="X881" s="37"/>
      <c r="Y881" s="37"/>
      <c r="Z881" s="37"/>
      <c r="AA881" s="37"/>
      <c r="AB881" s="37"/>
      <c r="AC881" s="37"/>
      <c r="AD881" s="37"/>
      <c r="AE881" s="37"/>
      <c r="AR881" s="230" t="s">
        <v>142</v>
      </c>
      <c r="AT881" s="230" t="s">
        <v>138</v>
      </c>
      <c r="AU881" s="230" t="s">
        <v>91</v>
      </c>
      <c r="AY881" s="16" t="s">
        <v>136</v>
      </c>
      <c r="BE881" s="231">
        <f>IF(N881="základní",J881,0)</f>
        <v>0</v>
      </c>
      <c r="BF881" s="231">
        <f>IF(N881="snížená",J881,0)</f>
        <v>0</v>
      </c>
      <c r="BG881" s="231">
        <f>IF(N881="zákl. přenesená",J881,0)</f>
        <v>0</v>
      </c>
      <c r="BH881" s="231">
        <f>IF(N881="sníž. přenesená",J881,0)</f>
        <v>0</v>
      </c>
      <c r="BI881" s="231">
        <f>IF(N881="nulová",J881,0)</f>
        <v>0</v>
      </c>
      <c r="BJ881" s="16" t="s">
        <v>89</v>
      </c>
      <c r="BK881" s="231">
        <f>ROUND(I881*H881,2)</f>
        <v>0</v>
      </c>
      <c r="BL881" s="16" t="s">
        <v>142</v>
      </c>
      <c r="BM881" s="230" t="s">
        <v>991</v>
      </c>
    </row>
    <row r="882" s="2" customFormat="1">
      <c r="A882" s="37"/>
      <c r="B882" s="38"/>
      <c r="C882" s="39"/>
      <c r="D882" s="232" t="s">
        <v>144</v>
      </c>
      <c r="E882" s="39"/>
      <c r="F882" s="233" t="s">
        <v>824</v>
      </c>
      <c r="G882" s="39"/>
      <c r="H882" s="39"/>
      <c r="I882" s="234"/>
      <c r="J882" s="39"/>
      <c r="K882" s="39"/>
      <c r="L882" s="43"/>
      <c r="M882" s="235"/>
      <c r="N882" s="236"/>
      <c r="O882" s="90"/>
      <c r="P882" s="90"/>
      <c r="Q882" s="90"/>
      <c r="R882" s="90"/>
      <c r="S882" s="90"/>
      <c r="T882" s="91"/>
      <c r="U882" s="37"/>
      <c r="V882" s="37"/>
      <c r="W882" s="37"/>
      <c r="X882" s="37"/>
      <c r="Y882" s="37"/>
      <c r="Z882" s="37"/>
      <c r="AA882" s="37"/>
      <c r="AB882" s="37"/>
      <c r="AC882" s="37"/>
      <c r="AD882" s="37"/>
      <c r="AE882" s="37"/>
      <c r="AT882" s="16" t="s">
        <v>144</v>
      </c>
      <c r="AU882" s="16" t="s">
        <v>91</v>
      </c>
    </row>
    <row r="883" s="2" customFormat="1">
      <c r="A883" s="37"/>
      <c r="B883" s="38"/>
      <c r="C883" s="39"/>
      <c r="D883" s="237" t="s">
        <v>146</v>
      </c>
      <c r="E883" s="39"/>
      <c r="F883" s="238" t="s">
        <v>825</v>
      </c>
      <c r="G883" s="39"/>
      <c r="H883" s="39"/>
      <c r="I883" s="234"/>
      <c r="J883" s="39"/>
      <c r="K883" s="39"/>
      <c r="L883" s="43"/>
      <c r="M883" s="235"/>
      <c r="N883" s="236"/>
      <c r="O883" s="90"/>
      <c r="P883" s="90"/>
      <c r="Q883" s="90"/>
      <c r="R883" s="90"/>
      <c r="S883" s="90"/>
      <c r="T883" s="91"/>
      <c r="U883" s="37"/>
      <c r="V883" s="37"/>
      <c r="W883" s="37"/>
      <c r="X883" s="37"/>
      <c r="Y883" s="37"/>
      <c r="Z883" s="37"/>
      <c r="AA883" s="37"/>
      <c r="AB883" s="37"/>
      <c r="AC883" s="37"/>
      <c r="AD883" s="37"/>
      <c r="AE883" s="37"/>
      <c r="AT883" s="16" t="s">
        <v>146</v>
      </c>
      <c r="AU883" s="16" t="s">
        <v>91</v>
      </c>
    </row>
    <row r="884" s="13" customFormat="1">
      <c r="A884" s="13"/>
      <c r="B884" s="240"/>
      <c r="C884" s="241"/>
      <c r="D884" s="232" t="s">
        <v>150</v>
      </c>
      <c r="E884" s="242" t="s">
        <v>1</v>
      </c>
      <c r="F884" s="243" t="s">
        <v>992</v>
      </c>
      <c r="G884" s="241"/>
      <c r="H884" s="244">
        <v>24.5</v>
      </c>
      <c r="I884" s="245"/>
      <c r="J884" s="241"/>
      <c r="K884" s="241"/>
      <c r="L884" s="246"/>
      <c r="M884" s="247"/>
      <c r="N884" s="248"/>
      <c r="O884" s="248"/>
      <c r="P884" s="248"/>
      <c r="Q884" s="248"/>
      <c r="R884" s="248"/>
      <c r="S884" s="248"/>
      <c r="T884" s="249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50" t="s">
        <v>150</v>
      </c>
      <c r="AU884" s="250" t="s">
        <v>91</v>
      </c>
      <c r="AV884" s="13" t="s">
        <v>91</v>
      </c>
      <c r="AW884" s="13" t="s">
        <v>36</v>
      </c>
      <c r="AX884" s="13" t="s">
        <v>89</v>
      </c>
      <c r="AY884" s="250" t="s">
        <v>136</v>
      </c>
    </row>
    <row r="885" s="2" customFormat="1" ht="33" customHeight="1">
      <c r="A885" s="37"/>
      <c r="B885" s="38"/>
      <c r="C885" s="218" t="s">
        <v>993</v>
      </c>
      <c r="D885" s="218" t="s">
        <v>138</v>
      </c>
      <c r="E885" s="219" t="s">
        <v>185</v>
      </c>
      <c r="F885" s="220" t="s">
        <v>186</v>
      </c>
      <c r="G885" s="221" t="s">
        <v>141</v>
      </c>
      <c r="H885" s="222">
        <v>10.35</v>
      </c>
      <c r="I885" s="223"/>
      <c r="J885" s="224">
        <f>ROUND(I885*H885,2)</f>
        <v>0</v>
      </c>
      <c r="K885" s="225"/>
      <c r="L885" s="43"/>
      <c r="M885" s="226" t="s">
        <v>1</v>
      </c>
      <c r="N885" s="227" t="s">
        <v>46</v>
      </c>
      <c r="O885" s="90"/>
      <c r="P885" s="228">
        <f>O885*H885</f>
        <v>0</v>
      </c>
      <c r="Q885" s="228">
        <v>1.1027</v>
      </c>
      <c r="R885" s="228">
        <f>Q885*H885</f>
        <v>11.412945000000001</v>
      </c>
      <c r="S885" s="228">
        <v>0</v>
      </c>
      <c r="T885" s="229">
        <f>S885*H885</f>
        <v>0</v>
      </c>
      <c r="U885" s="37"/>
      <c r="V885" s="37"/>
      <c r="W885" s="37"/>
      <c r="X885" s="37"/>
      <c r="Y885" s="37"/>
      <c r="Z885" s="37"/>
      <c r="AA885" s="37"/>
      <c r="AB885" s="37"/>
      <c r="AC885" s="37"/>
      <c r="AD885" s="37"/>
      <c r="AE885" s="37"/>
      <c r="AR885" s="230" t="s">
        <v>142</v>
      </c>
      <c r="AT885" s="230" t="s">
        <v>138</v>
      </c>
      <c r="AU885" s="230" t="s">
        <v>91</v>
      </c>
      <c r="AY885" s="16" t="s">
        <v>136</v>
      </c>
      <c r="BE885" s="231">
        <f>IF(N885="základní",J885,0)</f>
        <v>0</v>
      </c>
      <c r="BF885" s="231">
        <f>IF(N885="snížená",J885,0)</f>
        <v>0</v>
      </c>
      <c r="BG885" s="231">
        <f>IF(N885="zákl. přenesená",J885,0)</f>
        <v>0</v>
      </c>
      <c r="BH885" s="231">
        <f>IF(N885="sníž. přenesená",J885,0)</f>
        <v>0</v>
      </c>
      <c r="BI885" s="231">
        <f>IF(N885="nulová",J885,0)</f>
        <v>0</v>
      </c>
      <c r="BJ885" s="16" t="s">
        <v>89</v>
      </c>
      <c r="BK885" s="231">
        <f>ROUND(I885*H885,2)</f>
        <v>0</v>
      </c>
      <c r="BL885" s="16" t="s">
        <v>142</v>
      </c>
      <c r="BM885" s="230" t="s">
        <v>994</v>
      </c>
    </row>
    <row r="886" s="2" customFormat="1">
      <c r="A886" s="37"/>
      <c r="B886" s="38"/>
      <c r="C886" s="39"/>
      <c r="D886" s="232" t="s">
        <v>144</v>
      </c>
      <c r="E886" s="39"/>
      <c r="F886" s="233" t="s">
        <v>188</v>
      </c>
      <c r="G886" s="39"/>
      <c r="H886" s="39"/>
      <c r="I886" s="234"/>
      <c r="J886" s="39"/>
      <c r="K886" s="39"/>
      <c r="L886" s="43"/>
      <c r="M886" s="235"/>
      <c r="N886" s="236"/>
      <c r="O886" s="90"/>
      <c r="P886" s="90"/>
      <c r="Q886" s="90"/>
      <c r="R886" s="90"/>
      <c r="S886" s="90"/>
      <c r="T886" s="91"/>
      <c r="U886" s="37"/>
      <c r="V886" s="37"/>
      <c r="W886" s="37"/>
      <c r="X886" s="37"/>
      <c r="Y886" s="37"/>
      <c r="Z886" s="37"/>
      <c r="AA886" s="37"/>
      <c r="AB886" s="37"/>
      <c r="AC886" s="37"/>
      <c r="AD886" s="37"/>
      <c r="AE886" s="37"/>
      <c r="AT886" s="16" t="s">
        <v>144</v>
      </c>
      <c r="AU886" s="16" t="s">
        <v>91</v>
      </c>
    </row>
    <row r="887" s="2" customFormat="1">
      <c r="A887" s="37"/>
      <c r="B887" s="38"/>
      <c r="C887" s="39"/>
      <c r="D887" s="237" t="s">
        <v>146</v>
      </c>
      <c r="E887" s="39"/>
      <c r="F887" s="238" t="s">
        <v>189</v>
      </c>
      <c r="G887" s="39"/>
      <c r="H887" s="39"/>
      <c r="I887" s="234"/>
      <c r="J887" s="39"/>
      <c r="K887" s="39"/>
      <c r="L887" s="43"/>
      <c r="M887" s="235"/>
      <c r="N887" s="236"/>
      <c r="O887" s="90"/>
      <c r="P887" s="90"/>
      <c r="Q887" s="90"/>
      <c r="R887" s="90"/>
      <c r="S887" s="90"/>
      <c r="T887" s="91"/>
      <c r="U887" s="37"/>
      <c r="V887" s="37"/>
      <c r="W887" s="37"/>
      <c r="X887" s="37"/>
      <c r="Y887" s="37"/>
      <c r="Z887" s="37"/>
      <c r="AA887" s="37"/>
      <c r="AB887" s="37"/>
      <c r="AC887" s="37"/>
      <c r="AD887" s="37"/>
      <c r="AE887" s="37"/>
      <c r="AT887" s="16" t="s">
        <v>146</v>
      </c>
      <c r="AU887" s="16" t="s">
        <v>91</v>
      </c>
    </row>
    <row r="888" s="2" customFormat="1">
      <c r="A888" s="37"/>
      <c r="B888" s="38"/>
      <c r="C888" s="39"/>
      <c r="D888" s="232" t="s">
        <v>148</v>
      </c>
      <c r="E888" s="39"/>
      <c r="F888" s="239" t="s">
        <v>470</v>
      </c>
      <c r="G888" s="39"/>
      <c r="H888" s="39"/>
      <c r="I888" s="234"/>
      <c r="J888" s="39"/>
      <c r="K888" s="39"/>
      <c r="L888" s="43"/>
      <c r="M888" s="235"/>
      <c r="N888" s="236"/>
      <c r="O888" s="90"/>
      <c r="P888" s="90"/>
      <c r="Q888" s="90"/>
      <c r="R888" s="90"/>
      <c r="S888" s="90"/>
      <c r="T888" s="91"/>
      <c r="U888" s="37"/>
      <c r="V888" s="37"/>
      <c r="W888" s="37"/>
      <c r="X888" s="37"/>
      <c r="Y888" s="37"/>
      <c r="Z888" s="37"/>
      <c r="AA888" s="37"/>
      <c r="AB888" s="37"/>
      <c r="AC888" s="37"/>
      <c r="AD888" s="37"/>
      <c r="AE888" s="37"/>
      <c r="AT888" s="16" t="s">
        <v>148</v>
      </c>
      <c r="AU888" s="16" t="s">
        <v>91</v>
      </c>
    </row>
    <row r="889" s="13" customFormat="1">
      <c r="A889" s="13"/>
      <c r="B889" s="240"/>
      <c r="C889" s="241"/>
      <c r="D889" s="232" t="s">
        <v>150</v>
      </c>
      <c r="E889" s="242" t="s">
        <v>1</v>
      </c>
      <c r="F889" s="243" t="s">
        <v>995</v>
      </c>
      <c r="G889" s="241"/>
      <c r="H889" s="244">
        <v>10.35</v>
      </c>
      <c r="I889" s="245"/>
      <c r="J889" s="241"/>
      <c r="K889" s="241"/>
      <c r="L889" s="246"/>
      <c r="M889" s="247"/>
      <c r="N889" s="248"/>
      <c r="O889" s="248"/>
      <c r="P889" s="248"/>
      <c r="Q889" s="248"/>
      <c r="R889" s="248"/>
      <c r="S889" s="248"/>
      <c r="T889" s="249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50" t="s">
        <v>150</v>
      </c>
      <c r="AU889" s="250" t="s">
        <v>91</v>
      </c>
      <c r="AV889" s="13" t="s">
        <v>91</v>
      </c>
      <c r="AW889" s="13" t="s">
        <v>36</v>
      </c>
      <c r="AX889" s="13" t="s">
        <v>89</v>
      </c>
      <c r="AY889" s="250" t="s">
        <v>136</v>
      </c>
    </row>
    <row r="890" s="2" customFormat="1" ht="37.8" customHeight="1">
      <c r="A890" s="37"/>
      <c r="B890" s="38"/>
      <c r="C890" s="218" t="s">
        <v>996</v>
      </c>
      <c r="D890" s="218" t="s">
        <v>138</v>
      </c>
      <c r="E890" s="219" t="s">
        <v>180</v>
      </c>
      <c r="F890" s="220" t="s">
        <v>660</v>
      </c>
      <c r="G890" s="221" t="s">
        <v>141</v>
      </c>
      <c r="H890" s="222">
        <v>14.699999999999999</v>
      </c>
      <c r="I890" s="223"/>
      <c r="J890" s="224">
        <f>ROUND(I890*H890,2)</f>
        <v>0</v>
      </c>
      <c r="K890" s="225"/>
      <c r="L890" s="43"/>
      <c r="M890" s="226" t="s">
        <v>1</v>
      </c>
      <c r="N890" s="227" t="s">
        <v>46</v>
      </c>
      <c r="O890" s="90"/>
      <c r="P890" s="228">
        <f>O890*H890</f>
        <v>0</v>
      </c>
      <c r="Q890" s="228">
        <v>1.1027</v>
      </c>
      <c r="R890" s="228">
        <f>Q890*H890</f>
        <v>16.209689999999998</v>
      </c>
      <c r="S890" s="228">
        <v>0</v>
      </c>
      <c r="T890" s="229">
        <f>S890*H890</f>
        <v>0</v>
      </c>
      <c r="U890" s="37"/>
      <c r="V890" s="37"/>
      <c r="W890" s="37"/>
      <c r="X890" s="37"/>
      <c r="Y890" s="37"/>
      <c r="Z890" s="37"/>
      <c r="AA890" s="37"/>
      <c r="AB890" s="37"/>
      <c r="AC890" s="37"/>
      <c r="AD890" s="37"/>
      <c r="AE890" s="37"/>
      <c r="AR890" s="230" t="s">
        <v>142</v>
      </c>
      <c r="AT890" s="230" t="s">
        <v>138</v>
      </c>
      <c r="AU890" s="230" t="s">
        <v>91</v>
      </c>
      <c r="AY890" s="16" t="s">
        <v>136</v>
      </c>
      <c r="BE890" s="231">
        <f>IF(N890="základní",J890,0)</f>
        <v>0</v>
      </c>
      <c r="BF890" s="231">
        <f>IF(N890="snížená",J890,0)</f>
        <v>0</v>
      </c>
      <c r="BG890" s="231">
        <f>IF(N890="zákl. přenesená",J890,0)</f>
        <v>0</v>
      </c>
      <c r="BH890" s="231">
        <f>IF(N890="sníž. přenesená",J890,0)</f>
        <v>0</v>
      </c>
      <c r="BI890" s="231">
        <f>IF(N890="nulová",J890,0)</f>
        <v>0</v>
      </c>
      <c r="BJ890" s="16" t="s">
        <v>89</v>
      </c>
      <c r="BK890" s="231">
        <f>ROUND(I890*H890,2)</f>
        <v>0</v>
      </c>
      <c r="BL890" s="16" t="s">
        <v>142</v>
      </c>
      <c r="BM890" s="230" t="s">
        <v>997</v>
      </c>
    </row>
    <row r="891" s="2" customFormat="1">
      <c r="A891" s="37"/>
      <c r="B891" s="38"/>
      <c r="C891" s="39"/>
      <c r="D891" s="232" t="s">
        <v>144</v>
      </c>
      <c r="E891" s="39"/>
      <c r="F891" s="233" t="s">
        <v>662</v>
      </c>
      <c r="G891" s="39"/>
      <c r="H891" s="39"/>
      <c r="I891" s="234"/>
      <c r="J891" s="39"/>
      <c r="K891" s="39"/>
      <c r="L891" s="43"/>
      <c r="M891" s="235"/>
      <c r="N891" s="236"/>
      <c r="O891" s="90"/>
      <c r="P891" s="90"/>
      <c r="Q891" s="90"/>
      <c r="R891" s="90"/>
      <c r="S891" s="90"/>
      <c r="T891" s="91"/>
      <c r="U891" s="37"/>
      <c r="V891" s="37"/>
      <c r="W891" s="37"/>
      <c r="X891" s="37"/>
      <c r="Y891" s="37"/>
      <c r="Z891" s="37"/>
      <c r="AA891" s="37"/>
      <c r="AB891" s="37"/>
      <c r="AC891" s="37"/>
      <c r="AD891" s="37"/>
      <c r="AE891" s="37"/>
      <c r="AT891" s="16" t="s">
        <v>144</v>
      </c>
      <c r="AU891" s="16" t="s">
        <v>91</v>
      </c>
    </row>
    <row r="892" s="2" customFormat="1">
      <c r="A892" s="37"/>
      <c r="B892" s="38"/>
      <c r="C892" s="39"/>
      <c r="D892" s="232" t="s">
        <v>148</v>
      </c>
      <c r="E892" s="39"/>
      <c r="F892" s="239" t="s">
        <v>470</v>
      </c>
      <c r="G892" s="39"/>
      <c r="H892" s="39"/>
      <c r="I892" s="234"/>
      <c r="J892" s="39"/>
      <c r="K892" s="39"/>
      <c r="L892" s="43"/>
      <c r="M892" s="235"/>
      <c r="N892" s="236"/>
      <c r="O892" s="90"/>
      <c r="P892" s="90"/>
      <c r="Q892" s="90"/>
      <c r="R892" s="90"/>
      <c r="S892" s="90"/>
      <c r="T892" s="91"/>
      <c r="U892" s="37"/>
      <c r="V892" s="37"/>
      <c r="W892" s="37"/>
      <c r="X892" s="37"/>
      <c r="Y892" s="37"/>
      <c r="Z892" s="37"/>
      <c r="AA892" s="37"/>
      <c r="AB892" s="37"/>
      <c r="AC892" s="37"/>
      <c r="AD892" s="37"/>
      <c r="AE892" s="37"/>
      <c r="AT892" s="16" t="s">
        <v>148</v>
      </c>
      <c r="AU892" s="16" t="s">
        <v>91</v>
      </c>
    </row>
    <row r="893" s="13" customFormat="1">
      <c r="A893" s="13"/>
      <c r="B893" s="240"/>
      <c r="C893" s="241"/>
      <c r="D893" s="232" t="s">
        <v>150</v>
      </c>
      <c r="E893" s="242" t="s">
        <v>1</v>
      </c>
      <c r="F893" s="243" t="s">
        <v>998</v>
      </c>
      <c r="G893" s="241"/>
      <c r="H893" s="244">
        <v>14.699999999999999</v>
      </c>
      <c r="I893" s="245"/>
      <c r="J893" s="241"/>
      <c r="K893" s="241"/>
      <c r="L893" s="246"/>
      <c r="M893" s="247"/>
      <c r="N893" s="248"/>
      <c r="O893" s="248"/>
      <c r="P893" s="248"/>
      <c r="Q893" s="248"/>
      <c r="R893" s="248"/>
      <c r="S893" s="248"/>
      <c r="T893" s="249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50" t="s">
        <v>150</v>
      </c>
      <c r="AU893" s="250" t="s">
        <v>91</v>
      </c>
      <c r="AV893" s="13" t="s">
        <v>91</v>
      </c>
      <c r="AW893" s="13" t="s">
        <v>36</v>
      </c>
      <c r="AX893" s="13" t="s">
        <v>89</v>
      </c>
      <c r="AY893" s="250" t="s">
        <v>136</v>
      </c>
    </row>
    <row r="894" s="2" customFormat="1" ht="33" customHeight="1">
      <c r="A894" s="37"/>
      <c r="B894" s="38"/>
      <c r="C894" s="218" t="s">
        <v>999</v>
      </c>
      <c r="D894" s="218" t="s">
        <v>138</v>
      </c>
      <c r="E894" s="219" t="s">
        <v>492</v>
      </c>
      <c r="F894" s="220" t="s">
        <v>493</v>
      </c>
      <c r="G894" s="221" t="s">
        <v>160</v>
      </c>
      <c r="H894" s="222">
        <v>2.8999999999999999</v>
      </c>
      <c r="I894" s="223"/>
      <c r="J894" s="224">
        <f>ROUND(I894*H894,2)</f>
        <v>0</v>
      </c>
      <c r="K894" s="225"/>
      <c r="L894" s="43"/>
      <c r="M894" s="226" t="s">
        <v>1</v>
      </c>
      <c r="N894" s="227" t="s">
        <v>46</v>
      </c>
      <c r="O894" s="90"/>
      <c r="P894" s="228">
        <f>O894*H894</f>
        <v>0</v>
      </c>
      <c r="Q894" s="228">
        <v>0</v>
      </c>
      <c r="R894" s="228">
        <f>Q894*H894</f>
        <v>0</v>
      </c>
      <c r="S894" s="228">
        <v>0</v>
      </c>
      <c r="T894" s="229">
        <f>S894*H894</f>
        <v>0</v>
      </c>
      <c r="U894" s="37"/>
      <c r="V894" s="37"/>
      <c r="W894" s="37"/>
      <c r="X894" s="37"/>
      <c r="Y894" s="37"/>
      <c r="Z894" s="37"/>
      <c r="AA894" s="37"/>
      <c r="AB894" s="37"/>
      <c r="AC894" s="37"/>
      <c r="AD894" s="37"/>
      <c r="AE894" s="37"/>
      <c r="AR894" s="230" t="s">
        <v>142</v>
      </c>
      <c r="AT894" s="230" t="s">
        <v>138</v>
      </c>
      <c r="AU894" s="230" t="s">
        <v>91</v>
      </c>
      <c r="AY894" s="16" t="s">
        <v>136</v>
      </c>
      <c r="BE894" s="231">
        <f>IF(N894="základní",J894,0)</f>
        <v>0</v>
      </c>
      <c r="BF894" s="231">
        <f>IF(N894="snížená",J894,0)</f>
        <v>0</v>
      </c>
      <c r="BG894" s="231">
        <f>IF(N894="zákl. přenesená",J894,0)</f>
        <v>0</v>
      </c>
      <c r="BH894" s="231">
        <f>IF(N894="sníž. přenesená",J894,0)</f>
        <v>0</v>
      </c>
      <c r="BI894" s="231">
        <f>IF(N894="nulová",J894,0)</f>
        <v>0</v>
      </c>
      <c r="BJ894" s="16" t="s">
        <v>89</v>
      </c>
      <c r="BK894" s="231">
        <f>ROUND(I894*H894,2)</f>
        <v>0</v>
      </c>
      <c r="BL894" s="16" t="s">
        <v>142</v>
      </c>
      <c r="BM894" s="230" t="s">
        <v>1000</v>
      </c>
    </row>
    <row r="895" s="2" customFormat="1">
      <c r="A895" s="37"/>
      <c r="B895" s="38"/>
      <c r="C895" s="39"/>
      <c r="D895" s="232" t="s">
        <v>144</v>
      </c>
      <c r="E895" s="39"/>
      <c r="F895" s="233" t="s">
        <v>495</v>
      </c>
      <c r="G895" s="39"/>
      <c r="H895" s="39"/>
      <c r="I895" s="234"/>
      <c r="J895" s="39"/>
      <c r="K895" s="39"/>
      <c r="L895" s="43"/>
      <c r="M895" s="235"/>
      <c r="N895" s="236"/>
      <c r="O895" s="90"/>
      <c r="P895" s="90"/>
      <c r="Q895" s="90"/>
      <c r="R895" s="90"/>
      <c r="S895" s="90"/>
      <c r="T895" s="91"/>
      <c r="U895" s="37"/>
      <c r="V895" s="37"/>
      <c r="W895" s="37"/>
      <c r="X895" s="37"/>
      <c r="Y895" s="37"/>
      <c r="Z895" s="37"/>
      <c r="AA895" s="37"/>
      <c r="AB895" s="37"/>
      <c r="AC895" s="37"/>
      <c r="AD895" s="37"/>
      <c r="AE895" s="37"/>
      <c r="AT895" s="16" t="s">
        <v>144</v>
      </c>
      <c r="AU895" s="16" t="s">
        <v>91</v>
      </c>
    </row>
    <row r="896" s="2" customFormat="1">
      <c r="A896" s="37"/>
      <c r="B896" s="38"/>
      <c r="C896" s="39"/>
      <c r="D896" s="237" t="s">
        <v>146</v>
      </c>
      <c r="E896" s="39"/>
      <c r="F896" s="238" t="s">
        <v>496</v>
      </c>
      <c r="G896" s="39"/>
      <c r="H896" s="39"/>
      <c r="I896" s="234"/>
      <c r="J896" s="39"/>
      <c r="K896" s="39"/>
      <c r="L896" s="43"/>
      <c r="M896" s="235"/>
      <c r="N896" s="236"/>
      <c r="O896" s="90"/>
      <c r="P896" s="90"/>
      <c r="Q896" s="90"/>
      <c r="R896" s="90"/>
      <c r="S896" s="90"/>
      <c r="T896" s="91"/>
      <c r="U896" s="37"/>
      <c r="V896" s="37"/>
      <c r="W896" s="37"/>
      <c r="X896" s="37"/>
      <c r="Y896" s="37"/>
      <c r="Z896" s="37"/>
      <c r="AA896" s="37"/>
      <c r="AB896" s="37"/>
      <c r="AC896" s="37"/>
      <c r="AD896" s="37"/>
      <c r="AE896" s="37"/>
      <c r="AT896" s="16" t="s">
        <v>146</v>
      </c>
      <c r="AU896" s="16" t="s">
        <v>91</v>
      </c>
    </row>
    <row r="897" s="2" customFormat="1">
      <c r="A897" s="37"/>
      <c r="B897" s="38"/>
      <c r="C897" s="39"/>
      <c r="D897" s="232" t="s">
        <v>148</v>
      </c>
      <c r="E897" s="39"/>
      <c r="F897" s="239" t="s">
        <v>470</v>
      </c>
      <c r="G897" s="39"/>
      <c r="H897" s="39"/>
      <c r="I897" s="234"/>
      <c r="J897" s="39"/>
      <c r="K897" s="39"/>
      <c r="L897" s="43"/>
      <c r="M897" s="235"/>
      <c r="N897" s="236"/>
      <c r="O897" s="90"/>
      <c r="P897" s="90"/>
      <c r="Q897" s="90"/>
      <c r="R897" s="90"/>
      <c r="S897" s="90"/>
      <c r="T897" s="91"/>
      <c r="U897" s="37"/>
      <c r="V897" s="37"/>
      <c r="W897" s="37"/>
      <c r="X897" s="37"/>
      <c r="Y897" s="37"/>
      <c r="Z897" s="37"/>
      <c r="AA897" s="37"/>
      <c r="AB897" s="37"/>
      <c r="AC897" s="37"/>
      <c r="AD897" s="37"/>
      <c r="AE897" s="37"/>
      <c r="AT897" s="16" t="s">
        <v>148</v>
      </c>
      <c r="AU897" s="16" t="s">
        <v>91</v>
      </c>
    </row>
    <row r="898" s="13" customFormat="1">
      <c r="A898" s="13"/>
      <c r="B898" s="240"/>
      <c r="C898" s="241"/>
      <c r="D898" s="232" t="s">
        <v>150</v>
      </c>
      <c r="E898" s="242" t="s">
        <v>1</v>
      </c>
      <c r="F898" s="243" t="s">
        <v>1001</v>
      </c>
      <c r="G898" s="241"/>
      <c r="H898" s="244">
        <v>2.8999999999999999</v>
      </c>
      <c r="I898" s="245"/>
      <c r="J898" s="241"/>
      <c r="K898" s="241"/>
      <c r="L898" s="246"/>
      <c r="M898" s="247"/>
      <c r="N898" s="248"/>
      <c r="O898" s="248"/>
      <c r="P898" s="248"/>
      <c r="Q898" s="248"/>
      <c r="R898" s="248"/>
      <c r="S898" s="248"/>
      <c r="T898" s="249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50" t="s">
        <v>150</v>
      </c>
      <c r="AU898" s="250" t="s">
        <v>91</v>
      </c>
      <c r="AV898" s="13" t="s">
        <v>91</v>
      </c>
      <c r="AW898" s="13" t="s">
        <v>36</v>
      </c>
      <c r="AX898" s="13" t="s">
        <v>89</v>
      </c>
      <c r="AY898" s="250" t="s">
        <v>136</v>
      </c>
    </row>
    <row r="899" s="2" customFormat="1" ht="24.15" customHeight="1">
      <c r="A899" s="37"/>
      <c r="B899" s="38"/>
      <c r="C899" s="218" t="s">
        <v>1002</v>
      </c>
      <c r="D899" s="218" t="s">
        <v>138</v>
      </c>
      <c r="E899" s="219" t="s">
        <v>578</v>
      </c>
      <c r="F899" s="220" t="s">
        <v>579</v>
      </c>
      <c r="G899" s="221" t="s">
        <v>160</v>
      </c>
      <c r="H899" s="222">
        <v>2.8999999999999999</v>
      </c>
      <c r="I899" s="223"/>
      <c r="J899" s="224">
        <f>ROUND(I899*H899,2)</f>
        <v>0</v>
      </c>
      <c r="K899" s="225"/>
      <c r="L899" s="43"/>
      <c r="M899" s="226" t="s">
        <v>1</v>
      </c>
      <c r="N899" s="227" t="s">
        <v>46</v>
      </c>
      <c r="O899" s="90"/>
      <c r="P899" s="228">
        <f>O899*H899</f>
        <v>0</v>
      </c>
      <c r="Q899" s="228">
        <v>1.8700000000000001</v>
      </c>
      <c r="R899" s="228">
        <f>Q899*H899</f>
        <v>5.423</v>
      </c>
      <c r="S899" s="228">
        <v>0</v>
      </c>
      <c r="T899" s="229">
        <f>S899*H899</f>
        <v>0</v>
      </c>
      <c r="U899" s="37"/>
      <c r="V899" s="37"/>
      <c r="W899" s="37"/>
      <c r="X899" s="37"/>
      <c r="Y899" s="37"/>
      <c r="Z899" s="37"/>
      <c r="AA899" s="37"/>
      <c r="AB899" s="37"/>
      <c r="AC899" s="37"/>
      <c r="AD899" s="37"/>
      <c r="AE899" s="37"/>
      <c r="AR899" s="230" t="s">
        <v>142</v>
      </c>
      <c r="AT899" s="230" t="s">
        <v>138</v>
      </c>
      <c r="AU899" s="230" t="s">
        <v>91</v>
      </c>
      <c r="AY899" s="16" t="s">
        <v>136</v>
      </c>
      <c r="BE899" s="231">
        <f>IF(N899="základní",J899,0)</f>
        <v>0</v>
      </c>
      <c r="BF899" s="231">
        <f>IF(N899="snížená",J899,0)</f>
        <v>0</v>
      </c>
      <c r="BG899" s="231">
        <f>IF(N899="zákl. přenesená",J899,0)</f>
        <v>0</v>
      </c>
      <c r="BH899" s="231">
        <f>IF(N899="sníž. přenesená",J899,0)</f>
        <v>0</v>
      </c>
      <c r="BI899" s="231">
        <f>IF(N899="nulová",J899,0)</f>
        <v>0</v>
      </c>
      <c r="BJ899" s="16" t="s">
        <v>89</v>
      </c>
      <c r="BK899" s="231">
        <f>ROUND(I899*H899,2)</f>
        <v>0</v>
      </c>
      <c r="BL899" s="16" t="s">
        <v>142</v>
      </c>
      <c r="BM899" s="230" t="s">
        <v>1003</v>
      </c>
    </row>
    <row r="900" s="2" customFormat="1">
      <c r="A900" s="37"/>
      <c r="B900" s="38"/>
      <c r="C900" s="39"/>
      <c r="D900" s="232" t="s">
        <v>144</v>
      </c>
      <c r="E900" s="39"/>
      <c r="F900" s="233" t="s">
        <v>581</v>
      </c>
      <c r="G900" s="39"/>
      <c r="H900" s="39"/>
      <c r="I900" s="234"/>
      <c r="J900" s="39"/>
      <c r="K900" s="39"/>
      <c r="L900" s="43"/>
      <c r="M900" s="235"/>
      <c r="N900" s="236"/>
      <c r="O900" s="90"/>
      <c r="P900" s="90"/>
      <c r="Q900" s="90"/>
      <c r="R900" s="90"/>
      <c r="S900" s="90"/>
      <c r="T900" s="91"/>
      <c r="U900" s="37"/>
      <c r="V900" s="37"/>
      <c r="W900" s="37"/>
      <c r="X900" s="37"/>
      <c r="Y900" s="37"/>
      <c r="Z900" s="37"/>
      <c r="AA900" s="37"/>
      <c r="AB900" s="37"/>
      <c r="AC900" s="37"/>
      <c r="AD900" s="37"/>
      <c r="AE900" s="37"/>
      <c r="AT900" s="16" t="s">
        <v>144</v>
      </c>
      <c r="AU900" s="16" t="s">
        <v>91</v>
      </c>
    </row>
    <row r="901" s="2" customFormat="1">
      <c r="A901" s="37"/>
      <c r="B901" s="38"/>
      <c r="C901" s="39"/>
      <c r="D901" s="237" t="s">
        <v>146</v>
      </c>
      <c r="E901" s="39"/>
      <c r="F901" s="238" t="s">
        <v>582</v>
      </c>
      <c r="G901" s="39"/>
      <c r="H901" s="39"/>
      <c r="I901" s="234"/>
      <c r="J901" s="39"/>
      <c r="K901" s="39"/>
      <c r="L901" s="43"/>
      <c r="M901" s="235"/>
      <c r="N901" s="236"/>
      <c r="O901" s="90"/>
      <c r="P901" s="90"/>
      <c r="Q901" s="90"/>
      <c r="R901" s="90"/>
      <c r="S901" s="90"/>
      <c r="T901" s="91"/>
      <c r="U901" s="37"/>
      <c r="V901" s="37"/>
      <c r="W901" s="37"/>
      <c r="X901" s="37"/>
      <c r="Y901" s="37"/>
      <c r="Z901" s="37"/>
      <c r="AA901" s="37"/>
      <c r="AB901" s="37"/>
      <c r="AC901" s="37"/>
      <c r="AD901" s="37"/>
      <c r="AE901" s="37"/>
      <c r="AT901" s="16" t="s">
        <v>146</v>
      </c>
      <c r="AU901" s="16" t="s">
        <v>91</v>
      </c>
    </row>
    <row r="902" s="2" customFormat="1">
      <c r="A902" s="37"/>
      <c r="B902" s="38"/>
      <c r="C902" s="39"/>
      <c r="D902" s="232" t="s">
        <v>148</v>
      </c>
      <c r="E902" s="39"/>
      <c r="F902" s="239" t="s">
        <v>470</v>
      </c>
      <c r="G902" s="39"/>
      <c r="H902" s="39"/>
      <c r="I902" s="234"/>
      <c r="J902" s="39"/>
      <c r="K902" s="39"/>
      <c r="L902" s="43"/>
      <c r="M902" s="235"/>
      <c r="N902" s="236"/>
      <c r="O902" s="90"/>
      <c r="P902" s="90"/>
      <c r="Q902" s="90"/>
      <c r="R902" s="90"/>
      <c r="S902" s="90"/>
      <c r="T902" s="91"/>
      <c r="U902" s="37"/>
      <c r="V902" s="37"/>
      <c r="W902" s="37"/>
      <c r="X902" s="37"/>
      <c r="Y902" s="37"/>
      <c r="Z902" s="37"/>
      <c r="AA902" s="37"/>
      <c r="AB902" s="37"/>
      <c r="AC902" s="37"/>
      <c r="AD902" s="37"/>
      <c r="AE902" s="37"/>
      <c r="AT902" s="16" t="s">
        <v>148</v>
      </c>
      <c r="AU902" s="16" t="s">
        <v>91</v>
      </c>
    </row>
    <row r="903" s="13" customFormat="1">
      <c r="A903" s="13"/>
      <c r="B903" s="240"/>
      <c r="C903" s="241"/>
      <c r="D903" s="232" t="s">
        <v>150</v>
      </c>
      <c r="E903" s="242" t="s">
        <v>1</v>
      </c>
      <c r="F903" s="243" t="s">
        <v>1001</v>
      </c>
      <c r="G903" s="241"/>
      <c r="H903" s="244">
        <v>2.8999999999999999</v>
      </c>
      <c r="I903" s="245"/>
      <c r="J903" s="241"/>
      <c r="K903" s="241"/>
      <c r="L903" s="246"/>
      <c r="M903" s="247"/>
      <c r="N903" s="248"/>
      <c r="O903" s="248"/>
      <c r="P903" s="248"/>
      <c r="Q903" s="248"/>
      <c r="R903" s="248"/>
      <c r="S903" s="248"/>
      <c r="T903" s="249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50" t="s">
        <v>150</v>
      </c>
      <c r="AU903" s="250" t="s">
        <v>91</v>
      </c>
      <c r="AV903" s="13" t="s">
        <v>91</v>
      </c>
      <c r="AW903" s="13" t="s">
        <v>36</v>
      </c>
      <c r="AX903" s="13" t="s">
        <v>89</v>
      </c>
      <c r="AY903" s="250" t="s">
        <v>136</v>
      </c>
    </row>
    <row r="904" s="2" customFormat="1" ht="24.15" customHeight="1">
      <c r="A904" s="37"/>
      <c r="B904" s="38"/>
      <c r="C904" s="218" t="s">
        <v>1004</v>
      </c>
      <c r="D904" s="218" t="s">
        <v>138</v>
      </c>
      <c r="E904" s="219" t="s">
        <v>584</v>
      </c>
      <c r="F904" s="220" t="s">
        <v>585</v>
      </c>
      <c r="G904" s="221" t="s">
        <v>141</v>
      </c>
      <c r="H904" s="222">
        <v>13</v>
      </c>
      <c r="I904" s="223"/>
      <c r="J904" s="224">
        <f>ROUND(I904*H904,2)</f>
        <v>0</v>
      </c>
      <c r="K904" s="225"/>
      <c r="L904" s="43"/>
      <c r="M904" s="226" t="s">
        <v>1</v>
      </c>
      <c r="N904" s="227" t="s">
        <v>46</v>
      </c>
      <c r="O904" s="90"/>
      <c r="P904" s="228">
        <f>O904*H904</f>
        <v>0</v>
      </c>
      <c r="Q904" s="228">
        <v>0</v>
      </c>
      <c r="R904" s="228">
        <f>Q904*H904</f>
        <v>0</v>
      </c>
      <c r="S904" s="228">
        <v>0</v>
      </c>
      <c r="T904" s="229">
        <f>S904*H904</f>
        <v>0</v>
      </c>
      <c r="U904" s="37"/>
      <c r="V904" s="37"/>
      <c r="W904" s="37"/>
      <c r="X904" s="37"/>
      <c r="Y904" s="37"/>
      <c r="Z904" s="37"/>
      <c r="AA904" s="37"/>
      <c r="AB904" s="37"/>
      <c r="AC904" s="37"/>
      <c r="AD904" s="37"/>
      <c r="AE904" s="37"/>
      <c r="AR904" s="230" t="s">
        <v>142</v>
      </c>
      <c r="AT904" s="230" t="s">
        <v>138</v>
      </c>
      <c r="AU904" s="230" t="s">
        <v>91</v>
      </c>
      <c r="AY904" s="16" t="s">
        <v>136</v>
      </c>
      <c r="BE904" s="231">
        <f>IF(N904="základní",J904,0)</f>
        <v>0</v>
      </c>
      <c r="BF904" s="231">
        <f>IF(N904="snížená",J904,0)</f>
        <v>0</v>
      </c>
      <c r="BG904" s="231">
        <f>IF(N904="zákl. přenesená",J904,0)</f>
        <v>0</v>
      </c>
      <c r="BH904" s="231">
        <f>IF(N904="sníž. přenesená",J904,0)</f>
        <v>0</v>
      </c>
      <c r="BI904" s="231">
        <f>IF(N904="nulová",J904,0)</f>
        <v>0</v>
      </c>
      <c r="BJ904" s="16" t="s">
        <v>89</v>
      </c>
      <c r="BK904" s="231">
        <f>ROUND(I904*H904,2)</f>
        <v>0</v>
      </c>
      <c r="BL904" s="16" t="s">
        <v>142</v>
      </c>
      <c r="BM904" s="230" t="s">
        <v>1005</v>
      </c>
    </row>
    <row r="905" s="2" customFormat="1">
      <c r="A905" s="37"/>
      <c r="B905" s="38"/>
      <c r="C905" s="39"/>
      <c r="D905" s="232" t="s">
        <v>144</v>
      </c>
      <c r="E905" s="39"/>
      <c r="F905" s="233" t="s">
        <v>587</v>
      </c>
      <c r="G905" s="39"/>
      <c r="H905" s="39"/>
      <c r="I905" s="234"/>
      <c r="J905" s="39"/>
      <c r="K905" s="39"/>
      <c r="L905" s="43"/>
      <c r="M905" s="235"/>
      <c r="N905" s="236"/>
      <c r="O905" s="90"/>
      <c r="P905" s="90"/>
      <c r="Q905" s="90"/>
      <c r="R905" s="90"/>
      <c r="S905" s="90"/>
      <c r="T905" s="91"/>
      <c r="U905" s="37"/>
      <c r="V905" s="37"/>
      <c r="W905" s="37"/>
      <c r="X905" s="37"/>
      <c r="Y905" s="37"/>
      <c r="Z905" s="37"/>
      <c r="AA905" s="37"/>
      <c r="AB905" s="37"/>
      <c r="AC905" s="37"/>
      <c r="AD905" s="37"/>
      <c r="AE905" s="37"/>
      <c r="AT905" s="16" t="s">
        <v>144</v>
      </c>
      <c r="AU905" s="16" t="s">
        <v>91</v>
      </c>
    </row>
    <row r="906" s="2" customFormat="1">
      <c r="A906" s="37"/>
      <c r="B906" s="38"/>
      <c r="C906" s="39"/>
      <c r="D906" s="237" t="s">
        <v>146</v>
      </c>
      <c r="E906" s="39"/>
      <c r="F906" s="238" t="s">
        <v>588</v>
      </c>
      <c r="G906" s="39"/>
      <c r="H906" s="39"/>
      <c r="I906" s="234"/>
      <c r="J906" s="39"/>
      <c r="K906" s="39"/>
      <c r="L906" s="43"/>
      <c r="M906" s="235"/>
      <c r="N906" s="236"/>
      <c r="O906" s="90"/>
      <c r="P906" s="90"/>
      <c r="Q906" s="90"/>
      <c r="R906" s="90"/>
      <c r="S906" s="90"/>
      <c r="T906" s="91"/>
      <c r="U906" s="37"/>
      <c r="V906" s="37"/>
      <c r="W906" s="37"/>
      <c r="X906" s="37"/>
      <c r="Y906" s="37"/>
      <c r="Z906" s="37"/>
      <c r="AA906" s="37"/>
      <c r="AB906" s="37"/>
      <c r="AC906" s="37"/>
      <c r="AD906" s="37"/>
      <c r="AE906" s="37"/>
      <c r="AT906" s="16" t="s">
        <v>146</v>
      </c>
      <c r="AU906" s="16" t="s">
        <v>91</v>
      </c>
    </row>
    <row r="907" s="13" customFormat="1">
      <c r="A907" s="13"/>
      <c r="B907" s="240"/>
      <c r="C907" s="241"/>
      <c r="D907" s="232" t="s">
        <v>150</v>
      </c>
      <c r="E907" s="242" t="s">
        <v>1</v>
      </c>
      <c r="F907" s="243" t="s">
        <v>1006</v>
      </c>
      <c r="G907" s="241"/>
      <c r="H907" s="244">
        <v>13</v>
      </c>
      <c r="I907" s="245"/>
      <c r="J907" s="241"/>
      <c r="K907" s="241"/>
      <c r="L907" s="246"/>
      <c r="M907" s="247"/>
      <c r="N907" s="248"/>
      <c r="O907" s="248"/>
      <c r="P907" s="248"/>
      <c r="Q907" s="248"/>
      <c r="R907" s="248"/>
      <c r="S907" s="248"/>
      <c r="T907" s="249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50" t="s">
        <v>150</v>
      </c>
      <c r="AU907" s="250" t="s">
        <v>91</v>
      </c>
      <c r="AV907" s="13" t="s">
        <v>91</v>
      </c>
      <c r="AW907" s="13" t="s">
        <v>36</v>
      </c>
      <c r="AX907" s="13" t="s">
        <v>89</v>
      </c>
      <c r="AY907" s="250" t="s">
        <v>136</v>
      </c>
    </row>
    <row r="908" s="2" customFormat="1" ht="33" customHeight="1">
      <c r="A908" s="37"/>
      <c r="B908" s="38"/>
      <c r="C908" s="218" t="s">
        <v>1007</v>
      </c>
      <c r="D908" s="218" t="s">
        <v>138</v>
      </c>
      <c r="E908" s="219" t="s">
        <v>590</v>
      </c>
      <c r="F908" s="220" t="s">
        <v>591</v>
      </c>
      <c r="G908" s="221" t="s">
        <v>160</v>
      </c>
      <c r="H908" s="222">
        <v>5.5899999999999999</v>
      </c>
      <c r="I908" s="223"/>
      <c r="J908" s="224">
        <f>ROUND(I908*H908,2)</f>
        <v>0</v>
      </c>
      <c r="K908" s="225"/>
      <c r="L908" s="43"/>
      <c r="M908" s="226" t="s">
        <v>1</v>
      </c>
      <c r="N908" s="227" t="s">
        <v>46</v>
      </c>
      <c r="O908" s="90"/>
      <c r="P908" s="228">
        <f>O908*H908</f>
        <v>0</v>
      </c>
      <c r="Q908" s="228">
        <v>0</v>
      </c>
      <c r="R908" s="228">
        <f>Q908*H908</f>
        <v>0</v>
      </c>
      <c r="S908" s="228">
        <v>0</v>
      </c>
      <c r="T908" s="229">
        <f>S908*H908</f>
        <v>0</v>
      </c>
      <c r="U908" s="37"/>
      <c r="V908" s="37"/>
      <c r="W908" s="37"/>
      <c r="X908" s="37"/>
      <c r="Y908" s="37"/>
      <c r="Z908" s="37"/>
      <c r="AA908" s="37"/>
      <c r="AB908" s="37"/>
      <c r="AC908" s="37"/>
      <c r="AD908" s="37"/>
      <c r="AE908" s="37"/>
      <c r="AR908" s="230" t="s">
        <v>142</v>
      </c>
      <c r="AT908" s="230" t="s">
        <v>138</v>
      </c>
      <c r="AU908" s="230" t="s">
        <v>91</v>
      </c>
      <c r="AY908" s="16" t="s">
        <v>136</v>
      </c>
      <c r="BE908" s="231">
        <f>IF(N908="základní",J908,0)</f>
        <v>0</v>
      </c>
      <c r="BF908" s="231">
        <f>IF(N908="snížená",J908,0)</f>
        <v>0</v>
      </c>
      <c r="BG908" s="231">
        <f>IF(N908="zákl. přenesená",J908,0)</f>
        <v>0</v>
      </c>
      <c r="BH908" s="231">
        <f>IF(N908="sníž. přenesená",J908,0)</f>
        <v>0</v>
      </c>
      <c r="BI908" s="231">
        <f>IF(N908="nulová",J908,0)</f>
        <v>0</v>
      </c>
      <c r="BJ908" s="16" t="s">
        <v>89</v>
      </c>
      <c r="BK908" s="231">
        <f>ROUND(I908*H908,2)</f>
        <v>0</v>
      </c>
      <c r="BL908" s="16" t="s">
        <v>142</v>
      </c>
      <c r="BM908" s="230" t="s">
        <v>1008</v>
      </c>
    </row>
    <row r="909" s="2" customFormat="1">
      <c r="A909" s="37"/>
      <c r="B909" s="38"/>
      <c r="C909" s="39"/>
      <c r="D909" s="232" t="s">
        <v>144</v>
      </c>
      <c r="E909" s="39"/>
      <c r="F909" s="233" t="s">
        <v>593</v>
      </c>
      <c r="G909" s="39"/>
      <c r="H909" s="39"/>
      <c r="I909" s="234"/>
      <c r="J909" s="39"/>
      <c r="K909" s="39"/>
      <c r="L909" s="43"/>
      <c r="M909" s="235"/>
      <c r="N909" s="236"/>
      <c r="O909" s="90"/>
      <c r="P909" s="90"/>
      <c r="Q909" s="90"/>
      <c r="R909" s="90"/>
      <c r="S909" s="90"/>
      <c r="T909" s="91"/>
      <c r="U909" s="37"/>
      <c r="V909" s="37"/>
      <c r="W909" s="37"/>
      <c r="X909" s="37"/>
      <c r="Y909" s="37"/>
      <c r="Z909" s="37"/>
      <c r="AA909" s="37"/>
      <c r="AB909" s="37"/>
      <c r="AC909" s="37"/>
      <c r="AD909" s="37"/>
      <c r="AE909" s="37"/>
      <c r="AT909" s="16" t="s">
        <v>144</v>
      </c>
      <c r="AU909" s="16" t="s">
        <v>91</v>
      </c>
    </row>
    <row r="910" s="2" customFormat="1">
      <c r="A910" s="37"/>
      <c r="B910" s="38"/>
      <c r="C910" s="39"/>
      <c r="D910" s="237" t="s">
        <v>146</v>
      </c>
      <c r="E910" s="39"/>
      <c r="F910" s="238" t="s">
        <v>594</v>
      </c>
      <c r="G910" s="39"/>
      <c r="H910" s="39"/>
      <c r="I910" s="234"/>
      <c r="J910" s="39"/>
      <c r="K910" s="39"/>
      <c r="L910" s="43"/>
      <c r="M910" s="235"/>
      <c r="N910" s="236"/>
      <c r="O910" s="90"/>
      <c r="P910" s="90"/>
      <c r="Q910" s="90"/>
      <c r="R910" s="90"/>
      <c r="S910" s="90"/>
      <c r="T910" s="91"/>
      <c r="U910" s="37"/>
      <c r="V910" s="37"/>
      <c r="W910" s="37"/>
      <c r="X910" s="37"/>
      <c r="Y910" s="37"/>
      <c r="Z910" s="37"/>
      <c r="AA910" s="37"/>
      <c r="AB910" s="37"/>
      <c r="AC910" s="37"/>
      <c r="AD910" s="37"/>
      <c r="AE910" s="37"/>
      <c r="AT910" s="16" t="s">
        <v>146</v>
      </c>
      <c r="AU910" s="16" t="s">
        <v>91</v>
      </c>
    </row>
    <row r="911" s="13" customFormat="1">
      <c r="A911" s="13"/>
      <c r="B911" s="240"/>
      <c r="C911" s="241"/>
      <c r="D911" s="232" t="s">
        <v>150</v>
      </c>
      <c r="E911" s="242" t="s">
        <v>1</v>
      </c>
      <c r="F911" s="243" t="s">
        <v>1009</v>
      </c>
      <c r="G911" s="241"/>
      <c r="H911" s="244">
        <v>5.5899999999999999</v>
      </c>
      <c r="I911" s="245"/>
      <c r="J911" s="241"/>
      <c r="K911" s="241"/>
      <c r="L911" s="246"/>
      <c r="M911" s="247"/>
      <c r="N911" s="248"/>
      <c r="O911" s="248"/>
      <c r="P911" s="248"/>
      <c r="Q911" s="248"/>
      <c r="R911" s="248"/>
      <c r="S911" s="248"/>
      <c r="T911" s="249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50" t="s">
        <v>150</v>
      </c>
      <c r="AU911" s="250" t="s">
        <v>91</v>
      </c>
      <c r="AV911" s="13" t="s">
        <v>91</v>
      </c>
      <c r="AW911" s="13" t="s">
        <v>36</v>
      </c>
      <c r="AX911" s="13" t="s">
        <v>89</v>
      </c>
      <c r="AY911" s="250" t="s">
        <v>136</v>
      </c>
    </row>
    <row r="912" s="2" customFormat="1" ht="33" customHeight="1">
      <c r="A912" s="37"/>
      <c r="B912" s="38"/>
      <c r="C912" s="218" t="s">
        <v>1010</v>
      </c>
      <c r="D912" s="218" t="s">
        <v>138</v>
      </c>
      <c r="E912" s="219" t="s">
        <v>596</v>
      </c>
      <c r="F912" s="220" t="s">
        <v>597</v>
      </c>
      <c r="G912" s="221" t="s">
        <v>160</v>
      </c>
      <c r="H912" s="222">
        <v>5.5899999999999999</v>
      </c>
      <c r="I912" s="223"/>
      <c r="J912" s="224">
        <f>ROUND(I912*H912,2)</f>
        <v>0</v>
      </c>
      <c r="K912" s="225"/>
      <c r="L912" s="43"/>
      <c r="M912" s="226" t="s">
        <v>1</v>
      </c>
      <c r="N912" s="227" t="s">
        <v>46</v>
      </c>
      <c r="O912" s="90"/>
      <c r="P912" s="228">
        <f>O912*H912</f>
        <v>0</v>
      </c>
      <c r="Q912" s="228">
        <v>0</v>
      </c>
      <c r="R912" s="228">
        <f>Q912*H912</f>
        <v>0</v>
      </c>
      <c r="S912" s="228">
        <v>0</v>
      </c>
      <c r="T912" s="229">
        <f>S912*H912</f>
        <v>0</v>
      </c>
      <c r="U912" s="37"/>
      <c r="V912" s="37"/>
      <c r="W912" s="37"/>
      <c r="X912" s="37"/>
      <c r="Y912" s="37"/>
      <c r="Z912" s="37"/>
      <c r="AA912" s="37"/>
      <c r="AB912" s="37"/>
      <c r="AC912" s="37"/>
      <c r="AD912" s="37"/>
      <c r="AE912" s="37"/>
      <c r="AR912" s="230" t="s">
        <v>142</v>
      </c>
      <c r="AT912" s="230" t="s">
        <v>138</v>
      </c>
      <c r="AU912" s="230" t="s">
        <v>91</v>
      </c>
      <c r="AY912" s="16" t="s">
        <v>136</v>
      </c>
      <c r="BE912" s="231">
        <f>IF(N912="základní",J912,0)</f>
        <v>0</v>
      </c>
      <c r="BF912" s="231">
        <f>IF(N912="snížená",J912,0)</f>
        <v>0</v>
      </c>
      <c r="BG912" s="231">
        <f>IF(N912="zákl. přenesená",J912,0)</f>
        <v>0</v>
      </c>
      <c r="BH912" s="231">
        <f>IF(N912="sníž. přenesená",J912,0)</f>
        <v>0</v>
      </c>
      <c r="BI912" s="231">
        <f>IF(N912="nulová",J912,0)</f>
        <v>0</v>
      </c>
      <c r="BJ912" s="16" t="s">
        <v>89</v>
      </c>
      <c r="BK912" s="231">
        <f>ROUND(I912*H912,2)</f>
        <v>0</v>
      </c>
      <c r="BL912" s="16" t="s">
        <v>142</v>
      </c>
      <c r="BM912" s="230" t="s">
        <v>1011</v>
      </c>
    </row>
    <row r="913" s="2" customFormat="1">
      <c r="A913" s="37"/>
      <c r="B913" s="38"/>
      <c r="C913" s="39"/>
      <c r="D913" s="232" t="s">
        <v>144</v>
      </c>
      <c r="E913" s="39"/>
      <c r="F913" s="233" t="s">
        <v>599</v>
      </c>
      <c r="G913" s="39"/>
      <c r="H913" s="39"/>
      <c r="I913" s="234"/>
      <c r="J913" s="39"/>
      <c r="K913" s="39"/>
      <c r="L913" s="43"/>
      <c r="M913" s="235"/>
      <c r="N913" s="236"/>
      <c r="O913" s="90"/>
      <c r="P913" s="90"/>
      <c r="Q913" s="90"/>
      <c r="R913" s="90"/>
      <c r="S913" s="90"/>
      <c r="T913" s="91"/>
      <c r="U913" s="37"/>
      <c r="V913" s="37"/>
      <c r="W913" s="37"/>
      <c r="X913" s="37"/>
      <c r="Y913" s="37"/>
      <c r="Z913" s="37"/>
      <c r="AA913" s="37"/>
      <c r="AB913" s="37"/>
      <c r="AC913" s="37"/>
      <c r="AD913" s="37"/>
      <c r="AE913" s="37"/>
      <c r="AT913" s="16" t="s">
        <v>144</v>
      </c>
      <c r="AU913" s="16" t="s">
        <v>91</v>
      </c>
    </row>
    <row r="914" s="2" customFormat="1">
      <c r="A914" s="37"/>
      <c r="B914" s="38"/>
      <c r="C914" s="39"/>
      <c r="D914" s="237" t="s">
        <v>146</v>
      </c>
      <c r="E914" s="39"/>
      <c r="F914" s="238" t="s">
        <v>600</v>
      </c>
      <c r="G914" s="39"/>
      <c r="H914" s="39"/>
      <c r="I914" s="234"/>
      <c r="J914" s="39"/>
      <c r="K914" s="39"/>
      <c r="L914" s="43"/>
      <c r="M914" s="235"/>
      <c r="N914" s="236"/>
      <c r="O914" s="90"/>
      <c r="P914" s="90"/>
      <c r="Q914" s="90"/>
      <c r="R914" s="90"/>
      <c r="S914" s="90"/>
      <c r="T914" s="91"/>
      <c r="U914" s="37"/>
      <c r="V914" s="37"/>
      <c r="W914" s="37"/>
      <c r="X914" s="37"/>
      <c r="Y914" s="37"/>
      <c r="Z914" s="37"/>
      <c r="AA914" s="37"/>
      <c r="AB914" s="37"/>
      <c r="AC914" s="37"/>
      <c r="AD914" s="37"/>
      <c r="AE914" s="37"/>
      <c r="AT914" s="16" t="s">
        <v>146</v>
      </c>
      <c r="AU914" s="16" t="s">
        <v>91</v>
      </c>
    </row>
    <row r="915" s="13" customFormat="1">
      <c r="A915" s="13"/>
      <c r="B915" s="240"/>
      <c r="C915" s="241"/>
      <c r="D915" s="232" t="s">
        <v>150</v>
      </c>
      <c r="E915" s="242" t="s">
        <v>1</v>
      </c>
      <c r="F915" s="243" t="s">
        <v>1012</v>
      </c>
      <c r="G915" s="241"/>
      <c r="H915" s="244">
        <v>5.5899999999999999</v>
      </c>
      <c r="I915" s="245"/>
      <c r="J915" s="241"/>
      <c r="K915" s="241"/>
      <c r="L915" s="246"/>
      <c r="M915" s="247"/>
      <c r="N915" s="248"/>
      <c r="O915" s="248"/>
      <c r="P915" s="248"/>
      <c r="Q915" s="248"/>
      <c r="R915" s="248"/>
      <c r="S915" s="248"/>
      <c r="T915" s="249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50" t="s">
        <v>150</v>
      </c>
      <c r="AU915" s="250" t="s">
        <v>91</v>
      </c>
      <c r="AV915" s="13" t="s">
        <v>91</v>
      </c>
      <c r="AW915" s="13" t="s">
        <v>36</v>
      </c>
      <c r="AX915" s="13" t="s">
        <v>89</v>
      </c>
      <c r="AY915" s="250" t="s">
        <v>136</v>
      </c>
    </row>
    <row r="916" s="2" customFormat="1" ht="33" customHeight="1">
      <c r="A916" s="37"/>
      <c r="B916" s="38"/>
      <c r="C916" s="218" t="s">
        <v>1013</v>
      </c>
      <c r="D916" s="218" t="s">
        <v>138</v>
      </c>
      <c r="E916" s="219" t="s">
        <v>403</v>
      </c>
      <c r="F916" s="220" t="s">
        <v>404</v>
      </c>
      <c r="G916" s="221" t="s">
        <v>265</v>
      </c>
      <c r="H916" s="222">
        <v>2.8300000000000001</v>
      </c>
      <c r="I916" s="223"/>
      <c r="J916" s="224">
        <f>ROUND(I916*H916,2)</f>
        <v>0</v>
      </c>
      <c r="K916" s="225"/>
      <c r="L916" s="43"/>
      <c r="M916" s="226" t="s">
        <v>1</v>
      </c>
      <c r="N916" s="227" t="s">
        <v>46</v>
      </c>
      <c r="O916" s="90"/>
      <c r="P916" s="228">
        <f>O916*H916</f>
        <v>0</v>
      </c>
      <c r="Q916" s="228">
        <v>0</v>
      </c>
      <c r="R916" s="228">
        <f>Q916*H916</f>
        <v>0</v>
      </c>
      <c r="S916" s="228">
        <v>0</v>
      </c>
      <c r="T916" s="229">
        <f>S916*H916</f>
        <v>0</v>
      </c>
      <c r="U916" s="37"/>
      <c r="V916" s="37"/>
      <c r="W916" s="37"/>
      <c r="X916" s="37"/>
      <c r="Y916" s="37"/>
      <c r="Z916" s="37"/>
      <c r="AA916" s="37"/>
      <c r="AB916" s="37"/>
      <c r="AC916" s="37"/>
      <c r="AD916" s="37"/>
      <c r="AE916" s="37"/>
      <c r="AR916" s="230" t="s">
        <v>142</v>
      </c>
      <c r="AT916" s="230" t="s">
        <v>138</v>
      </c>
      <c r="AU916" s="230" t="s">
        <v>91</v>
      </c>
      <c r="AY916" s="16" t="s">
        <v>136</v>
      </c>
      <c r="BE916" s="231">
        <f>IF(N916="základní",J916,0)</f>
        <v>0</v>
      </c>
      <c r="BF916" s="231">
        <f>IF(N916="snížená",J916,0)</f>
        <v>0</v>
      </c>
      <c r="BG916" s="231">
        <f>IF(N916="zákl. přenesená",J916,0)</f>
        <v>0</v>
      </c>
      <c r="BH916" s="231">
        <f>IF(N916="sníž. přenesená",J916,0)</f>
        <v>0</v>
      </c>
      <c r="BI916" s="231">
        <f>IF(N916="nulová",J916,0)</f>
        <v>0</v>
      </c>
      <c r="BJ916" s="16" t="s">
        <v>89</v>
      </c>
      <c r="BK916" s="231">
        <f>ROUND(I916*H916,2)</f>
        <v>0</v>
      </c>
      <c r="BL916" s="16" t="s">
        <v>142</v>
      </c>
      <c r="BM916" s="230" t="s">
        <v>1014</v>
      </c>
    </row>
    <row r="917" s="2" customFormat="1">
      <c r="A917" s="37"/>
      <c r="B917" s="38"/>
      <c r="C917" s="39"/>
      <c r="D917" s="232" t="s">
        <v>144</v>
      </c>
      <c r="E917" s="39"/>
      <c r="F917" s="233" t="s">
        <v>605</v>
      </c>
      <c r="G917" s="39"/>
      <c r="H917" s="39"/>
      <c r="I917" s="234"/>
      <c r="J917" s="39"/>
      <c r="K917" s="39"/>
      <c r="L917" s="43"/>
      <c r="M917" s="235"/>
      <c r="N917" s="236"/>
      <c r="O917" s="90"/>
      <c r="P917" s="90"/>
      <c r="Q917" s="90"/>
      <c r="R917" s="90"/>
      <c r="S917" s="90"/>
      <c r="T917" s="91"/>
      <c r="U917" s="37"/>
      <c r="V917" s="37"/>
      <c r="W917" s="37"/>
      <c r="X917" s="37"/>
      <c r="Y917" s="37"/>
      <c r="Z917" s="37"/>
      <c r="AA917" s="37"/>
      <c r="AB917" s="37"/>
      <c r="AC917" s="37"/>
      <c r="AD917" s="37"/>
      <c r="AE917" s="37"/>
      <c r="AT917" s="16" t="s">
        <v>144</v>
      </c>
      <c r="AU917" s="16" t="s">
        <v>91</v>
      </c>
    </row>
    <row r="918" s="2" customFormat="1">
      <c r="A918" s="37"/>
      <c r="B918" s="38"/>
      <c r="C918" s="39"/>
      <c r="D918" s="237" t="s">
        <v>146</v>
      </c>
      <c r="E918" s="39"/>
      <c r="F918" s="238" t="s">
        <v>407</v>
      </c>
      <c r="G918" s="39"/>
      <c r="H918" s="39"/>
      <c r="I918" s="234"/>
      <c r="J918" s="39"/>
      <c r="K918" s="39"/>
      <c r="L918" s="43"/>
      <c r="M918" s="235"/>
      <c r="N918" s="236"/>
      <c r="O918" s="90"/>
      <c r="P918" s="90"/>
      <c r="Q918" s="90"/>
      <c r="R918" s="90"/>
      <c r="S918" s="90"/>
      <c r="T918" s="91"/>
      <c r="U918" s="37"/>
      <c r="V918" s="37"/>
      <c r="W918" s="37"/>
      <c r="X918" s="37"/>
      <c r="Y918" s="37"/>
      <c r="Z918" s="37"/>
      <c r="AA918" s="37"/>
      <c r="AB918" s="37"/>
      <c r="AC918" s="37"/>
      <c r="AD918" s="37"/>
      <c r="AE918" s="37"/>
      <c r="AT918" s="16" t="s">
        <v>146</v>
      </c>
      <c r="AU918" s="16" t="s">
        <v>91</v>
      </c>
    </row>
    <row r="919" s="13" customFormat="1">
      <c r="A919" s="13"/>
      <c r="B919" s="240"/>
      <c r="C919" s="241"/>
      <c r="D919" s="232" t="s">
        <v>150</v>
      </c>
      <c r="E919" s="242" t="s">
        <v>1</v>
      </c>
      <c r="F919" s="243" t="s">
        <v>1015</v>
      </c>
      <c r="G919" s="241"/>
      <c r="H919" s="244">
        <v>2.8300000000000001</v>
      </c>
      <c r="I919" s="245"/>
      <c r="J919" s="241"/>
      <c r="K919" s="241"/>
      <c r="L919" s="246"/>
      <c r="M919" s="247"/>
      <c r="N919" s="248"/>
      <c r="O919" s="248"/>
      <c r="P919" s="248"/>
      <c r="Q919" s="248"/>
      <c r="R919" s="248"/>
      <c r="S919" s="248"/>
      <c r="T919" s="249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50" t="s">
        <v>150</v>
      </c>
      <c r="AU919" s="250" t="s">
        <v>91</v>
      </c>
      <c r="AV919" s="13" t="s">
        <v>91</v>
      </c>
      <c r="AW919" s="13" t="s">
        <v>36</v>
      </c>
      <c r="AX919" s="13" t="s">
        <v>89</v>
      </c>
      <c r="AY919" s="250" t="s">
        <v>136</v>
      </c>
    </row>
    <row r="920" s="2" customFormat="1" ht="21.75" customHeight="1">
      <c r="A920" s="37"/>
      <c r="B920" s="38"/>
      <c r="C920" s="218" t="s">
        <v>1016</v>
      </c>
      <c r="D920" s="218" t="s">
        <v>138</v>
      </c>
      <c r="E920" s="219" t="s">
        <v>410</v>
      </c>
      <c r="F920" s="220" t="s">
        <v>411</v>
      </c>
      <c r="G920" s="221" t="s">
        <v>265</v>
      </c>
      <c r="H920" s="222">
        <v>2.8300000000000001</v>
      </c>
      <c r="I920" s="223"/>
      <c r="J920" s="224">
        <f>ROUND(I920*H920,2)</f>
        <v>0</v>
      </c>
      <c r="K920" s="225"/>
      <c r="L920" s="43"/>
      <c r="M920" s="226" t="s">
        <v>1</v>
      </c>
      <c r="N920" s="227" t="s">
        <v>46</v>
      </c>
      <c r="O920" s="90"/>
      <c r="P920" s="228">
        <f>O920*H920</f>
        <v>0</v>
      </c>
      <c r="Q920" s="228">
        <v>0</v>
      </c>
      <c r="R920" s="228">
        <f>Q920*H920</f>
        <v>0</v>
      </c>
      <c r="S920" s="228">
        <v>0</v>
      </c>
      <c r="T920" s="229">
        <f>S920*H920</f>
        <v>0</v>
      </c>
      <c r="U920" s="37"/>
      <c r="V920" s="37"/>
      <c r="W920" s="37"/>
      <c r="X920" s="37"/>
      <c r="Y920" s="37"/>
      <c r="Z920" s="37"/>
      <c r="AA920" s="37"/>
      <c r="AB920" s="37"/>
      <c r="AC920" s="37"/>
      <c r="AD920" s="37"/>
      <c r="AE920" s="37"/>
      <c r="AR920" s="230" t="s">
        <v>142</v>
      </c>
      <c r="AT920" s="230" t="s">
        <v>138</v>
      </c>
      <c r="AU920" s="230" t="s">
        <v>91</v>
      </c>
      <c r="AY920" s="16" t="s">
        <v>136</v>
      </c>
      <c r="BE920" s="231">
        <f>IF(N920="základní",J920,0)</f>
        <v>0</v>
      </c>
      <c r="BF920" s="231">
        <f>IF(N920="snížená",J920,0)</f>
        <v>0</v>
      </c>
      <c r="BG920" s="231">
        <f>IF(N920="zákl. přenesená",J920,0)</f>
        <v>0</v>
      </c>
      <c r="BH920" s="231">
        <f>IF(N920="sníž. přenesená",J920,0)</f>
        <v>0</v>
      </c>
      <c r="BI920" s="231">
        <f>IF(N920="nulová",J920,0)</f>
        <v>0</v>
      </c>
      <c r="BJ920" s="16" t="s">
        <v>89</v>
      </c>
      <c r="BK920" s="231">
        <f>ROUND(I920*H920,2)</f>
        <v>0</v>
      </c>
      <c r="BL920" s="16" t="s">
        <v>142</v>
      </c>
      <c r="BM920" s="230" t="s">
        <v>1017</v>
      </c>
    </row>
    <row r="921" s="2" customFormat="1">
      <c r="A921" s="37"/>
      <c r="B921" s="38"/>
      <c r="C921" s="39"/>
      <c r="D921" s="232" t="s">
        <v>144</v>
      </c>
      <c r="E921" s="39"/>
      <c r="F921" s="233" t="s">
        <v>602</v>
      </c>
      <c r="G921" s="39"/>
      <c r="H921" s="39"/>
      <c r="I921" s="234"/>
      <c r="J921" s="39"/>
      <c r="K921" s="39"/>
      <c r="L921" s="43"/>
      <c r="M921" s="235"/>
      <c r="N921" s="236"/>
      <c r="O921" s="90"/>
      <c r="P921" s="90"/>
      <c r="Q921" s="90"/>
      <c r="R921" s="90"/>
      <c r="S921" s="90"/>
      <c r="T921" s="91"/>
      <c r="U921" s="37"/>
      <c r="V921" s="37"/>
      <c r="W921" s="37"/>
      <c r="X921" s="37"/>
      <c r="Y921" s="37"/>
      <c r="Z921" s="37"/>
      <c r="AA921" s="37"/>
      <c r="AB921" s="37"/>
      <c r="AC921" s="37"/>
      <c r="AD921" s="37"/>
      <c r="AE921" s="37"/>
      <c r="AT921" s="16" t="s">
        <v>144</v>
      </c>
      <c r="AU921" s="16" t="s">
        <v>91</v>
      </c>
    </row>
    <row r="922" s="2" customFormat="1">
      <c r="A922" s="37"/>
      <c r="B922" s="38"/>
      <c r="C922" s="39"/>
      <c r="D922" s="237" t="s">
        <v>146</v>
      </c>
      <c r="E922" s="39"/>
      <c r="F922" s="238" t="s">
        <v>414</v>
      </c>
      <c r="G922" s="39"/>
      <c r="H922" s="39"/>
      <c r="I922" s="234"/>
      <c r="J922" s="39"/>
      <c r="K922" s="39"/>
      <c r="L922" s="43"/>
      <c r="M922" s="235"/>
      <c r="N922" s="236"/>
      <c r="O922" s="90"/>
      <c r="P922" s="90"/>
      <c r="Q922" s="90"/>
      <c r="R922" s="90"/>
      <c r="S922" s="90"/>
      <c r="T922" s="91"/>
      <c r="U922" s="37"/>
      <c r="V922" s="37"/>
      <c r="W922" s="37"/>
      <c r="X922" s="37"/>
      <c r="Y922" s="37"/>
      <c r="Z922" s="37"/>
      <c r="AA922" s="37"/>
      <c r="AB922" s="37"/>
      <c r="AC922" s="37"/>
      <c r="AD922" s="37"/>
      <c r="AE922" s="37"/>
      <c r="AT922" s="16" t="s">
        <v>146</v>
      </c>
      <c r="AU922" s="16" t="s">
        <v>91</v>
      </c>
    </row>
    <row r="923" s="13" customFormat="1">
      <c r="A923" s="13"/>
      <c r="B923" s="240"/>
      <c r="C923" s="241"/>
      <c r="D923" s="232" t="s">
        <v>150</v>
      </c>
      <c r="E923" s="242" t="s">
        <v>1</v>
      </c>
      <c r="F923" s="243" t="s">
        <v>1015</v>
      </c>
      <c r="G923" s="241"/>
      <c r="H923" s="244">
        <v>2.8300000000000001</v>
      </c>
      <c r="I923" s="245"/>
      <c r="J923" s="241"/>
      <c r="K923" s="241"/>
      <c r="L923" s="246"/>
      <c r="M923" s="247"/>
      <c r="N923" s="248"/>
      <c r="O923" s="248"/>
      <c r="P923" s="248"/>
      <c r="Q923" s="248"/>
      <c r="R923" s="248"/>
      <c r="S923" s="248"/>
      <c r="T923" s="249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50" t="s">
        <v>150</v>
      </c>
      <c r="AU923" s="250" t="s">
        <v>91</v>
      </c>
      <c r="AV923" s="13" t="s">
        <v>91</v>
      </c>
      <c r="AW923" s="13" t="s">
        <v>36</v>
      </c>
      <c r="AX923" s="13" t="s">
        <v>89</v>
      </c>
      <c r="AY923" s="250" t="s">
        <v>136</v>
      </c>
    </row>
    <row r="924" s="2" customFormat="1" ht="16.5" customHeight="1">
      <c r="A924" s="37"/>
      <c r="B924" s="38"/>
      <c r="C924" s="218" t="s">
        <v>1018</v>
      </c>
      <c r="D924" s="218" t="s">
        <v>138</v>
      </c>
      <c r="E924" s="219" t="s">
        <v>606</v>
      </c>
      <c r="F924" s="220" t="s">
        <v>607</v>
      </c>
      <c r="G924" s="221" t="s">
        <v>265</v>
      </c>
      <c r="H924" s="222">
        <v>23.596</v>
      </c>
      <c r="I924" s="223"/>
      <c r="J924" s="224">
        <f>ROUND(I924*H924,2)</f>
        <v>0</v>
      </c>
      <c r="K924" s="225"/>
      <c r="L924" s="43"/>
      <c r="M924" s="226" t="s">
        <v>1</v>
      </c>
      <c r="N924" s="227" t="s">
        <v>46</v>
      </c>
      <c r="O924" s="90"/>
      <c r="P924" s="228">
        <f>O924*H924</f>
        <v>0</v>
      </c>
      <c r="Q924" s="228">
        <v>0</v>
      </c>
      <c r="R924" s="228">
        <f>Q924*H924</f>
        <v>0</v>
      </c>
      <c r="S924" s="228">
        <v>0</v>
      </c>
      <c r="T924" s="229">
        <f>S924*H924</f>
        <v>0</v>
      </c>
      <c r="U924" s="37"/>
      <c r="V924" s="37"/>
      <c r="W924" s="37"/>
      <c r="X924" s="37"/>
      <c r="Y924" s="37"/>
      <c r="Z924" s="37"/>
      <c r="AA924" s="37"/>
      <c r="AB924" s="37"/>
      <c r="AC924" s="37"/>
      <c r="AD924" s="37"/>
      <c r="AE924" s="37"/>
      <c r="AR924" s="230" t="s">
        <v>142</v>
      </c>
      <c r="AT924" s="230" t="s">
        <v>138</v>
      </c>
      <c r="AU924" s="230" t="s">
        <v>91</v>
      </c>
      <c r="AY924" s="16" t="s">
        <v>136</v>
      </c>
      <c r="BE924" s="231">
        <f>IF(N924="základní",J924,0)</f>
        <v>0</v>
      </c>
      <c r="BF924" s="231">
        <f>IF(N924="snížená",J924,0)</f>
        <v>0</v>
      </c>
      <c r="BG924" s="231">
        <f>IF(N924="zákl. přenesená",J924,0)</f>
        <v>0</v>
      </c>
      <c r="BH924" s="231">
        <f>IF(N924="sníž. přenesená",J924,0)</f>
        <v>0</v>
      </c>
      <c r="BI924" s="231">
        <f>IF(N924="nulová",J924,0)</f>
        <v>0</v>
      </c>
      <c r="BJ924" s="16" t="s">
        <v>89</v>
      </c>
      <c r="BK924" s="231">
        <f>ROUND(I924*H924,2)</f>
        <v>0</v>
      </c>
      <c r="BL924" s="16" t="s">
        <v>142</v>
      </c>
      <c r="BM924" s="230" t="s">
        <v>1019</v>
      </c>
    </row>
    <row r="925" s="2" customFormat="1">
      <c r="A925" s="37"/>
      <c r="B925" s="38"/>
      <c r="C925" s="39"/>
      <c r="D925" s="232" t="s">
        <v>144</v>
      </c>
      <c r="E925" s="39"/>
      <c r="F925" s="233" t="s">
        <v>609</v>
      </c>
      <c r="G925" s="39"/>
      <c r="H925" s="39"/>
      <c r="I925" s="234"/>
      <c r="J925" s="39"/>
      <c r="K925" s="39"/>
      <c r="L925" s="43"/>
      <c r="M925" s="235"/>
      <c r="N925" s="236"/>
      <c r="O925" s="90"/>
      <c r="P925" s="90"/>
      <c r="Q925" s="90"/>
      <c r="R925" s="90"/>
      <c r="S925" s="90"/>
      <c r="T925" s="91"/>
      <c r="U925" s="37"/>
      <c r="V925" s="37"/>
      <c r="W925" s="37"/>
      <c r="X925" s="37"/>
      <c r="Y925" s="37"/>
      <c r="Z925" s="37"/>
      <c r="AA925" s="37"/>
      <c r="AB925" s="37"/>
      <c r="AC925" s="37"/>
      <c r="AD925" s="37"/>
      <c r="AE925" s="37"/>
      <c r="AT925" s="16" t="s">
        <v>144</v>
      </c>
      <c r="AU925" s="16" t="s">
        <v>91</v>
      </c>
    </row>
    <row r="926" s="2" customFormat="1">
      <c r="A926" s="37"/>
      <c r="B926" s="38"/>
      <c r="C926" s="39"/>
      <c r="D926" s="237" t="s">
        <v>146</v>
      </c>
      <c r="E926" s="39"/>
      <c r="F926" s="238" t="s">
        <v>610</v>
      </c>
      <c r="G926" s="39"/>
      <c r="H926" s="39"/>
      <c r="I926" s="234"/>
      <c r="J926" s="39"/>
      <c r="K926" s="39"/>
      <c r="L926" s="43"/>
      <c r="M926" s="235"/>
      <c r="N926" s="236"/>
      <c r="O926" s="90"/>
      <c r="P926" s="90"/>
      <c r="Q926" s="90"/>
      <c r="R926" s="90"/>
      <c r="S926" s="90"/>
      <c r="T926" s="91"/>
      <c r="U926" s="37"/>
      <c r="V926" s="37"/>
      <c r="W926" s="37"/>
      <c r="X926" s="37"/>
      <c r="Y926" s="37"/>
      <c r="Z926" s="37"/>
      <c r="AA926" s="37"/>
      <c r="AB926" s="37"/>
      <c r="AC926" s="37"/>
      <c r="AD926" s="37"/>
      <c r="AE926" s="37"/>
      <c r="AT926" s="16" t="s">
        <v>146</v>
      </c>
      <c r="AU926" s="16" t="s">
        <v>91</v>
      </c>
    </row>
    <row r="927" s="13" customFormat="1">
      <c r="A927" s="13"/>
      <c r="B927" s="240"/>
      <c r="C927" s="241"/>
      <c r="D927" s="232" t="s">
        <v>150</v>
      </c>
      <c r="E927" s="242" t="s">
        <v>1</v>
      </c>
      <c r="F927" s="243" t="s">
        <v>1020</v>
      </c>
      <c r="G927" s="241"/>
      <c r="H927" s="244">
        <v>0.097000000000000003</v>
      </c>
      <c r="I927" s="245"/>
      <c r="J927" s="241"/>
      <c r="K927" s="241"/>
      <c r="L927" s="246"/>
      <c r="M927" s="247"/>
      <c r="N927" s="248"/>
      <c r="O927" s="248"/>
      <c r="P927" s="248"/>
      <c r="Q927" s="248"/>
      <c r="R927" s="248"/>
      <c r="S927" s="248"/>
      <c r="T927" s="249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50" t="s">
        <v>150</v>
      </c>
      <c r="AU927" s="250" t="s">
        <v>91</v>
      </c>
      <c r="AV927" s="13" t="s">
        <v>91</v>
      </c>
      <c r="AW927" s="13" t="s">
        <v>36</v>
      </c>
      <c r="AX927" s="13" t="s">
        <v>81</v>
      </c>
      <c r="AY927" s="250" t="s">
        <v>136</v>
      </c>
    </row>
    <row r="928" s="13" customFormat="1">
      <c r="A928" s="13"/>
      <c r="B928" s="240"/>
      <c r="C928" s="241"/>
      <c r="D928" s="232" t="s">
        <v>150</v>
      </c>
      <c r="E928" s="242" t="s">
        <v>1</v>
      </c>
      <c r="F928" s="243" t="s">
        <v>1021</v>
      </c>
      <c r="G928" s="241"/>
      <c r="H928" s="244">
        <v>0.085999999999999993</v>
      </c>
      <c r="I928" s="245"/>
      <c r="J928" s="241"/>
      <c r="K928" s="241"/>
      <c r="L928" s="246"/>
      <c r="M928" s="247"/>
      <c r="N928" s="248"/>
      <c r="O928" s="248"/>
      <c r="P928" s="248"/>
      <c r="Q928" s="248"/>
      <c r="R928" s="248"/>
      <c r="S928" s="248"/>
      <c r="T928" s="249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50" t="s">
        <v>150</v>
      </c>
      <c r="AU928" s="250" t="s">
        <v>91</v>
      </c>
      <c r="AV928" s="13" t="s">
        <v>91</v>
      </c>
      <c r="AW928" s="13" t="s">
        <v>36</v>
      </c>
      <c r="AX928" s="13" t="s">
        <v>81</v>
      </c>
      <c r="AY928" s="250" t="s">
        <v>136</v>
      </c>
    </row>
    <row r="929" s="13" customFormat="1">
      <c r="A929" s="13"/>
      <c r="B929" s="240"/>
      <c r="C929" s="241"/>
      <c r="D929" s="232" t="s">
        <v>150</v>
      </c>
      <c r="E929" s="242" t="s">
        <v>1</v>
      </c>
      <c r="F929" s="243" t="s">
        <v>1022</v>
      </c>
      <c r="G929" s="241"/>
      <c r="H929" s="244">
        <v>6.0700000000000003</v>
      </c>
      <c r="I929" s="245"/>
      <c r="J929" s="241"/>
      <c r="K929" s="241"/>
      <c r="L929" s="246"/>
      <c r="M929" s="247"/>
      <c r="N929" s="248"/>
      <c r="O929" s="248"/>
      <c r="P929" s="248"/>
      <c r="Q929" s="248"/>
      <c r="R929" s="248"/>
      <c r="S929" s="248"/>
      <c r="T929" s="249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50" t="s">
        <v>150</v>
      </c>
      <c r="AU929" s="250" t="s">
        <v>91</v>
      </c>
      <c r="AV929" s="13" t="s">
        <v>91</v>
      </c>
      <c r="AW929" s="13" t="s">
        <v>36</v>
      </c>
      <c r="AX929" s="13" t="s">
        <v>81</v>
      </c>
      <c r="AY929" s="250" t="s">
        <v>136</v>
      </c>
    </row>
    <row r="930" s="13" customFormat="1">
      <c r="A930" s="13"/>
      <c r="B930" s="240"/>
      <c r="C930" s="241"/>
      <c r="D930" s="232" t="s">
        <v>150</v>
      </c>
      <c r="E930" s="242" t="s">
        <v>1</v>
      </c>
      <c r="F930" s="243" t="s">
        <v>1023</v>
      </c>
      <c r="G930" s="241"/>
      <c r="H930" s="244">
        <v>5.7999999999999998</v>
      </c>
      <c r="I930" s="245"/>
      <c r="J930" s="241"/>
      <c r="K930" s="241"/>
      <c r="L930" s="246"/>
      <c r="M930" s="247"/>
      <c r="N930" s="248"/>
      <c r="O930" s="248"/>
      <c r="P930" s="248"/>
      <c r="Q930" s="248"/>
      <c r="R930" s="248"/>
      <c r="S930" s="248"/>
      <c r="T930" s="249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50" t="s">
        <v>150</v>
      </c>
      <c r="AU930" s="250" t="s">
        <v>91</v>
      </c>
      <c r="AV930" s="13" t="s">
        <v>91</v>
      </c>
      <c r="AW930" s="13" t="s">
        <v>36</v>
      </c>
      <c r="AX930" s="13" t="s">
        <v>81</v>
      </c>
      <c r="AY930" s="250" t="s">
        <v>136</v>
      </c>
    </row>
    <row r="931" s="13" customFormat="1">
      <c r="A931" s="13"/>
      <c r="B931" s="240"/>
      <c r="C931" s="241"/>
      <c r="D931" s="232" t="s">
        <v>150</v>
      </c>
      <c r="E931" s="242" t="s">
        <v>1</v>
      </c>
      <c r="F931" s="243" t="s">
        <v>1024</v>
      </c>
      <c r="G931" s="241"/>
      <c r="H931" s="244">
        <v>10.93</v>
      </c>
      <c r="I931" s="245"/>
      <c r="J931" s="241"/>
      <c r="K931" s="241"/>
      <c r="L931" s="246"/>
      <c r="M931" s="247"/>
      <c r="N931" s="248"/>
      <c r="O931" s="248"/>
      <c r="P931" s="248"/>
      <c r="Q931" s="248"/>
      <c r="R931" s="248"/>
      <c r="S931" s="248"/>
      <c r="T931" s="249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50" t="s">
        <v>150</v>
      </c>
      <c r="AU931" s="250" t="s">
        <v>91</v>
      </c>
      <c r="AV931" s="13" t="s">
        <v>91</v>
      </c>
      <c r="AW931" s="13" t="s">
        <v>36</v>
      </c>
      <c r="AX931" s="13" t="s">
        <v>81</v>
      </c>
      <c r="AY931" s="250" t="s">
        <v>136</v>
      </c>
    </row>
    <row r="932" s="13" customFormat="1">
      <c r="A932" s="13"/>
      <c r="B932" s="240"/>
      <c r="C932" s="241"/>
      <c r="D932" s="232" t="s">
        <v>150</v>
      </c>
      <c r="E932" s="242" t="s">
        <v>1</v>
      </c>
      <c r="F932" s="243" t="s">
        <v>1025</v>
      </c>
      <c r="G932" s="241"/>
      <c r="H932" s="244">
        <v>0.61299999999999999</v>
      </c>
      <c r="I932" s="245"/>
      <c r="J932" s="241"/>
      <c r="K932" s="241"/>
      <c r="L932" s="246"/>
      <c r="M932" s="247"/>
      <c r="N932" s="248"/>
      <c r="O932" s="248"/>
      <c r="P932" s="248"/>
      <c r="Q932" s="248"/>
      <c r="R932" s="248"/>
      <c r="S932" s="248"/>
      <c r="T932" s="249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50" t="s">
        <v>150</v>
      </c>
      <c r="AU932" s="250" t="s">
        <v>91</v>
      </c>
      <c r="AV932" s="13" t="s">
        <v>91</v>
      </c>
      <c r="AW932" s="13" t="s">
        <v>36</v>
      </c>
      <c r="AX932" s="13" t="s">
        <v>81</v>
      </c>
      <c r="AY932" s="250" t="s">
        <v>136</v>
      </c>
    </row>
    <row r="933" s="14" customFormat="1">
      <c r="A933" s="14"/>
      <c r="B933" s="251"/>
      <c r="C933" s="252"/>
      <c r="D933" s="232" t="s">
        <v>150</v>
      </c>
      <c r="E933" s="253" t="s">
        <v>1</v>
      </c>
      <c r="F933" s="254" t="s">
        <v>178</v>
      </c>
      <c r="G933" s="252"/>
      <c r="H933" s="255">
        <v>23.596</v>
      </c>
      <c r="I933" s="256"/>
      <c r="J933" s="252"/>
      <c r="K933" s="252"/>
      <c r="L933" s="257"/>
      <c r="M933" s="258"/>
      <c r="N933" s="259"/>
      <c r="O933" s="259"/>
      <c r="P933" s="259"/>
      <c r="Q933" s="259"/>
      <c r="R933" s="259"/>
      <c r="S933" s="259"/>
      <c r="T933" s="260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61" t="s">
        <v>150</v>
      </c>
      <c r="AU933" s="261" t="s">
        <v>91</v>
      </c>
      <c r="AV933" s="14" t="s">
        <v>142</v>
      </c>
      <c r="AW933" s="14" t="s">
        <v>36</v>
      </c>
      <c r="AX933" s="14" t="s">
        <v>89</v>
      </c>
      <c r="AY933" s="261" t="s">
        <v>136</v>
      </c>
    </row>
    <row r="934" s="12" customFormat="1" ht="22.8" customHeight="1">
      <c r="A934" s="12"/>
      <c r="B934" s="202"/>
      <c r="C934" s="203"/>
      <c r="D934" s="204" t="s">
        <v>80</v>
      </c>
      <c r="E934" s="216" t="s">
        <v>184</v>
      </c>
      <c r="F934" s="216" t="s">
        <v>1026</v>
      </c>
      <c r="G934" s="203"/>
      <c r="H934" s="203"/>
      <c r="I934" s="206"/>
      <c r="J934" s="217">
        <f>BK934</f>
        <v>0</v>
      </c>
      <c r="K934" s="203"/>
      <c r="L934" s="208"/>
      <c r="M934" s="209"/>
      <c r="N934" s="210"/>
      <c r="O934" s="210"/>
      <c r="P934" s="211">
        <f>SUM(P935:P1071)</f>
        <v>0</v>
      </c>
      <c r="Q934" s="210"/>
      <c r="R934" s="211">
        <f>SUM(R935:R1071)</f>
        <v>64.873129480000003</v>
      </c>
      <c r="S934" s="210"/>
      <c r="T934" s="212">
        <f>SUM(T935:T1071)</f>
        <v>39.282525299999996</v>
      </c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R934" s="213" t="s">
        <v>89</v>
      </c>
      <c r="AT934" s="214" t="s">
        <v>80</v>
      </c>
      <c r="AU934" s="214" t="s">
        <v>89</v>
      </c>
      <c r="AY934" s="213" t="s">
        <v>136</v>
      </c>
      <c r="BK934" s="215">
        <f>SUM(BK935:BK1071)</f>
        <v>0</v>
      </c>
    </row>
    <row r="935" s="2" customFormat="1" ht="21.75" customHeight="1">
      <c r="A935" s="37"/>
      <c r="B935" s="38"/>
      <c r="C935" s="218" t="s">
        <v>1027</v>
      </c>
      <c r="D935" s="218" t="s">
        <v>138</v>
      </c>
      <c r="E935" s="219" t="s">
        <v>642</v>
      </c>
      <c r="F935" s="220" t="s">
        <v>643</v>
      </c>
      <c r="G935" s="221" t="s">
        <v>141</v>
      </c>
      <c r="H935" s="222">
        <v>3.2000000000000002</v>
      </c>
      <c r="I935" s="223"/>
      <c r="J935" s="224">
        <f>ROUND(I935*H935,2)</f>
        <v>0</v>
      </c>
      <c r="K935" s="225"/>
      <c r="L935" s="43"/>
      <c r="M935" s="226" t="s">
        <v>1</v>
      </c>
      <c r="N935" s="227" t="s">
        <v>46</v>
      </c>
      <c r="O935" s="90"/>
      <c r="P935" s="228">
        <f>O935*H935</f>
        <v>0</v>
      </c>
      <c r="Q935" s="228">
        <v>0</v>
      </c>
      <c r="R935" s="228">
        <f>Q935*H935</f>
        <v>0</v>
      </c>
      <c r="S935" s="228">
        <v>0</v>
      </c>
      <c r="T935" s="229">
        <f>S935*H935</f>
        <v>0</v>
      </c>
      <c r="U935" s="37"/>
      <c r="V935" s="37"/>
      <c r="W935" s="37"/>
      <c r="X935" s="37"/>
      <c r="Y935" s="37"/>
      <c r="Z935" s="37"/>
      <c r="AA935" s="37"/>
      <c r="AB935" s="37"/>
      <c r="AC935" s="37"/>
      <c r="AD935" s="37"/>
      <c r="AE935" s="37"/>
      <c r="AR935" s="230" t="s">
        <v>142</v>
      </c>
      <c r="AT935" s="230" t="s">
        <v>138</v>
      </c>
      <c r="AU935" s="230" t="s">
        <v>91</v>
      </c>
      <c r="AY935" s="16" t="s">
        <v>136</v>
      </c>
      <c r="BE935" s="231">
        <f>IF(N935="základní",J935,0)</f>
        <v>0</v>
      </c>
      <c r="BF935" s="231">
        <f>IF(N935="snížená",J935,0)</f>
        <v>0</v>
      </c>
      <c r="BG935" s="231">
        <f>IF(N935="zákl. přenesená",J935,0)</f>
        <v>0</v>
      </c>
      <c r="BH935" s="231">
        <f>IF(N935="sníž. přenesená",J935,0)</f>
        <v>0</v>
      </c>
      <c r="BI935" s="231">
        <f>IF(N935="nulová",J935,0)</f>
        <v>0</v>
      </c>
      <c r="BJ935" s="16" t="s">
        <v>89</v>
      </c>
      <c r="BK935" s="231">
        <f>ROUND(I935*H935,2)</f>
        <v>0</v>
      </c>
      <c r="BL935" s="16" t="s">
        <v>142</v>
      </c>
      <c r="BM935" s="230" t="s">
        <v>1028</v>
      </c>
    </row>
    <row r="936" s="2" customFormat="1">
      <c r="A936" s="37"/>
      <c r="B936" s="38"/>
      <c r="C936" s="39"/>
      <c r="D936" s="232" t="s">
        <v>144</v>
      </c>
      <c r="E936" s="39"/>
      <c r="F936" s="233" t="s">
        <v>645</v>
      </c>
      <c r="G936" s="39"/>
      <c r="H936" s="39"/>
      <c r="I936" s="234"/>
      <c r="J936" s="39"/>
      <c r="K936" s="39"/>
      <c r="L936" s="43"/>
      <c r="M936" s="235"/>
      <c r="N936" s="236"/>
      <c r="O936" s="90"/>
      <c r="P936" s="90"/>
      <c r="Q936" s="90"/>
      <c r="R936" s="90"/>
      <c r="S936" s="90"/>
      <c r="T936" s="91"/>
      <c r="U936" s="37"/>
      <c r="V936" s="37"/>
      <c r="W936" s="37"/>
      <c r="X936" s="37"/>
      <c r="Y936" s="37"/>
      <c r="Z936" s="37"/>
      <c r="AA936" s="37"/>
      <c r="AB936" s="37"/>
      <c r="AC936" s="37"/>
      <c r="AD936" s="37"/>
      <c r="AE936" s="37"/>
      <c r="AT936" s="16" t="s">
        <v>144</v>
      </c>
      <c r="AU936" s="16" t="s">
        <v>91</v>
      </c>
    </row>
    <row r="937" s="2" customFormat="1">
      <c r="A937" s="37"/>
      <c r="B937" s="38"/>
      <c r="C937" s="39"/>
      <c r="D937" s="237" t="s">
        <v>146</v>
      </c>
      <c r="E937" s="39"/>
      <c r="F937" s="238" t="s">
        <v>646</v>
      </c>
      <c r="G937" s="39"/>
      <c r="H937" s="39"/>
      <c r="I937" s="234"/>
      <c r="J937" s="39"/>
      <c r="K937" s="39"/>
      <c r="L937" s="43"/>
      <c r="M937" s="235"/>
      <c r="N937" s="236"/>
      <c r="O937" s="90"/>
      <c r="P937" s="90"/>
      <c r="Q937" s="90"/>
      <c r="R937" s="90"/>
      <c r="S937" s="90"/>
      <c r="T937" s="91"/>
      <c r="U937" s="37"/>
      <c r="V937" s="37"/>
      <c r="W937" s="37"/>
      <c r="X937" s="37"/>
      <c r="Y937" s="37"/>
      <c r="Z937" s="37"/>
      <c r="AA937" s="37"/>
      <c r="AB937" s="37"/>
      <c r="AC937" s="37"/>
      <c r="AD937" s="37"/>
      <c r="AE937" s="37"/>
      <c r="AT937" s="16" t="s">
        <v>146</v>
      </c>
      <c r="AU937" s="16" t="s">
        <v>91</v>
      </c>
    </row>
    <row r="938" s="2" customFormat="1">
      <c r="A938" s="37"/>
      <c r="B938" s="38"/>
      <c r="C938" s="39"/>
      <c r="D938" s="232" t="s">
        <v>148</v>
      </c>
      <c r="E938" s="39"/>
      <c r="F938" s="239" t="s">
        <v>470</v>
      </c>
      <c r="G938" s="39"/>
      <c r="H938" s="39"/>
      <c r="I938" s="234"/>
      <c r="J938" s="39"/>
      <c r="K938" s="39"/>
      <c r="L938" s="43"/>
      <c r="M938" s="235"/>
      <c r="N938" s="236"/>
      <c r="O938" s="90"/>
      <c r="P938" s="90"/>
      <c r="Q938" s="90"/>
      <c r="R938" s="90"/>
      <c r="S938" s="90"/>
      <c r="T938" s="91"/>
      <c r="U938" s="37"/>
      <c r="V938" s="37"/>
      <c r="W938" s="37"/>
      <c r="X938" s="37"/>
      <c r="Y938" s="37"/>
      <c r="Z938" s="37"/>
      <c r="AA938" s="37"/>
      <c r="AB938" s="37"/>
      <c r="AC938" s="37"/>
      <c r="AD938" s="37"/>
      <c r="AE938" s="37"/>
      <c r="AT938" s="16" t="s">
        <v>148</v>
      </c>
      <c r="AU938" s="16" t="s">
        <v>91</v>
      </c>
    </row>
    <row r="939" s="13" customFormat="1">
      <c r="A939" s="13"/>
      <c r="B939" s="240"/>
      <c r="C939" s="241"/>
      <c r="D939" s="232" t="s">
        <v>150</v>
      </c>
      <c r="E939" s="242" t="s">
        <v>1</v>
      </c>
      <c r="F939" s="243" t="s">
        <v>1029</v>
      </c>
      <c r="G939" s="241"/>
      <c r="H939" s="244">
        <v>3.2000000000000002</v>
      </c>
      <c r="I939" s="245"/>
      <c r="J939" s="241"/>
      <c r="K939" s="241"/>
      <c r="L939" s="246"/>
      <c r="M939" s="247"/>
      <c r="N939" s="248"/>
      <c r="O939" s="248"/>
      <c r="P939" s="248"/>
      <c r="Q939" s="248"/>
      <c r="R939" s="248"/>
      <c r="S939" s="248"/>
      <c r="T939" s="249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50" t="s">
        <v>150</v>
      </c>
      <c r="AU939" s="250" t="s">
        <v>91</v>
      </c>
      <c r="AV939" s="13" t="s">
        <v>91</v>
      </c>
      <c r="AW939" s="13" t="s">
        <v>36</v>
      </c>
      <c r="AX939" s="13" t="s">
        <v>89</v>
      </c>
      <c r="AY939" s="250" t="s">
        <v>136</v>
      </c>
    </row>
    <row r="940" s="2" customFormat="1" ht="24.15" customHeight="1">
      <c r="A940" s="37"/>
      <c r="B940" s="38"/>
      <c r="C940" s="218" t="s">
        <v>1030</v>
      </c>
      <c r="D940" s="218" t="s">
        <v>138</v>
      </c>
      <c r="E940" s="219" t="s">
        <v>392</v>
      </c>
      <c r="F940" s="220" t="s">
        <v>393</v>
      </c>
      <c r="G940" s="221" t="s">
        <v>141</v>
      </c>
      <c r="H940" s="222">
        <v>3.2000000000000002</v>
      </c>
      <c r="I940" s="223"/>
      <c r="J940" s="224">
        <f>ROUND(I940*H940,2)</f>
        <v>0</v>
      </c>
      <c r="K940" s="225"/>
      <c r="L940" s="43"/>
      <c r="M940" s="226" t="s">
        <v>1</v>
      </c>
      <c r="N940" s="227" t="s">
        <v>46</v>
      </c>
      <c r="O940" s="90"/>
      <c r="P940" s="228">
        <f>O940*H940</f>
        <v>0</v>
      </c>
      <c r="Q940" s="228">
        <v>0</v>
      </c>
      <c r="R940" s="228">
        <f>Q940*H940</f>
        <v>0</v>
      </c>
      <c r="S940" s="228">
        <v>0.078159999999999993</v>
      </c>
      <c r="T940" s="229">
        <f>S940*H940</f>
        <v>0.250112</v>
      </c>
      <c r="U940" s="37"/>
      <c r="V940" s="37"/>
      <c r="W940" s="37"/>
      <c r="X940" s="37"/>
      <c r="Y940" s="37"/>
      <c r="Z940" s="37"/>
      <c r="AA940" s="37"/>
      <c r="AB940" s="37"/>
      <c r="AC940" s="37"/>
      <c r="AD940" s="37"/>
      <c r="AE940" s="37"/>
      <c r="AR940" s="230" t="s">
        <v>142</v>
      </c>
      <c r="AT940" s="230" t="s">
        <v>138</v>
      </c>
      <c r="AU940" s="230" t="s">
        <v>91</v>
      </c>
      <c r="AY940" s="16" t="s">
        <v>136</v>
      </c>
      <c r="BE940" s="231">
        <f>IF(N940="základní",J940,0)</f>
        <v>0</v>
      </c>
      <c r="BF940" s="231">
        <f>IF(N940="snížená",J940,0)</f>
        <v>0</v>
      </c>
      <c r="BG940" s="231">
        <f>IF(N940="zákl. přenesená",J940,0)</f>
        <v>0</v>
      </c>
      <c r="BH940" s="231">
        <f>IF(N940="sníž. přenesená",J940,0)</f>
        <v>0</v>
      </c>
      <c r="BI940" s="231">
        <f>IF(N940="nulová",J940,0)</f>
        <v>0</v>
      </c>
      <c r="BJ940" s="16" t="s">
        <v>89</v>
      </c>
      <c r="BK940" s="231">
        <f>ROUND(I940*H940,2)</f>
        <v>0</v>
      </c>
      <c r="BL940" s="16" t="s">
        <v>142</v>
      </c>
      <c r="BM940" s="230" t="s">
        <v>1031</v>
      </c>
    </row>
    <row r="941" s="2" customFormat="1">
      <c r="A941" s="37"/>
      <c r="B941" s="38"/>
      <c r="C941" s="39"/>
      <c r="D941" s="232" t="s">
        <v>144</v>
      </c>
      <c r="E941" s="39"/>
      <c r="F941" s="233" t="s">
        <v>395</v>
      </c>
      <c r="G941" s="39"/>
      <c r="H941" s="39"/>
      <c r="I941" s="234"/>
      <c r="J941" s="39"/>
      <c r="K941" s="39"/>
      <c r="L941" s="43"/>
      <c r="M941" s="235"/>
      <c r="N941" s="236"/>
      <c r="O941" s="90"/>
      <c r="P941" s="90"/>
      <c r="Q941" s="90"/>
      <c r="R941" s="90"/>
      <c r="S941" s="90"/>
      <c r="T941" s="91"/>
      <c r="U941" s="37"/>
      <c r="V941" s="37"/>
      <c r="W941" s="37"/>
      <c r="X941" s="37"/>
      <c r="Y941" s="37"/>
      <c r="Z941" s="37"/>
      <c r="AA941" s="37"/>
      <c r="AB941" s="37"/>
      <c r="AC941" s="37"/>
      <c r="AD941" s="37"/>
      <c r="AE941" s="37"/>
      <c r="AT941" s="16" t="s">
        <v>144</v>
      </c>
      <c r="AU941" s="16" t="s">
        <v>91</v>
      </c>
    </row>
    <row r="942" s="2" customFormat="1">
      <c r="A942" s="37"/>
      <c r="B942" s="38"/>
      <c r="C942" s="39"/>
      <c r="D942" s="237" t="s">
        <v>146</v>
      </c>
      <c r="E942" s="39"/>
      <c r="F942" s="238" t="s">
        <v>396</v>
      </c>
      <c r="G942" s="39"/>
      <c r="H942" s="39"/>
      <c r="I942" s="234"/>
      <c r="J942" s="39"/>
      <c r="K942" s="39"/>
      <c r="L942" s="43"/>
      <c r="M942" s="235"/>
      <c r="N942" s="236"/>
      <c r="O942" s="90"/>
      <c r="P942" s="90"/>
      <c r="Q942" s="90"/>
      <c r="R942" s="90"/>
      <c r="S942" s="90"/>
      <c r="T942" s="91"/>
      <c r="U942" s="37"/>
      <c r="V942" s="37"/>
      <c r="W942" s="37"/>
      <c r="X942" s="37"/>
      <c r="Y942" s="37"/>
      <c r="Z942" s="37"/>
      <c r="AA942" s="37"/>
      <c r="AB942" s="37"/>
      <c r="AC942" s="37"/>
      <c r="AD942" s="37"/>
      <c r="AE942" s="37"/>
      <c r="AT942" s="16" t="s">
        <v>146</v>
      </c>
      <c r="AU942" s="16" t="s">
        <v>91</v>
      </c>
    </row>
    <row r="943" s="13" customFormat="1">
      <c r="A943" s="13"/>
      <c r="B943" s="240"/>
      <c r="C943" s="241"/>
      <c r="D943" s="232" t="s">
        <v>150</v>
      </c>
      <c r="E943" s="242" t="s">
        <v>1</v>
      </c>
      <c r="F943" s="243" t="s">
        <v>1029</v>
      </c>
      <c r="G943" s="241"/>
      <c r="H943" s="244">
        <v>3.2000000000000002</v>
      </c>
      <c r="I943" s="245"/>
      <c r="J943" s="241"/>
      <c r="K943" s="241"/>
      <c r="L943" s="246"/>
      <c r="M943" s="247"/>
      <c r="N943" s="248"/>
      <c r="O943" s="248"/>
      <c r="P943" s="248"/>
      <c r="Q943" s="248"/>
      <c r="R943" s="248"/>
      <c r="S943" s="248"/>
      <c r="T943" s="249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50" t="s">
        <v>150</v>
      </c>
      <c r="AU943" s="250" t="s">
        <v>91</v>
      </c>
      <c r="AV943" s="13" t="s">
        <v>91</v>
      </c>
      <c r="AW943" s="13" t="s">
        <v>36</v>
      </c>
      <c r="AX943" s="13" t="s">
        <v>89</v>
      </c>
      <c r="AY943" s="250" t="s">
        <v>136</v>
      </c>
    </row>
    <row r="944" s="2" customFormat="1" ht="24.15" customHeight="1">
      <c r="A944" s="37"/>
      <c r="B944" s="38"/>
      <c r="C944" s="218" t="s">
        <v>1032</v>
      </c>
      <c r="D944" s="218" t="s">
        <v>138</v>
      </c>
      <c r="E944" s="219" t="s">
        <v>383</v>
      </c>
      <c r="F944" s="220" t="s">
        <v>384</v>
      </c>
      <c r="G944" s="221" t="s">
        <v>141</v>
      </c>
      <c r="H944" s="222">
        <v>3.2000000000000002</v>
      </c>
      <c r="I944" s="223"/>
      <c r="J944" s="224">
        <f>ROUND(I944*H944,2)</f>
        <v>0</v>
      </c>
      <c r="K944" s="225"/>
      <c r="L944" s="43"/>
      <c r="M944" s="226" t="s">
        <v>1</v>
      </c>
      <c r="N944" s="227" t="s">
        <v>46</v>
      </c>
      <c r="O944" s="90"/>
      <c r="P944" s="228">
        <f>O944*H944</f>
        <v>0</v>
      </c>
      <c r="Q944" s="228">
        <v>0.09153</v>
      </c>
      <c r="R944" s="228">
        <f>Q944*H944</f>
        <v>0.29289599999999999</v>
      </c>
      <c r="S944" s="228">
        <v>0</v>
      </c>
      <c r="T944" s="229">
        <f>S944*H944</f>
        <v>0</v>
      </c>
      <c r="U944" s="37"/>
      <c r="V944" s="37"/>
      <c r="W944" s="37"/>
      <c r="X944" s="37"/>
      <c r="Y944" s="37"/>
      <c r="Z944" s="37"/>
      <c r="AA944" s="37"/>
      <c r="AB944" s="37"/>
      <c r="AC944" s="37"/>
      <c r="AD944" s="37"/>
      <c r="AE944" s="37"/>
      <c r="AR944" s="230" t="s">
        <v>142</v>
      </c>
      <c r="AT944" s="230" t="s">
        <v>138</v>
      </c>
      <c r="AU944" s="230" t="s">
        <v>91</v>
      </c>
      <c r="AY944" s="16" t="s">
        <v>136</v>
      </c>
      <c r="BE944" s="231">
        <f>IF(N944="základní",J944,0)</f>
        <v>0</v>
      </c>
      <c r="BF944" s="231">
        <f>IF(N944="snížená",J944,0)</f>
        <v>0</v>
      </c>
      <c r="BG944" s="231">
        <f>IF(N944="zákl. přenesená",J944,0)</f>
        <v>0</v>
      </c>
      <c r="BH944" s="231">
        <f>IF(N944="sníž. přenesená",J944,0)</f>
        <v>0</v>
      </c>
      <c r="BI944" s="231">
        <f>IF(N944="nulová",J944,0)</f>
        <v>0</v>
      </c>
      <c r="BJ944" s="16" t="s">
        <v>89</v>
      </c>
      <c r="BK944" s="231">
        <f>ROUND(I944*H944,2)</f>
        <v>0</v>
      </c>
      <c r="BL944" s="16" t="s">
        <v>142</v>
      </c>
      <c r="BM944" s="230" t="s">
        <v>1033</v>
      </c>
    </row>
    <row r="945" s="2" customFormat="1">
      <c r="A945" s="37"/>
      <c r="B945" s="38"/>
      <c r="C945" s="39"/>
      <c r="D945" s="232" t="s">
        <v>144</v>
      </c>
      <c r="E945" s="39"/>
      <c r="F945" s="233" t="s">
        <v>386</v>
      </c>
      <c r="G945" s="39"/>
      <c r="H945" s="39"/>
      <c r="I945" s="234"/>
      <c r="J945" s="39"/>
      <c r="K945" s="39"/>
      <c r="L945" s="43"/>
      <c r="M945" s="235"/>
      <c r="N945" s="236"/>
      <c r="O945" s="90"/>
      <c r="P945" s="90"/>
      <c r="Q945" s="90"/>
      <c r="R945" s="90"/>
      <c r="S945" s="90"/>
      <c r="T945" s="91"/>
      <c r="U945" s="37"/>
      <c r="V945" s="37"/>
      <c r="W945" s="37"/>
      <c r="X945" s="37"/>
      <c r="Y945" s="37"/>
      <c r="Z945" s="37"/>
      <c r="AA945" s="37"/>
      <c r="AB945" s="37"/>
      <c r="AC945" s="37"/>
      <c r="AD945" s="37"/>
      <c r="AE945" s="37"/>
      <c r="AT945" s="16" t="s">
        <v>144</v>
      </c>
      <c r="AU945" s="16" t="s">
        <v>91</v>
      </c>
    </row>
    <row r="946" s="2" customFormat="1">
      <c r="A946" s="37"/>
      <c r="B946" s="38"/>
      <c r="C946" s="39"/>
      <c r="D946" s="237" t="s">
        <v>146</v>
      </c>
      <c r="E946" s="39"/>
      <c r="F946" s="238" t="s">
        <v>387</v>
      </c>
      <c r="G946" s="39"/>
      <c r="H946" s="39"/>
      <c r="I946" s="234"/>
      <c r="J946" s="39"/>
      <c r="K946" s="39"/>
      <c r="L946" s="43"/>
      <c r="M946" s="235"/>
      <c r="N946" s="236"/>
      <c r="O946" s="90"/>
      <c r="P946" s="90"/>
      <c r="Q946" s="90"/>
      <c r="R946" s="90"/>
      <c r="S946" s="90"/>
      <c r="T946" s="91"/>
      <c r="U946" s="37"/>
      <c r="V946" s="37"/>
      <c r="W946" s="37"/>
      <c r="X946" s="37"/>
      <c r="Y946" s="37"/>
      <c r="Z946" s="37"/>
      <c r="AA946" s="37"/>
      <c r="AB946" s="37"/>
      <c r="AC946" s="37"/>
      <c r="AD946" s="37"/>
      <c r="AE946" s="37"/>
      <c r="AT946" s="16" t="s">
        <v>146</v>
      </c>
      <c r="AU946" s="16" t="s">
        <v>91</v>
      </c>
    </row>
    <row r="947" s="2" customFormat="1">
      <c r="A947" s="37"/>
      <c r="B947" s="38"/>
      <c r="C947" s="39"/>
      <c r="D947" s="232" t="s">
        <v>148</v>
      </c>
      <c r="E947" s="39"/>
      <c r="F947" s="239" t="s">
        <v>470</v>
      </c>
      <c r="G947" s="39"/>
      <c r="H947" s="39"/>
      <c r="I947" s="234"/>
      <c r="J947" s="39"/>
      <c r="K947" s="39"/>
      <c r="L947" s="43"/>
      <c r="M947" s="235"/>
      <c r="N947" s="236"/>
      <c r="O947" s="90"/>
      <c r="P947" s="90"/>
      <c r="Q947" s="90"/>
      <c r="R947" s="90"/>
      <c r="S947" s="90"/>
      <c r="T947" s="91"/>
      <c r="U947" s="37"/>
      <c r="V947" s="37"/>
      <c r="W947" s="37"/>
      <c r="X947" s="37"/>
      <c r="Y947" s="37"/>
      <c r="Z947" s="37"/>
      <c r="AA947" s="37"/>
      <c r="AB947" s="37"/>
      <c r="AC947" s="37"/>
      <c r="AD947" s="37"/>
      <c r="AE947" s="37"/>
      <c r="AT947" s="16" t="s">
        <v>148</v>
      </c>
      <c r="AU947" s="16" t="s">
        <v>91</v>
      </c>
    </row>
    <row r="948" s="13" customFormat="1">
      <c r="A948" s="13"/>
      <c r="B948" s="240"/>
      <c r="C948" s="241"/>
      <c r="D948" s="232" t="s">
        <v>150</v>
      </c>
      <c r="E948" s="242" t="s">
        <v>1</v>
      </c>
      <c r="F948" s="243" t="s">
        <v>1029</v>
      </c>
      <c r="G948" s="241"/>
      <c r="H948" s="244">
        <v>3.2000000000000002</v>
      </c>
      <c r="I948" s="245"/>
      <c r="J948" s="241"/>
      <c r="K948" s="241"/>
      <c r="L948" s="246"/>
      <c r="M948" s="247"/>
      <c r="N948" s="248"/>
      <c r="O948" s="248"/>
      <c r="P948" s="248"/>
      <c r="Q948" s="248"/>
      <c r="R948" s="248"/>
      <c r="S948" s="248"/>
      <c r="T948" s="249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50" t="s">
        <v>150</v>
      </c>
      <c r="AU948" s="250" t="s">
        <v>91</v>
      </c>
      <c r="AV948" s="13" t="s">
        <v>91</v>
      </c>
      <c r="AW948" s="13" t="s">
        <v>36</v>
      </c>
      <c r="AX948" s="13" t="s">
        <v>89</v>
      </c>
      <c r="AY948" s="250" t="s">
        <v>136</v>
      </c>
    </row>
    <row r="949" s="2" customFormat="1" ht="24.15" customHeight="1">
      <c r="A949" s="37"/>
      <c r="B949" s="38"/>
      <c r="C949" s="218" t="s">
        <v>1034</v>
      </c>
      <c r="D949" s="218" t="s">
        <v>138</v>
      </c>
      <c r="E949" s="219" t="s">
        <v>139</v>
      </c>
      <c r="F949" s="220" t="s">
        <v>140</v>
      </c>
      <c r="G949" s="221" t="s">
        <v>141</v>
      </c>
      <c r="H949" s="222">
        <v>11.710000000000001</v>
      </c>
      <c r="I949" s="223"/>
      <c r="J949" s="224">
        <f>ROUND(I949*H949,2)</f>
        <v>0</v>
      </c>
      <c r="K949" s="225"/>
      <c r="L949" s="43"/>
      <c r="M949" s="226" t="s">
        <v>1</v>
      </c>
      <c r="N949" s="227" t="s">
        <v>46</v>
      </c>
      <c r="O949" s="90"/>
      <c r="P949" s="228">
        <f>O949*H949</f>
        <v>0</v>
      </c>
      <c r="Q949" s="228">
        <v>0</v>
      </c>
      <c r="R949" s="228">
        <f>Q949*H949</f>
        <v>0</v>
      </c>
      <c r="S949" s="228">
        <v>0</v>
      </c>
      <c r="T949" s="229">
        <f>S949*H949</f>
        <v>0</v>
      </c>
      <c r="U949" s="37"/>
      <c r="V949" s="37"/>
      <c r="W949" s="37"/>
      <c r="X949" s="37"/>
      <c r="Y949" s="37"/>
      <c r="Z949" s="37"/>
      <c r="AA949" s="37"/>
      <c r="AB949" s="37"/>
      <c r="AC949" s="37"/>
      <c r="AD949" s="37"/>
      <c r="AE949" s="37"/>
      <c r="AR949" s="230" t="s">
        <v>142</v>
      </c>
      <c r="AT949" s="230" t="s">
        <v>138</v>
      </c>
      <c r="AU949" s="230" t="s">
        <v>91</v>
      </c>
      <c r="AY949" s="16" t="s">
        <v>136</v>
      </c>
      <c r="BE949" s="231">
        <f>IF(N949="základní",J949,0)</f>
        <v>0</v>
      </c>
      <c r="BF949" s="231">
        <f>IF(N949="snížená",J949,0)</f>
        <v>0</v>
      </c>
      <c r="BG949" s="231">
        <f>IF(N949="zákl. přenesená",J949,0)</f>
        <v>0</v>
      </c>
      <c r="BH949" s="231">
        <f>IF(N949="sníž. přenesená",J949,0)</f>
        <v>0</v>
      </c>
      <c r="BI949" s="231">
        <f>IF(N949="nulová",J949,0)</f>
        <v>0</v>
      </c>
      <c r="BJ949" s="16" t="s">
        <v>89</v>
      </c>
      <c r="BK949" s="231">
        <f>ROUND(I949*H949,2)</f>
        <v>0</v>
      </c>
      <c r="BL949" s="16" t="s">
        <v>142</v>
      </c>
      <c r="BM949" s="230" t="s">
        <v>1035</v>
      </c>
    </row>
    <row r="950" s="2" customFormat="1">
      <c r="A950" s="37"/>
      <c r="B950" s="38"/>
      <c r="C950" s="39"/>
      <c r="D950" s="232" t="s">
        <v>144</v>
      </c>
      <c r="E950" s="39"/>
      <c r="F950" s="233" t="s">
        <v>145</v>
      </c>
      <c r="G950" s="39"/>
      <c r="H950" s="39"/>
      <c r="I950" s="234"/>
      <c r="J950" s="39"/>
      <c r="K950" s="39"/>
      <c r="L950" s="43"/>
      <c r="M950" s="235"/>
      <c r="N950" s="236"/>
      <c r="O950" s="90"/>
      <c r="P950" s="90"/>
      <c r="Q950" s="90"/>
      <c r="R950" s="90"/>
      <c r="S950" s="90"/>
      <c r="T950" s="91"/>
      <c r="U950" s="37"/>
      <c r="V950" s="37"/>
      <c r="W950" s="37"/>
      <c r="X950" s="37"/>
      <c r="Y950" s="37"/>
      <c r="Z950" s="37"/>
      <c r="AA950" s="37"/>
      <c r="AB950" s="37"/>
      <c r="AC950" s="37"/>
      <c r="AD950" s="37"/>
      <c r="AE950" s="37"/>
      <c r="AT950" s="16" t="s">
        <v>144</v>
      </c>
      <c r="AU950" s="16" t="s">
        <v>91</v>
      </c>
    </row>
    <row r="951" s="2" customFormat="1">
      <c r="A951" s="37"/>
      <c r="B951" s="38"/>
      <c r="C951" s="39"/>
      <c r="D951" s="237" t="s">
        <v>146</v>
      </c>
      <c r="E951" s="39"/>
      <c r="F951" s="238" t="s">
        <v>147</v>
      </c>
      <c r="G951" s="39"/>
      <c r="H951" s="39"/>
      <c r="I951" s="234"/>
      <c r="J951" s="39"/>
      <c r="K951" s="39"/>
      <c r="L951" s="43"/>
      <c r="M951" s="235"/>
      <c r="N951" s="236"/>
      <c r="O951" s="90"/>
      <c r="P951" s="90"/>
      <c r="Q951" s="90"/>
      <c r="R951" s="90"/>
      <c r="S951" s="90"/>
      <c r="T951" s="91"/>
      <c r="U951" s="37"/>
      <c r="V951" s="37"/>
      <c r="W951" s="37"/>
      <c r="X951" s="37"/>
      <c r="Y951" s="37"/>
      <c r="Z951" s="37"/>
      <c r="AA951" s="37"/>
      <c r="AB951" s="37"/>
      <c r="AC951" s="37"/>
      <c r="AD951" s="37"/>
      <c r="AE951" s="37"/>
      <c r="AT951" s="16" t="s">
        <v>146</v>
      </c>
      <c r="AU951" s="16" t="s">
        <v>91</v>
      </c>
    </row>
    <row r="952" s="13" customFormat="1">
      <c r="A952" s="13"/>
      <c r="B952" s="240"/>
      <c r="C952" s="241"/>
      <c r="D952" s="232" t="s">
        <v>150</v>
      </c>
      <c r="E952" s="242" t="s">
        <v>1</v>
      </c>
      <c r="F952" s="243" t="s">
        <v>1036</v>
      </c>
      <c r="G952" s="241"/>
      <c r="H952" s="244">
        <v>11.710000000000001</v>
      </c>
      <c r="I952" s="245"/>
      <c r="J952" s="241"/>
      <c r="K952" s="241"/>
      <c r="L952" s="246"/>
      <c r="M952" s="247"/>
      <c r="N952" s="248"/>
      <c r="O952" s="248"/>
      <c r="P952" s="248"/>
      <c r="Q952" s="248"/>
      <c r="R952" s="248"/>
      <c r="S952" s="248"/>
      <c r="T952" s="249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50" t="s">
        <v>150</v>
      </c>
      <c r="AU952" s="250" t="s">
        <v>91</v>
      </c>
      <c r="AV952" s="13" t="s">
        <v>91</v>
      </c>
      <c r="AW952" s="13" t="s">
        <v>36</v>
      </c>
      <c r="AX952" s="13" t="s">
        <v>89</v>
      </c>
      <c r="AY952" s="250" t="s">
        <v>136</v>
      </c>
    </row>
    <row r="953" s="2" customFormat="1" ht="24.15" customHeight="1">
      <c r="A953" s="37"/>
      <c r="B953" s="38"/>
      <c r="C953" s="218" t="s">
        <v>1037</v>
      </c>
      <c r="D953" s="218" t="s">
        <v>138</v>
      </c>
      <c r="E953" s="219" t="s">
        <v>632</v>
      </c>
      <c r="F953" s="220" t="s">
        <v>633</v>
      </c>
      <c r="G953" s="221" t="s">
        <v>141</v>
      </c>
      <c r="H953" s="222">
        <v>11.710000000000001</v>
      </c>
      <c r="I953" s="223"/>
      <c r="J953" s="224">
        <f>ROUND(I953*H953,2)</f>
        <v>0</v>
      </c>
      <c r="K953" s="225"/>
      <c r="L953" s="43"/>
      <c r="M953" s="226" t="s">
        <v>1</v>
      </c>
      <c r="N953" s="227" t="s">
        <v>46</v>
      </c>
      <c r="O953" s="90"/>
      <c r="P953" s="228">
        <f>O953*H953</f>
        <v>0</v>
      </c>
      <c r="Q953" s="228">
        <v>0</v>
      </c>
      <c r="R953" s="228">
        <f>Q953*H953</f>
        <v>0</v>
      </c>
      <c r="S953" s="228">
        <v>0.072230000000000003</v>
      </c>
      <c r="T953" s="229">
        <f>S953*H953</f>
        <v>0.8458133000000001</v>
      </c>
      <c r="U953" s="37"/>
      <c r="V953" s="37"/>
      <c r="W953" s="37"/>
      <c r="X953" s="37"/>
      <c r="Y953" s="37"/>
      <c r="Z953" s="37"/>
      <c r="AA953" s="37"/>
      <c r="AB953" s="37"/>
      <c r="AC953" s="37"/>
      <c r="AD953" s="37"/>
      <c r="AE953" s="37"/>
      <c r="AR953" s="230" t="s">
        <v>142</v>
      </c>
      <c r="AT953" s="230" t="s">
        <v>138</v>
      </c>
      <c r="AU953" s="230" t="s">
        <v>91</v>
      </c>
      <c r="AY953" s="16" t="s">
        <v>136</v>
      </c>
      <c r="BE953" s="231">
        <f>IF(N953="základní",J953,0)</f>
        <v>0</v>
      </c>
      <c r="BF953" s="231">
        <f>IF(N953="snížená",J953,0)</f>
        <v>0</v>
      </c>
      <c r="BG953" s="231">
        <f>IF(N953="zákl. přenesená",J953,0)</f>
        <v>0</v>
      </c>
      <c r="BH953" s="231">
        <f>IF(N953="sníž. přenesená",J953,0)</f>
        <v>0</v>
      </c>
      <c r="BI953" s="231">
        <f>IF(N953="nulová",J953,0)</f>
        <v>0</v>
      </c>
      <c r="BJ953" s="16" t="s">
        <v>89</v>
      </c>
      <c r="BK953" s="231">
        <f>ROUND(I953*H953,2)</f>
        <v>0</v>
      </c>
      <c r="BL953" s="16" t="s">
        <v>142</v>
      </c>
      <c r="BM953" s="230" t="s">
        <v>1038</v>
      </c>
    </row>
    <row r="954" s="2" customFormat="1">
      <c r="A954" s="37"/>
      <c r="B954" s="38"/>
      <c r="C954" s="39"/>
      <c r="D954" s="232" t="s">
        <v>144</v>
      </c>
      <c r="E954" s="39"/>
      <c r="F954" s="233" t="s">
        <v>635</v>
      </c>
      <c r="G954" s="39"/>
      <c r="H954" s="39"/>
      <c r="I954" s="234"/>
      <c r="J954" s="39"/>
      <c r="K954" s="39"/>
      <c r="L954" s="43"/>
      <c r="M954" s="235"/>
      <c r="N954" s="236"/>
      <c r="O954" s="90"/>
      <c r="P954" s="90"/>
      <c r="Q954" s="90"/>
      <c r="R954" s="90"/>
      <c r="S954" s="90"/>
      <c r="T954" s="91"/>
      <c r="U954" s="37"/>
      <c r="V954" s="37"/>
      <c r="W954" s="37"/>
      <c r="X954" s="37"/>
      <c r="Y954" s="37"/>
      <c r="Z954" s="37"/>
      <c r="AA954" s="37"/>
      <c r="AB954" s="37"/>
      <c r="AC954" s="37"/>
      <c r="AD954" s="37"/>
      <c r="AE954" s="37"/>
      <c r="AT954" s="16" t="s">
        <v>144</v>
      </c>
      <c r="AU954" s="16" t="s">
        <v>91</v>
      </c>
    </row>
    <row r="955" s="2" customFormat="1">
      <c r="A955" s="37"/>
      <c r="B955" s="38"/>
      <c r="C955" s="39"/>
      <c r="D955" s="237" t="s">
        <v>146</v>
      </c>
      <c r="E955" s="39"/>
      <c r="F955" s="238" t="s">
        <v>636</v>
      </c>
      <c r="G955" s="39"/>
      <c r="H955" s="39"/>
      <c r="I955" s="234"/>
      <c r="J955" s="39"/>
      <c r="K955" s="39"/>
      <c r="L955" s="43"/>
      <c r="M955" s="235"/>
      <c r="N955" s="236"/>
      <c r="O955" s="90"/>
      <c r="P955" s="90"/>
      <c r="Q955" s="90"/>
      <c r="R955" s="90"/>
      <c r="S955" s="90"/>
      <c r="T955" s="91"/>
      <c r="U955" s="37"/>
      <c r="V955" s="37"/>
      <c r="W955" s="37"/>
      <c r="X955" s="37"/>
      <c r="Y955" s="37"/>
      <c r="Z955" s="37"/>
      <c r="AA955" s="37"/>
      <c r="AB955" s="37"/>
      <c r="AC955" s="37"/>
      <c r="AD955" s="37"/>
      <c r="AE955" s="37"/>
      <c r="AT955" s="16" t="s">
        <v>146</v>
      </c>
      <c r="AU955" s="16" t="s">
        <v>91</v>
      </c>
    </row>
    <row r="956" s="13" customFormat="1">
      <c r="A956" s="13"/>
      <c r="B956" s="240"/>
      <c r="C956" s="241"/>
      <c r="D956" s="232" t="s">
        <v>150</v>
      </c>
      <c r="E956" s="242" t="s">
        <v>1</v>
      </c>
      <c r="F956" s="243" t="s">
        <v>1036</v>
      </c>
      <c r="G956" s="241"/>
      <c r="H956" s="244">
        <v>11.710000000000001</v>
      </c>
      <c r="I956" s="245"/>
      <c r="J956" s="241"/>
      <c r="K956" s="241"/>
      <c r="L956" s="246"/>
      <c r="M956" s="247"/>
      <c r="N956" s="248"/>
      <c r="O956" s="248"/>
      <c r="P956" s="248"/>
      <c r="Q956" s="248"/>
      <c r="R956" s="248"/>
      <c r="S956" s="248"/>
      <c r="T956" s="249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50" t="s">
        <v>150</v>
      </c>
      <c r="AU956" s="250" t="s">
        <v>91</v>
      </c>
      <c r="AV956" s="13" t="s">
        <v>91</v>
      </c>
      <c r="AW956" s="13" t="s">
        <v>36</v>
      </c>
      <c r="AX956" s="13" t="s">
        <v>89</v>
      </c>
      <c r="AY956" s="250" t="s">
        <v>136</v>
      </c>
    </row>
    <row r="957" s="2" customFormat="1" ht="33" customHeight="1">
      <c r="A957" s="37"/>
      <c r="B957" s="38"/>
      <c r="C957" s="218" t="s">
        <v>1039</v>
      </c>
      <c r="D957" s="218" t="s">
        <v>138</v>
      </c>
      <c r="E957" s="219" t="s">
        <v>637</v>
      </c>
      <c r="F957" s="220" t="s">
        <v>638</v>
      </c>
      <c r="G957" s="221" t="s">
        <v>141</v>
      </c>
      <c r="H957" s="222">
        <v>11.710000000000001</v>
      </c>
      <c r="I957" s="223"/>
      <c r="J957" s="224">
        <f>ROUND(I957*H957,2)</f>
        <v>0</v>
      </c>
      <c r="K957" s="225"/>
      <c r="L957" s="43"/>
      <c r="M957" s="226" t="s">
        <v>1</v>
      </c>
      <c r="N957" s="227" t="s">
        <v>46</v>
      </c>
      <c r="O957" s="90"/>
      <c r="P957" s="228">
        <f>O957*H957</f>
        <v>0</v>
      </c>
      <c r="Q957" s="228">
        <v>0.055059999999999998</v>
      </c>
      <c r="R957" s="228">
        <f>Q957*H957</f>
        <v>0.64475260000000001</v>
      </c>
      <c r="S957" s="228">
        <v>0</v>
      </c>
      <c r="T957" s="229">
        <f>S957*H957</f>
        <v>0</v>
      </c>
      <c r="U957" s="37"/>
      <c r="V957" s="37"/>
      <c r="W957" s="37"/>
      <c r="X957" s="37"/>
      <c r="Y957" s="37"/>
      <c r="Z957" s="37"/>
      <c r="AA957" s="37"/>
      <c r="AB957" s="37"/>
      <c r="AC957" s="37"/>
      <c r="AD957" s="37"/>
      <c r="AE957" s="37"/>
      <c r="AR957" s="230" t="s">
        <v>142</v>
      </c>
      <c r="AT957" s="230" t="s">
        <v>138</v>
      </c>
      <c r="AU957" s="230" t="s">
        <v>91</v>
      </c>
      <c r="AY957" s="16" t="s">
        <v>136</v>
      </c>
      <c r="BE957" s="231">
        <f>IF(N957="základní",J957,0)</f>
        <v>0</v>
      </c>
      <c r="BF957" s="231">
        <f>IF(N957="snížená",J957,0)</f>
        <v>0</v>
      </c>
      <c r="BG957" s="231">
        <f>IF(N957="zákl. přenesená",J957,0)</f>
        <v>0</v>
      </c>
      <c r="BH957" s="231">
        <f>IF(N957="sníž. přenesená",J957,0)</f>
        <v>0</v>
      </c>
      <c r="BI957" s="231">
        <f>IF(N957="nulová",J957,0)</f>
        <v>0</v>
      </c>
      <c r="BJ957" s="16" t="s">
        <v>89</v>
      </c>
      <c r="BK957" s="231">
        <f>ROUND(I957*H957,2)</f>
        <v>0</v>
      </c>
      <c r="BL957" s="16" t="s">
        <v>142</v>
      </c>
      <c r="BM957" s="230" t="s">
        <v>1040</v>
      </c>
    </row>
    <row r="958" s="2" customFormat="1">
      <c r="A958" s="37"/>
      <c r="B958" s="38"/>
      <c r="C958" s="39"/>
      <c r="D958" s="232" t="s">
        <v>144</v>
      </c>
      <c r="E958" s="39"/>
      <c r="F958" s="233" t="s">
        <v>640</v>
      </c>
      <c r="G958" s="39"/>
      <c r="H958" s="39"/>
      <c r="I958" s="234"/>
      <c r="J958" s="39"/>
      <c r="K958" s="39"/>
      <c r="L958" s="43"/>
      <c r="M958" s="235"/>
      <c r="N958" s="236"/>
      <c r="O958" s="90"/>
      <c r="P958" s="90"/>
      <c r="Q958" s="90"/>
      <c r="R958" s="90"/>
      <c r="S958" s="90"/>
      <c r="T958" s="91"/>
      <c r="U958" s="37"/>
      <c r="V958" s="37"/>
      <c r="W958" s="37"/>
      <c r="X958" s="37"/>
      <c r="Y958" s="37"/>
      <c r="Z958" s="37"/>
      <c r="AA958" s="37"/>
      <c r="AB958" s="37"/>
      <c r="AC958" s="37"/>
      <c r="AD958" s="37"/>
      <c r="AE958" s="37"/>
      <c r="AT958" s="16" t="s">
        <v>144</v>
      </c>
      <c r="AU958" s="16" t="s">
        <v>91</v>
      </c>
    </row>
    <row r="959" s="2" customFormat="1">
      <c r="A959" s="37"/>
      <c r="B959" s="38"/>
      <c r="C959" s="39"/>
      <c r="D959" s="237" t="s">
        <v>146</v>
      </c>
      <c r="E959" s="39"/>
      <c r="F959" s="238" t="s">
        <v>641</v>
      </c>
      <c r="G959" s="39"/>
      <c r="H959" s="39"/>
      <c r="I959" s="234"/>
      <c r="J959" s="39"/>
      <c r="K959" s="39"/>
      <c r="L959" s="43"/>
      <c r="M959" s="235"/>
      <c r="N959" s="236"/>
      <c r="O959" s="90"/>
      <c r="P959" s="90"/>
      <c r="Q959" s="90"/>
      <c r="R959" s="90"/>
      <c r="S959" s="90"/>
      <c r="T959" s="91"/>
      <c r="U959" s="37"/>
      <c r="V959" s="37"/>
      <c r="W959" s="37"/>
      <c r="X959" s="37"/>
      <c r="Y959" s="37"/>
      <c r="Z959" s="37"/>
      <c r="AA959" s="37"/>
      <c r="AB959" s="37"/>
      <c r="AC959" s="37"/>
      <c r="AD959" s="37"/>
      <c r="AE959" s="37"/>
      <c r="AT959" s="16" t="s">
        <v>146</v>
      </c>
      <c r="AU959" s="16" t="s">
        <v>91</v>
      </c>
    </row>
    <row r="960" s="13" customFormat="1">
      <c r="A960" s="13"/>
      <c r="B960" s="240"/>
      <c r="C960" s="241"/>
      <c r="D960" s="232" t="s">
        <v>150</v>
      </c>
      <c r="E960" s="242" t="s">
        <v>1</v>
      </c>
      <c r="F960" s="243" t="s">
        <v>1036</v>
      </c>
      <c r="G960" s="241"/>
      <c r="H960" s="244">
        <v>11.710000000000001</v>
      </c>
      <c r="I960" s="245"/>
      <c r="J960" s="241"/>
      <c r="K960" s="241"/>
      <c r="L960" s="246"/>
      <c r="M960" s="247"/>
      <c r="N960" s="248"/>
      <c r="O960" s="248"/>
      <c r="P960" s="248"/>
      <c r="Q960" s="248"/>
      <c r="R960" s="248"/>
      <c r="S960" s="248"/>
      <c r="T960" s="249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50" t="s">
        <v>150</v>
      </c>
      <c r="AU960" s="250" t="s">
        <v>91</v>
      </c>
      <c r="AV960" s="13" t="s">
        <v>91</v>
      </c>
      <c r="AW960" s="13" t="s">
        <v>36</v>
      </c>
      <c r="AX960" s="13" t="s">
        <v>89</v>
      </c>
      <c r="AY960" s="250" t="s">
        <v>136</v>
      </c>
    </row>
    <row r="961" s="2" customFormat="1" ht="24.15" customHeight="1">
      <c r="A961" s="37"/>
      <c r="B961" s="38"/>
      <c r="C961" s="218" t="s">
        <v>1041</v>
      </c>
      <c r="D961" s="218" t="s">
        <v>138</v>
      </c>
      <c r="E961" s="219" t="s">
        <v>251</v>
      </c>
      <c r="F961" s="220" t="s">
        <v>252</v>
      </c>
      <c r="G961" s="221" t="s">
        <v>160</v>
      </c>
      <c r="H961" s="222">
        <v>12.300000000000001</v>
      </c>
      <c r="I961" s="223"/>
      <c r="J961" s="224">
        <f>ROUND(I961*H961,2)</f>
        <v>0</v>
      </c>
      <c r="K961" s="225"/>
      <c r="L961" s="43"/>
      <c r="M961" s="226" t="s">
        <v>1</v>
      </c>
      <c r="N961" s="227" t="s">
        <v>46</v>
      </c>
      <c r="O961" s="90"/>
      <c r="P961" s="228">
        <f>O961*H961</f>
        <v>0</v>
      </c>
      <c r="Q961" s="228">
        <v>0</v>
      </c>
      <c r="R961" s="228">
        <f>Q961*H961</f>
        <v>0</v>
      </c>
      <c r="S961" s="228">
        <v>2.5</v>
      </c>
      <c r="T961" s="229">
        <f>S961*H961</f>
        <v>30.75</v>
      </c>
      <c r="U961" s="37"/>
      <c r="V961" s="37"/>
      <c r="W961" s="37"/>
      <c r="X961" s="37"/>
      <c r="Y961" s="37"/>
      <c r="Z961" s="37"/>
      <c r="AA961" s="37"/>
      <c r="AB961" s="37"/>
      <c r="AC961" s="37"/>
      <c r="AD961" s="37"/>
      <c r="AE961" s="37"/>
      <c r="AR961" s="230" t="s">
        <v>142</v>
      </c>
      <c r="AT961" s="230" t="s">
        <v>138</v>
      </c>
      <c r="AU961" s="230" t="s">
        <v>91</v>
      </c>
      <c r="AY961" s="16" t="s">
        <v>136</v>
      </c>
      <c r="BE961" s="231">
        <f>IF(N961="základní",J961,0)</f>
        <v>0</v>
      </c>
      <c r="BF961" s="231">
        <f>IF(N961="snížená",J961,0)</f>
        <v>0</v>
      </c>
      <c r="BG961" s="231">
        <f>IF(N961="zákl. přenesená",J961,0)</f>
        <v>0</v>
      </c>
      <c r="BH961" s="231">
        <f>IF(N961="sníž. přenesená",J961,0)</f>
        <v>0</v>
      </c>
      <c r="BI961" s="231">
        <f>IF(N961="nulová",J961,0)</f>
        <v>0</v>
      </c>
      <c r="BJ961" s="16" t="s">
        <v>89</v>
      </c>
      <c r="BK961" s="231">
        <f>ROUND(I961*H961,2)</f>
        <v>0</v>
      </c>
      <c r="BL961" s="16" t="s">
        <v>142</v>
      </c>
      <c r="BM961" s="230" t="s">
        <v>1042</v>
      </c>
    </row>
    <row r="962" s="2" customFormat="1">
      <c r="A962" s="37"/>
      <c r="B962" s="38"/>
      <c r="C962" s="39"/>
      <c r="D962" s="232" t="s">
        <v>144</v>
      </c>
      <c r="E962" s="39"/>
      <c r="F962" s="233" t="s">
        <v>254</v>
      </c>
      <c r="G962" s="39"/>
      <c r="H962" s="39"/>
      <c r="I962" s="234"/>
      <c r="J962" s="39"/>
      <c r="K962" s="39"/>
      <c r="L962" s="43"/>
      <c r="M962" s="235"/>
      <c r="N962" s="236"/>
      <c r="O962" s="90"/>
      <c r="P962" s="90"/>
      <c r="Q962" s="90"/>
      <c r="R962" s="90"/>
      <c r="S962" s="90"/>
      <c r="T962" s="91"/>
      <c r="U962" s="37"/>
      <c r="V962" s="37"/>
      <c r="W962" s="37"/>
      <c r="X962" s="37"/>
      <c r="Y962" s="37"/>
      <c r="Z962" s="37"/>
      <c r="AA962" s="37"/>
      <c r="AB962" s="37"/>
      <c r="AC962" s="37"/>
      <c r="AD962" s="37"/>
      <c r="AE962" s="37"/>
      <c r="AT962" s="16" t="s">
        <v>144</v>
      </c>
      <c r="AU962" s="16" t="s">
        <v>91</v>
      </c>
    </row>
    <row r="963" s="2" customFormat="1">
      <c r="A963" s="37"/>
      <c r="B963" s="38"/>
      <c r="C963" s="39"/>
      <c r="D963" s="237" t="s">
        <v>146</v>
      </c>
      <c r="E963" s="39"/>
      <c r="F963" s="238" t="s">
        <v>255</v>
      </c>
      <c r="G963" s="39"/>
      <c r="H963" s="39"/>
      <c r="I963" s="234"/>
      <c r="J963" s="39"/>
      <c r="K963" s="39"/>
      <c r="L963" s="43"/>
      <c r="M963" s="235"/>
      <c r="N963" s="236"/>
      <c r="O963" s="90"/>
      <c r="P963" s="90"/>
      <c r="Q963" s="90"/>
      <c r="R963" s="90"/>
      <c r="S963" s="90"/>
      <c r="T963" s="91"/>
      <c r="U963" s="37"/>
      <c r="V963" s="37"/>
      <c r="W963" s="37"/>
      <c r="X963" s="37"/>
      <c r="Y963" s="37"/>
      <c r="Z963" s="37"/>
      <c r="AA963" s="37"/>
      <c r="AB963" s="37"/>
      <c r="AC963" s="37"/>
      <c r="AD963" s="37"/>
      <c r="AE963" s="37"/>
      <c r="AT963" s="16" t="s">
        <v>146</v>
      </c>
      <c r="AU963" s="16" t="s">
        <v>91</v>
      </c>
    </row>
    <row r="964" s="2" customFormat="1">
      <c r="A964" s="37"/>
      <c r="B964" s="38"/>
      <c r="C964" s="39"/>
      <c r="D964" s="232" t="s">
        <v>148</v>
      </c>
      <c r="E964" s="39"/>
      <c r="F964" s="239" t="s">
        <v>463</v>
      </c>
      <c r="G964" s="39"/>
      <c r="H964" s="39"/>
      <c r="I964" s="234"/>
      <c r="J964" s="39"/>
      <c r="K964" s="39"/>
      <c r="L964" s="43"/>
      <c r="M964" s="235"/>
      <c r="N964" s="236"/>
      <c r="O964" s="90"/>
      <c r="P964" s="90"/>
      <c r="Q964" s="90"/>
      <c r="R964" s="90"/>
      <c r="S964" s="90"/>
      <c r="T964" s="91"/>
      <c r="U964" s="37"/>
      <c r="V964" s="37"/>
      <c r="W964" s="37"/>
      <c r="X964" s="37"/>
      <c r="Y964" s="37"/>
      <c r="Z964" s="37"/>
      <c r="AA964" s="37"/>
      <c r="AB964" s="37"/>
      <c r="AC964" s="37"/>
      <c r="AD964" s="37"/>
      <c r="AE964" s="37"/>
      <c r="AT964" s="16" t="s">
        <v>148</v>
      </c>
      <c r="AU964" s="16" t="s">
        <v>91</v>
      </c>
    </row>
    <row r="965" s="13" customFormat="1">
      <c r="A965" s="13"/>
      <c r="B965" s="240"/>
      <c r="C965" s="241"/>
      <c r="D965" s="232" t="s">
        <v>150</v>
      </c>
      <c r="E965" s="242" t="s">
        <v>1</v>
      </c>
      <c r="F965" s="243" t="s">
        <v>1043</v>
      </c>
      <c r="G965" s="241"/>
      <c r="H965" s="244">
        <v>9.9000000000000004</v>
      </c>
      <c r="I965" s="245"/>
      <c r="J965" s="241"/>
      <c r="K965" s="241"/>
      <c r="L965" s="246"/>
      <c r="M965" s="247"/>
      <c r="N965" s="248"/>
      <c r="O965" s="248"/>
      <c r="P965" s="248"/>
      <c r="Q965" s="248"/>
      <c r="R965" s="248"/>
      <c r="S965" s="248"/>
      <c r="T965" s="249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50" t="s">
        <v>150</v>
      </c>
      <c r="AU965" s="250" t="s">
        <v>91</v>
      </c>
      <c r="AV965" s="13" t="s">
        <v>91</v>
      </c>
      <c r="AW965" s="13" t="s">
        <v>36</v>
      </c>
      <c r="AX965" s="13" t="s">
        <v>81</v>
      </c>
      <c r="AY965" s="250" t="s">
        <v>136</v>
      </c>
    </row>
    <row r="966" s="13" customFormat="1">
      <c r="A966" s="13"/>
      <c r="B966" s="240"/>
      <c r="C966" s="241"/>
      <c r="D966" s="232" t="s">
        <v>150</v>
      </c>
      <c r="E966" s="242" t="s">
        <v>1</v>
      </c>
      <c r="F966" s="243" t="s">
        <v>1044</v>
      </c>
      <c r="G966" s="241"/>
      <c r="H966" s="244">
        <v>2.3999999999999999</v>
      </c>
      <c r="I966" s="245"/>
      <c r="J966" s="241"/>
      <c r="K966" s="241"/>
      <c r="L966" s="246"/>
      <c r="M966" s="247"/>
      <c r="N966" s="248"/>
      <c r="O966" s="248"/>
      <c r="P966" s="248"/>
      <c r="Q966" s="248"/>
      <c r="R966" s="248"/>
      <c r="S966" s="248"/>
      <c r="T966" s="249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50" t="s">
        <v>150</v>
      </c>
      <c r="AU966" s="250" t="s">
        <v>91</v>
      </c>
      <c r="AV966" s="13" t="s">
        <v>91</v>
      </c>
      <c r="AW966" s="13" t="s">
        <v>36</v>
      </c>
      <c r="AX966" s="13" t="s">
        <v>81</v>
      </c>
      <c r="AY966" s="250" t="s">
        <v>136</v>
      </c>
    </row>
    <row r="967" s="14" customFormat="1">
      <c r="A967" s="14"/>
      <c r="B967" s="251"/>
      <c r="C967" s="252"/>
      <c r="D967" s="232" t="s">
        <v>150</v>
      </c>
      <c r="E967" s="253" t="s">
        <v>1</v>
      </c>
      <c r="F967" s="254" t="s">
        <v>178</v>
      </c>
      <c r="G967" s="252"/>
      <c r="H967" s="255">
        <v>12.300000000000001</v>
      </c>
      <c r="I967" s="256"/>
      <c r="J967" s="252"/>
      <c r="K967" s="252"/>
      <c r="L967" s="257"/>
      <c r="M967" s="258"/>
      <c r="N967" s="259"/>
      <c r="O967" s="259"/>
      <c r="P967" s="259"/>
      <c r="Q967" s="259"/>
      <c r="R967" s="259"/>
      <c r="S967" s="259"/>
      <c r="T967" s="260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61" t="s">
        <v>150</v>
      </c>
      <c r="AU967" s="261" t="s">
        <v>91</v>
      </c>
      <c r="AV967" s="14" t="s">
        <v>142</v>
      </c>
      <c r="AW967" s="14" t="s">
        <v>36</v>
      </c>
      <c r="AX967" s="14" t="s">
        <v>89</v>
      </c>
      <c r="AY967" s="261" t="s">
        <v>136</v>
      </c>
    </row>
    <row r="968" s="2" customFormat="1" ht="24.15" customHeight="1">
      <c r="A968" s="37"/>
      <c r="B968" s="38"/>
      <c r="C968" s="218" t="s">
        <v>1045</v>
      </c>
      <c r="D968" s="218" t="s">
        <v>138</v>
      </c>
      <c r="E968" s="219" t="s">
        <v>356</v>
      </c>
      <c r="F968" s="220" t="s">
        <v>159</v>
      </c>
      <c r="G968" s="221" t="s">
        <v>160</v>
      </c>
      <c r="H968" s="222">
        <v>3.9140000000000001</v>
      </c>
      <c r="I968" s="223"/>
      <c r="J968" s="224">
        <f>ROUND(I968*H968,2)</f>
        <v>0</v>
      </c>
      <c r="K968" s="225"/>
      <c r="L968" s="43"/>
      <c r="M968" s="226" t="s">
        <v>1</v>
      </c>
      <c r="N968" s="227" t="s">
        <v>46</v>
      </c>
      <c r="O968" s="90"/>
      <c r="P968" s="228">
        <f>O968*H968</f>
        <v>0</v>
      </c>
      <c r="Q968" s="228">
        <v>0</v>
      </c>
      <c r="R968" s="228">
        <f>Q968*H968</f>
        <v>0</v>
      </c>
      <c r="S968" s="228">
        <v>1.8999999999999999</v>
      </c>
      <c r="T968" s="229">
        <f>S968*H968</f>
        <v>7.4366000000000003</v>
      </c>
      <c r="U968" s="37"/>
      <c r="V968" s="37"/>
      <c r="W968" s="37"/>
      <c r="X968" s="37"/>
      <c r="Y968" s="37"/>
      <c r="Z968" s="37"/>
      <c r="AA968" s="37"/>
      <c r="AB968" s="37"/>
      <c r="AC968" s="37"/>
      <c r="AD968" s="37"/>
      <c r="AE968" s="37"/>
      <c r="AR968" s="230" t="s">
        <v>142</v>
      </c>
      <c r="AT968" s="230" t="s">
        <v>138</v>
      </c>
      <c r="AU968" s="230" t="s">
        <v>91</v>
      </c>
      <c r="AY968" s="16" t="s">
        <v>136</v>
      </c>
      <c r="BE968" s="231">
        <f>IF(N968="základní",J968,0)</f>
        <v>0</v>
      </c>
      <c r="BF968" s="231">
        <f>IF(N968="snížená",J968,0)</f>
        <v>0</v>
      </c>
      <c r="BG968" s="231">
        <f>IF(N968="zákl. přenesená",J968,0)</f>
        <v>0</v>
      </c>
      <c r="BH968" s="231">
        <f>IF(N968="sníž. přenesená",J968,0)</f>
        <v>0</v>
      </c>
      <c r="BI968" s="231">
        <f>IF(N968="nulová",J968,0)</f>
        <v>0</v>
      </c>
      <c r="BJ968" s="16" t="s">
        <v>89</v>
      </c>
      <c r="BK968" s="231">
        <f>ROUND(I968*H968,2)</f>
        <v>0</v>
      </c>
      <c r="BL968" s="16" t="s">
        <v>142</v>
      </c>
      <c r="BM968" s="230" t="s">
        <v>1046</v>
      </c>
    </row>
    <row r="969" s="2" customFormat="1">
      <c r="A969" s="37"/>
      <c r="B969" s="38"/>
      <c r="C969" s="39"/>
      <c r="D969" s="232" t="s">
        <v>144</v>
      </c>
      <c r="E969" s="39"/>
      <c r="F969" s="233" t="s">
        <v>162</v>
      </c>
      <c r="G969" s="39"/>
      <c r="H969" s="39"/>
      <c r="I969" s="234"/>
      <c r="J969" s="39"/>
      <c r="K969" s="39"/>
      <c r="L969" s="43"/>
      <c r="M969" s="235"/>
      <c r="N969" s="236"/>
      <c r="O969" s="90"/>
      <c r="P969" s="90"/>
      <c r="Q969" s="90"/>
      <c r="R969" s="90"/>
      <c r="S969" s="90"/>
      <c r="T969" s="91"/>
      <c r="U969" s="37"/>
      <c r="V969" s="37"/>
      <c r="W969" s="37"/>
      <c r="X969" s="37"/>
      <c r="Y969" s="37"/>
      <c r="Z969" s="37"/>
      <c r="AA969" s="37"/>
      <c r="AB969" s="37"/>
      <c r="AC969" s="37"/>
      <c r="AD969" s="37"/>
      <c r="AE969" s="37"/>
      <c r="AT969" s="16" t="s">
        <v>144</v>
      </c>
      <c r="AU969" s="16" t="s">
        <v>91</v>
      </c>
    </row>
    <row r="970" s="2" customFormat="1">
      <c r="A970" s="37"/>
      <c r="B970" s="38"/>
      <c r="C970" s="39"/>
      <c r="D970" s="237" t="s">
        <v>146</v>
      </c>
      <c r="E970" s="39"/>
      <c r="F970" s="238" t="s">
        <v>358</v>
      </c>
      <c r="G970" s="39"/>
      <c r="H970" s="39"/>
      <c r="I970" s="234"/>
      <c r="J970" s="39"/>
      <c r="K970" s="39"/>
      <c r="L970" s="43"/>
      <c r="M970" s="235"/>
      <c r="N970" s="236"/>
      <c r="O970" s="90"/>
      <c r="P970" s="90"/>
      <c r="Q970" s="90"/>
      <c r="R970" s="90"/>
      <c r="S970" s="90"/>
      <c r="T970" s="91"/>
      <c r="U970" s="37"/>
      <c r="V970" s="37"/>
      <c r="W970" s="37"/>
      <c r="X970" s="37"/>
      <c r="Y970" s="37"/>
      <c r="Z970" s="37"/>
      <c r="AA970" s="37"/>
      <c r="AB970" s="37"/>
      <c r="AC970" s="37"/>
      <c r="AD970" s="37"/>
      <c r="AE970" s="37"/>
      <c r="AT970" s="16" t="s">
        <v>146</v>
      </c>
      <c r="AU970" s="16" t="s">
        <v>91</v>
      </c>
    </row>
    <row r="971" s="2" customFormat="1">
      <c r="A971" s="37"/>
      <c r="B971" s="38"/>
      <c r="C971" s="39"/>
      <c r="D971" s="232" t="s">
        <v>148</v>
      </c>
      <c r="E971" s="39"/>
      <c r="F971" s="239" t="s">
        <v>466</v>
      </c>
      <c r="G971" s="39"/>
      <c r="H971" s="39"/>
      <c r="I971" s="234"/>
      <c r="J971" s="39"/>
      <c r="K971" s="39"/>
      <c r="L971" s="43"/>
      <c r="M971" s="235"/>
      <c r="N971" s="236"/>
      <c r="O971" s="90"/>
      <c r="P971" s="90"/>
      <c r="Q971" s="90"/>
      <c r="R971" s="90"/>
      <c r="S971" s="90"/>
      <c r="T971" s="91"/>
      <c r="U971" s="37"/>
      <c r="V971" s="37"/>
      <c r="W971" s="37"/>
      <c r="X971" s="37"/>
      <c r="Y971" s="37"/>
      <c r="Z971" s="37"/>
      <c r="AA971" s="37"/>
      <c r="AB971" s="37"/>
      <c r="AC971" s="37"/>
      <c r="AD971" s="37"/>
      <c r="AE971" s="37"/>
      <c r="AT971" s="16" t="s">
        <v>148</v>
      </c>
      <c r="AU971" s="16" t="s">
        <v>91</v>
      </c>
    </row>
    <row r="972" s="13" customFormat="1">
      <c r="A972" s="13"/>
      <c r="B972" s="240"/>
      <c r="C972" s="241"/>
      <c r="D972" s="232" t="s">
        <v>150</v>
      </c>
      <c r="E972" s="242" t="s">
        <v>1</v>
      </c>
      <c r="F972" s="243" t="s">
        <v>1047</v>
      </c>
      <c r="G972" s="241"/>
      <c r="H972" s="244">
        <v>3.9140000000000001</v>
      </c>
      <c r="I972" s="245"/>
      <c r="J972" s="241"/>
      <c r="K972" s="241"/>
      <c r="L972" s="246"/>
      <c r="M972" s="247"/>
      <c r="N972" s="248"/>
      <c r="O972" s="248"/>
      <c r="P972" s="248"/>
      <c r="Q972" s="248"/>
      <c r="R972" s="248"/>
      <c r="S972" s="248"/>
      <c r="T972" s="249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50" t="s">
        <v>150</v>
      </c>
      <c r="AU972" s="250" t="s">
        <v>91</v>
      </c>
      <c r="AV972" s="13" t="s">
        <v>91</v>
      </c>
      <c r="AW972" s="13" t="s">
        <v>36</v>
      </c>
      <c r="AX972" s="13" t="s">
        <v>89</v>
      </c>
      <c r="AY972" s="250" t="s">
        <v>136</v>
      </c>
    </row>
    <row r="973" s="2" customFormat="1" ht="24.15" customHeight="1">
      <c r="A973" s="37"/>
      <c r="B973" s="38"/>
      <c r="C973" s="218" t="s">
        <v>1048</v>
      </c>
      <c r="D973" s="218" t="s">
        <v>138</v>
      </c>
      <c r="E973" s="219" t="s">
        <v>165</v>
      </c>
      <c r="F973" s="220" t="s">
        <v>166</v>
      </c>
      <c r="G973" s="221" t="s">
        <v>160</v>
      </c>
      <c r="H973" s="222">
        <v>16.334</v>
      </c>
      <c r="I973" s="223"/>
      <c r="J973" s="224">
        <f>ROUND(I973*H973,2)</f>
        <v>0</v>
      </c>
      <c r="K973" s="225"/>
      <c r="L973" s="43"/>
      <c r="M973" s="226" t="s">
        <v>1</v>
      </c>
      <c r="N973" s="227" t="s">
        <v>46</v>
      </c>
      <c r="O973" s="90"/>
      <c r="P973" s="228">
        <f>O973*H973</f>
        <v>0</v>
      </c>
      <c r="Q973" s="228">
        <v>0</v>
      </c>
      <c r="R973" s="228">
        <f>Q973*H973</f>
        <v>0</v>
      </c>
      <c r="S973" s="228">
        <v>0</v>
      </c>
      <c r="T973" s="229">
        <f>S973*H973</f>
        <v>0</v>
      </c>
      <c r="U973" s="37"/>
      <c r="V973" s="37"/>
      <c r="W973" s="37"/>
      <c r="X973" s="37"/>
      <c r="Y973" s="37"/>
      <c r="Z973" s="37"/>
      <c r="AA973" s="37"/>
      <c r="AB973" s="37"/>
      <c r="AC973" s="37"/>
      <c r="AD973" s="37"/>
      <c r="AE973" s="37"/>
      <c r="AR973" s="230" t="s">
        <v>142</v>
      </c>
      <c r="AT973" s="230" t="s">
        <v>138</v>
      </c>
      <c r="AU973" s="230" t="s">
        <v>91</v>
      </c>
      <c r="AY973" s="16" t="s">
        <v>136</v>
      </c>
      <c r="BE973" s="231">
        <f>IF(N973="základní",J973,0)</f>
        <v>0</v>
      </c>
      <c r="BF973" s="231">
        <f>IF(N973="snížená",J973,0)</f>
        <v>0</v>
      </c>
      <c r="BG973" s="231">
        <f>IF(N973="zákl. přenesená",J973,0)</f>
        <v>0</v>
      </c>
      <c r="BH973" s="231">
        <f>IF(N973="sníž. přenesená",J973,0)</f>
        <v>0</v>
      </c>
      <c r="BI973" s="231">
        <f>IF(N973="nulová",J973,0)</f>
        <v>0</v>
      </c>
      <c r="BJ973" s="16" t="s">
        <v>89</v>
      </c>
      <c r="BK973" s="231">
        <f>ROUND(I973*H973,2)</f>
        <v>0</v>
      </c>
      <c r="BL973" s="16" t="s">
        <v>142</v>
      </c>
      <c r="BM973" s="230" t="s">
        <v>1049</v>
      </c>
    </row>
    <row r="974" s="2" customFormat="1">
      <c r="A974" s="37"/>
      <c r="B974" s="38"/>
      <c r="C974" s="39"/>
      <c r="D974" s="232" t="s">
        <v>144</v>
      </c>
      <c r="E974" s="39"/>
      <c r="F974" s="233" t="s">
        <v>168</v>
      </c>
      <c r="G974" s="39"/>
      <c r="H974" s="39"/>
      <c r="I974" s="234"/>
      <c r="J974" s="39"/>
      <c r="K974" s="39"/>
      <c r="L974" s="43"/>
      <c r="M974" s="235"/>
      <c r="N974" s="236"/>
      <c r="O974" s="90"/>
      <c r="P974" s="90"/>
      <c r="Q974" s="90"/>
      <c r="R974" s="90"/>
      <c r="S974" s="90"/>
      <c r="T974" s="91"/>
      <c r="U974" s="37"/>
      <c r="V974" s="37"/>
      <c r="W974" s="37"/>
      <c r="X974" s="37"/>
      <c r="Y974" s="37"/>
      <c r="Z974" s="37"/>
      <c r="AA974" s="37"/>
      <c r="AB974" s="37"/>
      <c r="AC974" s="37"/>
      <c r="AD974" s="37"/>
      <c r="AE974" s="37"/>
      <c r="AT974" s="16" t="s">
        <v>144</v>
      </c>
      <c r="AU974" s="16" t="s">
        <v>91</v>
      </c>
    </row>
    <row r="975" s="2" customFormat="1">
      <c r="A975" s="37"/>
      <c r="B975" s="38"/>
      <c r="C975" s="39"/>
      <c r="D975" s="237" t="s">
        <v>146</v>
      </c>
      <c r="E975" s="39"/>
      <c r="F975" s="238" t="s">
        <v>169</v>
      </c>
      <c r="G975" s="39"/>
      <c r="H975" s="39"/>
      <c r="I975" s="234"/>
      <c r="J975" s="39"/>
      <c r="K975" s="39"/>
      <c r="L975" s="43"/>
      <c r="M975" s="235"/>
      <c r="N975" s="236"/>
      <c r="O975" s="90"/>
      <c r="P975" s="90"/>
      <c r="Q975" s="90"/>
      <c r="R975" s="90"/>
      <c r="S975" s="90"/>
      <c r="T975" s="91"/>
      <c r="U975" s="37"/>
      <c r="V975" s="37"/>
      <c r="W975" s="37"/>
      <c r="X975" s="37"/>
      <c r="Y975" s="37"/>
      <c r="Z975" s="37"/>
      <c r="AA975" s="37"/>
      <c r="AB975" s="37"/>
      <c r="AC975" s="37"/>
      <c r="AD975" s="37"/>
      <c r="AE975" s="37"/>
      <c r="AT975" s="16" t="s">
        <v>146</v>
      </c>
      <c r="AU975" s="16" t="s">
        <v>91</v>
      </c>
    </row>
    <row r="976" s="2" customFormat="1">
      <c r="A976" s="37"/>
      <c r="B976" s="38"/>
      <c r="C976" s="39"/>
      <c r="D976" s="232" t="s">
        <v>148</v>
      </c>
      <c r="E976" s="39"/>
      <c r="F976" s="239" t="s">
        <v>149</v>
      </c>
      <c r="G976" s="39"/>
      <c r="H976" s="39"/>
      <c r="I976" s="234"/>
      <c r="J976" s="39"/>
      <c r="K976" s="39"/>
      <c r="L976" s="43"/>
      <c r="M976" s="235"/>
      <c r="N976" s="236"/>
      <c r="O976" s="90"/>
      <c r="P976" s="90"/>
      <c r="Q976" s="90"/>
      <c r="R976" s="90"/>
      <c r="S976" s="90"/>
      <c r="T976" s="91"/>
      <c r="U976" s="37"/>
      <c r="V976" s="37"/>
      <c r="W976" s="37"/>
      <c r="X976" s="37"/>
      <c r="Y976" s="37"/>
      <c r="Z976" s="37"/>
      <c r="AA976" s="37"/>
      <c r="AB976" s="37"/>
      <c r="AC976" s="37"/>
      <c r="AD976" s="37"/>
      <c r="AE976" s="37"/>
      <c r="AT976" s="16" t="s">
        <v>148</v>
      </c>
      <c r="AU976" s="16" t="s">
        <v>91</v>
      </c>
    </row>
    <row r="977" s="13" customFormat="1">
      <c r="A977" s="13"/>
      <c r="B977" s="240"/>
      <c r="C977" s="241"/>
      <c r="D977" s="232" t="s">
        <v>150</v>
      </c>
      <c r="E977" s="242" t="s">
        <v>1</v>
      </c>
      <c r="F977" s="243" t="s">
        <v>1050</v>
      </c>
      <c r="G977" s="241"/>
      <c r="H977" s="244">
        <v>16.334</v>
      </c>
      <c r="I977" s="245"/>
      <c r="J977" s="241"/>
      <c r="K977" s="241"/>
      <c r="L977" s="246"/>
      <c r="M977" s="247"/>
      <c r="N977" s="248"/>
      <c r="O977" s="248"/>
      <c r="P977" s="248"/>
      <c r="Q977" s="248"/>
      <c r="R977" s="248"/>
      <c r="S977" s="248"/>
      <c r="T977" s="249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50" t="s">
        <v>150</v>
      </c>
      <c r="AU977" s="250" t="s">
        <v>91</v>
      </c>
      <c r="AV977" s="13" t="s">
        <v>91</v>
      </c>
      <c r="AW977" s="13" t="s">
        <v>36</v>
      </c>
      <c r="AX977" s="13" t="s">
        <v>89</v>
      </c>
      <c r="AY977" s="250" t="s">
        <v>136</v>
      </c>
    </row>
    <row r="978" s="2" customFormat="1" ht="37.8" customHeight="1">
      <c r="A978" s="37"/>
      <c r="B978" s="38"/>
      <c r="C978" s="218" t="s">
        <v>1051</v>
      </c>
      <c r="D978" s="218" t="s">
        <v>138</v>
      </c>
      <c r="E978" s="219" t="s">
        <v>258</v>
      </c>
      <c r="F978" s="220" t="s">
        <v>259</v>
      </c>
      <c r="G978" s="221" t="s">
        <v>245</v>
      </c>
      <c r="H978" s="222">
        <v>514</v>
      </c>
      <c r="I978" s="223"/>
      <c r="J978" s="224">
        <f>ROUND(I978*H978,2)</f>
        <v>0</v>
      </c>
      <c r="K978" s="225"/>
      <c r="L978" s="43"/>
      <c r="M978" s="226" t="s">
        <v>1</v>
      </c>
      <c r="N978" s="227" t="s">
        <v>46</v>
      </c>
      <c r="O978" s="90"/>
      <c r="P978" s="228">
        <f>O978*H978</f>
        <v>0</v>
      </c>
      <c r="Q978" s="228">
        <v>2.0000000000000002E-05</v>
      </c>
      <c r="R978" s="228">
        <f>Q978*H978</f>
        <v>0.010280000000000001</v>
      </c>
      <c r="S978" s="228">
        <v>0</v>
      </c>
      <c r="T978" s="229">
        <f>S978*H978</f>
        <v>0</v>
      </c>
      <c r="U978" s="37"/>
      <c r="V978" s="37"/>
      <c r="W978" s="37"/>
      <c r="X978" s="37"/>
      <c r="Y978" s="37"/>
      <c r="Z978" s="37"/>
      <c r="AA978" s="37"/>
      <c r="AB978" s="37"/>
      <c r="AC978" s="37"/>
      <c r="AD978" s="37"/>
      <c r="AE978" s="37"/>
      <c r="AR978" s="230" t="s">
        <v>142</v>
      </c>
      <c r="AT978" s="230" t="s">
        <v>138</v>
      </c>
      <c r="AU978" s="230" t="s">
        <v>91</v>
      </c>
      <c r="AY978" s="16" t="s">
        <v>136</v>
      </c>
      <c r="BE978" s="231">
        <f>IF(N978="základní",J978,0)</f>
        <v>0</v>
      </c>
      <c r="BF978" s="231">
        <f>IF(N978="snížená",J978,0)</f>
        <v>0</v>
      </c>
      <c r="BG978" s="231">
        <f>IF(N978="zákl. přenesená",J978,0)</f>
        <v>0</v>
      </c>
      <c r="BH978" s="231">
        <f>IF(N978="sníž. přenesená",J978,0)</f>
        <v>0</v>
      </c>
      <c r="BI978" s="231">
        <f>IF(N978="nulová",J978,0)</f>
        <v>0</v>
      </c>
      <c r="BJ978" s="16" t="s">
        <v>89</v>
      </c>
      <c r="BK978" s="231">
        <f>ROUND(I978*H978,2)</f>
        <v>0</v>
      </c>
      <c r="BL978" s="16" t="s">
        <v>142</v>
      </c>
      <c r="BM978" s="230" t="s">
        <v>1052</v>
      </c>
    </row>
    <row r="979" s="2" customFormat="1">
      <c r="A979" s="37"/>
      <c r="B979" s="38"/>
      <c r="C979" s="39"/>
      <c r="D979" s="232" t="s">
        <v>144</v>
      </c>
      <c r="E979" s="39"/>
      <c r="F979" s="233" t="s">
        <v>259</v>
      </c>
      <c r="G979" s="39"/>
      <c r="H979" s="39"/>
      <c r="I979" s="234"/>
      <c r="J979" s="39"/>
      <c r="K979" s="39"/>
      <c r="L979" s="43"/>
      <c r="M979" s="235"/>
      <c r="N979" s="236"/>
      <c r="O979" s="90"/>
      <c r="P979" s="90"/>
      <c r="Q979" s="90"/>
      <c r="R979" s="90"/>
      <c r="S979" s="90"/>
      <c r="T979" s="91"/>
      <c r="U979" s="37"/>
      <c r="V979" s="37"/>
      <c r="W979" s="37"/>
      <c r="X979" s="37"/>
      <c r="Y979" s="37"/>
      <c r="Z979" s="37"/>
      <c r="AA979" s="37"/>
      <c r="AB979" s="37"/>
      <c r="AC979" s="37"/>
      <c r="AD979" s="37"/>
      <c r="AE979" s="37"/>
      <c r="AT979" s="16" t="s">
        <v>144</v>
      </c>
      <c r="AU979" s="16" t="s">
        <v>91</v>
      </c>
    </row>
    <row r="980" s="2" customFormat="1">
      <c r="A980" s="37"/>
      <c r="B980" s="38"/>
      <c r="C980" s="39"/>
      <c r="D980" s="232" t="s">
        <v>148</v>
      </c>
      <c r="E980" s="39"/>
      <c r="F980" s="239" t="s">
        <v>470</v>
      </c>
      <c r="G980" s="39"/>
      <c r="H980" s="39"/>
      <c r="I980" s="234"/>
      <c r="J980" s="39"/>
      <c r="K980" s="39"/>
      <c r="L980" s="43"/>
      <c r="M980" s="235"/>
      <c r="N980" s="236"/>
      <c r="O980" s="90"/>
      <c r="P980" s="90"/>
      <c r="Q980" s="90"/>
      <c r="R980" s="90"/>
      <c r="S980" s="90"/>
      <c r="T980" s="91"/>
      <c r="U980" s="37"/>
      <c r="V980" s="37"/>
      <c r="W980" s="37"/>
      <c r="X980" s="37"/>
      <c r="Y980" s="37"/>
      <c r="Z980" s="37"/>
      <c r="AA980" s="37"/>
      <c r="AB980" s="37"/>
      <c r="AC980" s="37"/>
      <c r="AD980" s="37"/>
      <c r="AE980" s="37"/>
      <c r="AT980" s="16" t="s">
        <v>148</v>
      </c>
      <c r="AU980" s="16" t="s">
        <v>91</v>
      </c>
    </row>
    <row r="981" s="13" customFormat="1">
      <c r="A981" s="13"/>
      <c r="B981" s="240"/>
      <c r="C981" s="241"/>
      <c r="D981" s="232" t="s">
        <v>150</v>
      </c>
      <c r="E981" s="242" t="s">
        <v>1</v>
      </c>
      <c r="F981" s="243" t="s">
        <v>1053</v>
      </c>
      <c r="G981" s="241"/>
      <c r="H981" s="244">
        <v>318</v>
      </c>
      <c r="I981" s="245"/>
      <c r="J981" s="241"/>
      <c r="K981" s="241"/>
      <c r="L981" s="246"/>
      <c r="M981" s="247"/>
      <c r="N981" s="248"/>
      <c r="O981" s="248"/>
      <c r="P981" s="248"/>
      <c r="Q981" s="248"/>
      <c r="R981" s="248"/>
      <c r="S981" s="248"/>
      <c r="T981" s="249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50" t="s">
        <v>150</v>
      </c>
      <c r="AU981" s="250" t="s">
        <v>91</v>
      </c>
      <c r="AV981" s="13" t="s">
        <v>91</v>
      </c>
      <c r="AW981" s="13" t="s">
        <v>36</v>
      </c>
      <c r="AX981" s="13" t="s">
        <v>81</v>
      </c>
      <c r="AY981" s="250" t="s">
        <v>136</v>
      </c>
    </row>
    <row r="982" s="13" customFormat="1">
      <c r="A982" s="13"/>
      <c r="B982" s="240"/>
      <c r="C982" s="241"/>
      <c r="D982" s="232" t="s">
        <v>150</v>
      </c>
      <c r="E982" s="242" t="s">
        <v>1</v>
      </c>
      <c r="F982" s="243" t="s">
        <v>1054</v>
      </c>
      <c r="G982" s="241"/>
      <c r="H982" s="244">
        <v>196</v>
      </c>
      <c r="I982" s="245"/>
      <c r="J982" s="241"/>
      <c r="K982" s="241"/>
      <c r="L982" s="246"/>
      <c r="M982" s="247"/>
      <c r="N982" s="248"/>
      <c r="O982" s="248"/>
      <c r="P982" s="248"/>
      <c r="Q982" s="248"/>
      <c r="R982" s="248"/>
      <c r="S982" s="248"/>
      <c r="T982" s="249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50" t="s">
        <v>150</v>
      </c>
      <c r="AU982" s="250" t="s">
        <v>91</v>
      </c>
      <c r="AV982" s="13" t="s">
        <v>91</v>
      </c>
      <c r="AW982" s="13" t="s">
        <v>36</v>
      </c>
      <c r="AX982" s="13" t="s">
        <v>81</v>
      </c>
      <c r="AY982" s="250" t="s">
        <v>136</v>
      </c>
    </row>
    <row r="983" s="14" customFormat="1">
      <c r="A983" s="14"/>
      <c r="B983" s="251"/>
      <c r="C983" s="252"/>
      <c r="D983" s="232" t="s">
        <v>150</v>
      </c>
      <c r="E983" s="253" t="s">
        <v>1</v>
      </c>
      <c r="F983" s="254" t="s">
        <v>178</v>
      </c>
      <c r="G983" s="252"/>
      <c r="H983" s="255">
        <v>514</v>
      </c>
      <c r="I983" s="256"/>
      <c r="J983" s="252"/>
      <c r="K983" s="252"/>
      <c r="L983" s="257"/>
      <c r="M983" s="258"/>
      <c r="N983" s="259"/>
      <c r="O983" s="259"/>
      <c r="P983" s="259"/>
      <c r="Q983" s="259"/>
      <c r="R983" s="259"/>
      <c r="S983" s="259"/>
      <c r="T983" s="260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61" t="s">
        <v>150</v>
      </c>
      <c r="AU983" s="261" t="s">
        <v>91</v>
      </c>
      <c r="AV983" s="14" t="s">
        <v>142</v>
      </c>
      <c r="AW983" s="14" t="s">
        <v>36</v>
      </c>
      <c r="AX983" s="14" t="s">
        <v>89</v>
      </c>
      <c r="AY983" s="261" t="s">
        <v>136</v>
      </c>
    </row>
    <row r="984" s="2" customFormat="1" ht="21.75" customHeight="1">
      <c r="A984" s="37"/>
      <c r="B984" s="38"/>
      <c r="C984" s="218" t="s">
        <v>1055</v>
      </c>
      <c r="D984" s="218" t="s">
        <v>138</v>
      </c>
      <c r="E984" s="219" t="s">
        <v>263</v>
      </c>
      <c r="F984" s="220" t="s">
        <v>264</v>
      </c>
      <c r="G984" s="221" t="s">
        <v>265</v>
      </c>
      <c r="H984" s="222">
        <v>0.124</v>
      </c>
      <c r="I984" s="223"/>
      <c r="J984" s="224">
        <f>ROUND(I984*H984,2)</f>
        <v>0</v>
      </c>
      <c r="K984" s="225"/>
      <c r="L984" s="43"/>
      <c r="M984" s="226" t="s">
        <v>1</v>
      </c>
      <c r="N984" s="227" t="s">
        <v>46</v>
      </c>
      <c r="O984" s="90"/>
      <c r="P984" s="228">
        <f>O984*H984</f>
        <v>0</v>
      </c>
      <c r="Q984" s="228">
        <v>1.0606199999999999</v>
      </c>
      <c r="R984" s="228">
        <f>Q984*H984</f>
        <v>0.13151687999999998</v>
      </c>
      <c r="S984" s="228">
        <v>0</v>
      </c>
      <c r="T984" s="229">
        <f>S984*H984</f>
        <v>0</v>
      </c>
      <c r="U984" s="37"/>
      <c r="V984" s="37"/>
      <c r="W984" s="37"/>
      <c r="X984" s="37"/>
      <c r="Y984" s="37"/>
      <c r="Z984" s="37"/>
      <c r="AA984" s="37"/>
      <c r="AB984" s="37"/>
      <c r="AC984" s="37"/>
      <c r="AD984" s="37"/>
      <c r="AE984" s="37"/>
      <c r="AR984" s="230" t="s">
        <v>142</v>
      </c>
      <c r="AT984" s="230" t="s">
        <v>138</v>
      </c>
      <c r="AU984" s="230" t="s">
        <v>91</v>
      </c>
      <c r="AY984" s="16" t="s">
        <v>136</v>
      </c>
      <c r="BE984" s="231">
        <f>IF(N984="základní",J984,0)</f>
        <v>0</v>
      </c>
      <c r="BF984" s="231">
        <f>IF(N984="snížená",J984,0)</f>
        <v>0</v>
      </c>
      <c r="BG984" s="231">
        <f>IF(N984="zákl. přenesená",J984,0)</f>
        <v>0</v>
      </c>
      <c r="BH984" s="231">
        <f>IF(N984="sníž. přenesená",J984,0)</f>
        <v>0</v>
      </c>
      <c r="BI984" s="231">
        <f>IF(N984="nulová",J984,0)</f>
        <v>0</v>
      </c>
      <c r="BJ984" s="16" t="s">
        <v>89</v>
      </c>
      <c r="BK984" s="231">
        <f>ROUND(I984*H984,2)</f>
        <v>0</v>
      </c>
      <c r="BL984" s="16" t="s">
        <v>142</v>
      </c>
      <c r="BM984" s="230" t="s">
        <v>1056</v>
      </c>
    </row>
    <row r="985" s="2" customFormat="1">
      <c r="A985" s="37"/>
      <c r="B985" s="38"/>
      <c r="C985" s="39"/>
      <c r="D985" s="232" t="s">
        <v>144</v>
      </c>
      <c r="E985" s="39"/>
      <c r="F985" s="233" t="s">
        <v>267</v>
      </c>
      <c r="G985" s="39"/>
      <c r="H985" s="39"/>
      <c r="I985" s="234"/>
      <c r="J985" s="39"/>
      <c r="K985" s="39"/>
      <c r="L985" s="43"/>
      <c r="M985" s="235"/>
      <c r="N985" s="236"/>
      <c r="O985" s="90"/>
      <c r="P985" s="90"/>
      <c r="Q985" s="90"/>
      <c r="R985" s="90"/>
      <c r="S985" s="90"/>
      <c r="T985" s="91"/>
      <c r="U985" s="37"/>
      <c r="V985" s="37"/>
      <c r="W985" s="37"/>
      <c r="X985" s="37"/>
      <c r="Y985" s="37"/>
      <c r="Z985" s="37"/>
      <c r="AA985" s="37"/>
      <c r="AB985" s="37"/>
      <c r="AC985" s="37"/>
      <c r="AD985" s="37"/>
      <c r="AE985" s="37"/>
      <c r="AT985" s="16" t="s">
        <v>144</v>
      </c>
      <c r="AU985" s="16" t="s">
        <v>91</v>
      </c>
    </row>
    <row r="986" s="2" customFormat="1">
      <c r="A986" s="37"/>
      <c r="B986" s="38"/>
      <c r="C986" s="39"/>
      <c r="D986" s="237" t="s">
        <v>146</v>
      </c>
      <c r="E986" s="39"/>
      <c r="F986" s="238" t="s">
        <v>268</v>
      </c>
      <c r="G986" s="39"/>
      <c r="H986" s="39"/>
      <c r="I986" s="234"/>
      <c r="J986" s="39"/>
      <c r="K986" s="39"/>
      <c r="L986" s="43"/>
      <c r="M986" s="235"/>
      <c r="N986" s="236"/>
      <c r="O986" s="90"/>
      <c r="P986" s="90"/>
      <c r="Q986" s="90"/>
      <c r="R986" s="90"/>
      <c r="S986" s="90"/>
      <c r="T986" s="91"/>
      <c r="U986" s="37"/>
      <c r="V986" s="37"/>
      <c r="W986" s="37"/>
      <c r="X986" s="37"/>
      <c r="Y986" s="37"/>
      <c r="Z986" s="37"/>
      <c r="AA986" s="37"/>
      <c r="AB986" s="37"/>
      <c r="AC986" s="37"/>
      <c r="AD986" s="37"/>
      <c r="AE986" s="37"/>
      <c r="AT986" s="16" t="s">
        <v>146</v>
      </c>
      <c r="AU986" s="16" t="s">
        <v>91</v>
      </c>
    </row>
    <row r="987" s="2" customFormat="1">
      <c r="A987" s="37"/>
      <c r="B987" s="38"/>
      <c r="C987" s="39"/>
      <c r="D987" s="232" t="s">
        <v>148</v>
      </c>
      <c r="E987" s="39"/>
      <c r="F987" s="239" t="s">
        <v>473</v>
      </c>
      <c r="G987" s="39"/>
      <c r="H987" s="39"/>
      <c r="I987" s="234"/>
      <c r="J987" s="39"/>
      <c r="K987" s="39"/>
      <c r="L987" s="43"/>
      <c r="M987" s="235"/>
      <c r="N987" s="236"/>
      <c r="O987" s="90"/>
      <c r="P987" s="90"/>
      <c r="Q987" s="90"/>
      <c r="R987" s="90"/>
      <c r="S987" s="90"/>
      <c r="T987" s="91"/>
      <c r="U987" s="37"/>
      <c r="V987" s="37"/>
      <c r="W987" s="37"/>
      <c r="X987" s="37"/>
      <c r="Y987" s="37"/>
      <c r="Z987" s="37"/>
      <c r="AA987" s="37"/>
      <c r="AB987" s="37"/>
      <c r="AC987" s="37"/>
      <c r="AD987" s="37"/>
      <c r="AE987" s="37"/>
      <c r="AT987" s="16" t="s">
        <v>148</v>
      </c>
      <c r="AU987" s="16" t="s">
        <v>91</v>
      </c>
    </row>
    <row r="988" s="13" customFormat="1">
      <c r="A988" s="13"/>
      <c r="B988" s="240"/>
      <c r="C988" s="241"/>
      <c r="D988" s="232" t="s">
        <v>150</v>
      </c>
      <c r="E988" s="242" t="s">
        <v>1</v>
      </c>
      <c r="F988" s="243" t="s">
        <v>1057</v>
      </c>
      <c r="G988" s="241"/>
      <c r="H988" s="244">
        <v>0.124</v>
      </c>
      <c r="I988" s="245"/>
      <c r="J988" s="241"/>
      <c r="K988" s="241"/>
      <c r="L988" s="246"/>
      <c r="M988" s="247"/>
      <c r="N988" s="248"/>
      <c r="O988" s="248"/>
      <c r="P988" s="248"/>
      <c r="Q988" s="248"/>
      <c r="R988" s="248"/>
      <c r="S988" s="248"/>
      <c r="T988" s="249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50" t="s">
        <v>150</v>
      </c>
      <c r="AU988" s="250" t="s">
        <v>91</v>
      </c>
      <c r="AV988" s="13" t="s">
        <v>91</v>
      </c>
      <c r="AW988" s="13" t="s">
        <v>36</v>
      </c>
      <c r="AX988" s="13" t="s">
        <v>89</v>
      </c>
      <c r="AY988" s="250" t="s">
        <v>136</v>
      </c>
    </row>
    <row r="989" s="2" customFormat="1" ht="33" customHeight="1">
      <c r="A989" s="37"/>
      <c r="B989" s="38"/>
      <c r="C989" s="218" t="s">
        <v>1058</v>
      </c>
      <c r="D989" s="218" t="s">
        <v>138</v>
      </c>
      <c r="E989" s="219" t="s">
        <v>171</v>
      </c>
      <c r="F989" s="220" t="s">
        <v>172</v>
      </c>
      <c r="G989" s="221" t="s">
        <v>141</v>
      </c>
      <c r="H989" s="222">
        <v>4.0999999999999996</v>
      </c>
      <c r="I989" s="223"/>
      <c r="J989" s="224">
        <f>ROUND(I989*H989,2)</f>
        <v>0</v>
      </c>
      <c r="K989" s="225"/>
      <c r="L989" s="43"/>
      <c r="M989" s="226" t="s">
        <v>1</v>
      </c>
      <c r="N989" s="227" t="s">
        <v>46</v>
      </c>
      <c r="O989" s="90"/>
      <c r="P989" s="228">
        <f>O989*H989</f>
        <v>0</v>
      </c>
      <c r="Q989" s="228">
        <v>0</v>
      </c>
      <c r="R989" s="228">
        <f>Q989*H989</f>
        <v>0</v>
      </c>
      <c r="S989" s="228">
        <v>0</v>
      </c>
      <c r="T989" s="229">
        <f>S989*H989</f>
        <v>0</v>
      </c>
      <c r="U989" s="37"/>
      <c r="V989" s="37"/>
      <c r="W989" s="37"/>
      <c r="X989" s="37"/>
      <c r="Y989" s="37"/>
      <c r="Z989" s="37"/>
      <c r="AA989" s="37"/>
      <c r="AB989" s="37"/>
      <c r="AC989" s="37"/>
      <c r="AD989" s="37"/>
      <c r="AE989" s="37"/>
      <c r="AR989" s="230" t="s">
        <v>142</v>
      </c>
      <c r="AT989" s="230" t="s">
        <v>138</v>
      </c>
      <c r="AU989" s="230" t="s">
        <v>91</v>
      </c>
      <c r="AY989" s="16" t="s">
        <v>136</v>
      </c>
      <c r="BE989" s="231">
        <f>IF(N989="základní",J989,0)</f>
        <v>0</v>
      </c>
      <c r="BF989" s="231">
        <f>IF(N989="snížená",J989,0)</f>
        <v>0</v>
      </c>
      <c r="BG989" s="231">
        <f>IF(N989="zákl. přenesená",J989,0)</f>
        <v>0</v>
      </c>
      <c r="BH989" s="231">
        <f>IF(N989="sníž. přenesená",J989,0)</f>
        <v>0</v>
      </c>
      <c r="BI989" s="231">
        <f>IF(N989="nulová",J989,0)</f>
        <v>0</v>
      </c>
      <c r="BJ989" s="16" t="s">
        <v>89</v>
      </c>
      <c r="BK989" s="231">
        <f>ROUND(I989*H989,2)</f>
        <v>0</v>
      </c>
      <c r="BL989" s="16" t="s">
        <v>142</v>
      </c>
      <c r="BM989" s="230" t="s">
        <v>1059</v>
      </c>
    </row>
    <row r="990" s="2" customFormat="1">
      <c r="A990" s="37"/>
      <c r="B990" s="38"/>
      <c r="C990" s="39"/>
      <c r="D990" s="232" t="s">
        <v>144</v>
      </c>
      <c r="E990" s="39"/>
      <c r="F990" s="233" t="s">
        <v>655</v>
      </c>
      <c r="G990" s="39"/>
      <c r="H990" s="39"/>
      <c r="I990" s="234"/>
      <c r="J990" s="39"/>
      <c r="K990" s="39"/>
      <c r="L990" s="43"/>
      <c r="M990" s="235"/>
      <c r="N990" s="236"/>
      <c r="O990" s="90"/>
      <c r="P990" s="90"/>
      <c r="Q990" s="90"/>
      <c r="R990" s="90"/>
      <c r="S990" s="90"/>
      <c r="T990" s="91"/>
      <c r="U990" s="37"/>
      <c r="V990" s="37"/>
      <c r="W990" s="37"/>
      <c r="X990" s="37"/>
      <c r="Y990" s="37"/>
      <c r="Z990" s="37"/>
      <c r="AA990" s="37"/>
      <c r="AB990" s="37"/>
      <c r="AC990" s="37"/>
      <c r="AD990" s="37"/>
      <c r="AE990" s="37"/>
      <c r="AT990" s="16" t="s">
        <v>144</v>
      </c>
      <c r="AU990" s="16" t="s">
        <v>91</v>
      </c>
    </row>
    <row r="991" s="2" customFormat="1">
      <c r="A991" s="37"/>
      <c r="B991" s="38"/>
      <c r="C991" s="39"/>
      <c r="D991" s="237" t="s">
        <v>146</v>
      </c>
      <c r="E991" s="39"/>
      <c r="F991" s="238" t="s">
        <v>175</v>
      </c>
      <c r="G991" s="39"/>
      <c r="H991" s="39"/>
      <c r="I991" s="234"/>
      <c r="J991" s="39"/>
      <c r="K991" s="39"/>
      <c r="L991" s="43"/>
      <c r="M991" s="235"/>
      <c r="N991" s="236"/>
      <c r="O991" s="90"/>
      <c r="P991" s="90"/>
      <c r="Q991" s="90"/>
      <c r="R991" s="90"/>
      <c r="S991" s="90"/>
      <c r="T991" s="91"/>
      <c r="U991" s="37"/>
      <c r="V991" s="37"/>
      <c r="W991" s="37"/>
      <c r="X991" s="37"/>
      <c r="Y991" s="37"/>
      <c r="Z991" s="37"/>
      <c r="AA991" s="37"/>
      <c r="AB991" s="37"/>
      <c r="AC991" s="37"/>
      <c r="AD991" s="37"/>
      <c r="AE991" s="37"/>
      <c r="AT991" s="16" t="s">
        <v>146</v>
      </c>
      <c r="AU991" s="16" t="s">
        <v>91</v>
      </c>
    </row>
    <row r="992" s="2" customFormat="1">
      <c r="A992" s="37"/>
      <c r="B992" s="38"/>
      <c r="C992" s="39"/>
      <c r="D992" s="232" t="s">
        <v>148</v>
      </c>
      <c r="E992" s="39"/>
      <c r="F992" s="239" t="s">
        <v>470</v>
      </c>
      <c r="G992" s="39"/>
      <c r="H992" s="39"/>
      <c r="I992" s="234"/>
      <c r="J992" s="39"/>
      <c r="K992" s="39"/>
      <c r="L992" s="43"/>
      <c r="M992" s="235"/>
      <c r="N992" s="236"/>
      <c r="O992" s="90"/>
      <c r="P992" s="90"/>
      <c r="Q992" s="90"/>
      <c r="R992" s="90"/>
      <c r="S992" s="90"/>
      <c r="T992" s="91"/>
      <c r="U992" s="37"/>
      <c r="V992" s="37"/>
      <c r="W992" s="37"/>
      <c r="X992" s="37"/>
      <c r="Y992" s="37"/>
      <c r="Z992" s="37"/>
      <c r="AA992" s="37"/>
      <c r="AB992" s="37"/>
      <c r="AC992" s="37"/>
      <c r="AD992" s="37"/>
      <c r="AE992" s="37"/>
      <c r="AT992" s="16" t="s">
        <v>148</v>
      </c>
      <c r="AU992" s="16" t="s">
        <v>91</v>
      </c>
    </row>
    <row r="993" s="13" customFormat="1">
      <c r="A993" s="13"/>
      <c r="B993" s="240"/>
      <c r="C993" s="241"/>
      <c r="D993" s="232" t="s">
        <v>150</v>
      </c>
      <c r="E993" s="242" t="s">
        <v>1</v>
      </c>
      <c r="F993" s="243" t="s">
        <v>1060</v>
      </c>
      <c r="G993" s="241"/>
      <c r="H993" s="244">
        <v>4.0999999999999996</v>
      </c>
      <c r="I993" s="245"/>
      <c r="J993" s="241"/>
      <c r="K993" s="241"/>
      <c r="L993" s="246"/>
      <c r="M993" s="247"/>
      <c r="N993" s="248"/>
      <c r="O993" s="248"/>
      <c r="P993" s="248"/>
      <c r="Q993" s="248"/>
      <c r="R993" s="248"/>
      <c r="S993" s="248"/>
      <c r="T993" s="249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50" t="s">
        <v>150</v>
      </c>
      <c r="AU993" s="250" t="s">
        <v>91</v>
      </c>
      <c r="AV993" s="13" t="s">
        <v>91</v>
      </c>
      <c r="AW993" s="13" t="s">
        <v>36</v>
      </c>
      <c r="AX993" s="13" t="s">
        <v>89</v>
      </c>
      <c r="AY993" s="250" t="s">
        <v>136</v>
      </c>
    </row>
    <row r="994" s="2" customFormat="1" ht="33" customHeight="1">
      <c r="A994" s="37"/>
      <c r="B994" s="38"/>
      <c r="C994" s="218" t="s">
        <v>1061</v>
      </c>
      <c r="D994" s="218" t="s">
        <v>138</v>
      </c>
      <c r="E994" s="219" t="s">
        <v>821</v>
      </c>
      <c r="F994" s="220" t="s">
        <v>822</v>
      </c>
      <c r="G994" s="221" t="s">
        <v>141</v>
      </c>
      <c r="H994" s="222">
        <v>7.4000000000000004</v>
      </c>
      <c r="I994" s="223"/>
      <c r="J994" s="224">
        <f>ROUND(I994*H994,2)</f>
        <v>0</v>
      </c>
      <c r="K994" s="225"/>
      <c r="L994" s="43"/>
      <c r="M994" s="226" t="s">
        <v>1</v>
      </c>
      <c r="N994" s="227" t="s">
        <v>46</v>
      </c>
      <c r="O994" s="90"/>
      <c r="P994" s="228">
        <f>O994*H994</f>
        <v>0</v>
      </c>
      <c r="Q994" s="228">
        <v>0</v>
      </c>
      <c r="R994" s="228">
        <f>Q994*H994</f>
        <v>0</v>
      </c>
      <c r="S994" s="228">
        <v>0</v>
      </c>
      <c r="T994" s="229">
        <f>S994*H994</f>
        <v>0</v>
      </c>
      <c r="U994" s="37"/>
      <c r="V994" s="37"/>
      <c r="W994" s="37"/>
      <c r="X994" s="37"/>
      <c r="Y994" s="37"/>
      <c r="Z994" s="37"/>
      <c r="AA994" s="37"/>
      <c r="AB994" s="37"/>
      <c r="AC994" s="37"/>
      <c r="AD994" s="37"/>
      <c r="AE994" s="37"/>
      <c r="AR994" s="230" t="s">
        <v>142</v>
      </c>
      <c r="AT994" s="230" t="s">
        <v>138</v>
      </c>
      <c r="AU994" s="230" t="s">
        <v>91</v>
      </c>
      <c r="AY994" s="16" t="s">
        <v>136</v>
      </c>
      <c r="BE994" s="231">
        <f>IF(N994="základní",J994,0)</f>
        <v>0</v>
      </c>
      <c r="BF994" s="231">
        <f>IF(N994="snížená",J994,0)</f>
        <v>0</v>
      </c>
      <c r="BG994" s="231">
        <f>IF(N994="zákl. přenesená",J994,0)</f>
        <v>0</v>
      </c>
      <c r="BH994" s="231">
        <f>IF(N994="sníž. přenesená",J994,0)</f>
        <v>0</v>
      </c>
      <c r="BI994" s="231">
        <f>IF(N994="nulová",J994,0)</f>
        <v>0</v>
      </c>
      <c r="BJ994" s="16" t="s">
        <v>89</v>
      </c>
      <c r="BK994" s="231">
        <f>ROUND(I994*H994,2)</f>
        <v>0</v>
      </c>
      <c r="BL994" s="16" t="s">
        <v>142</v>
      </c>
      <c r="BM994" s="230" t="s">
        <v>1062</v>
      </c>
    </row>
    <row r="995" s="2" customFormat="1">
      <c r="A995" s="37"/>
      <c r="B995" s="38"/>
      <c r="C995" s="39"/>
      <c r="D995" s="232" t="s">
        <v>144</v>
      </c>
      <c r="E995" s="39"/>
      <c r="F995" s="233" t="s">
        <v>824</v>
      </c>
      <c r="G995" s="39"/>
      <c r="H995" s="39"/>
      <c r="I995" s="234"/>
      <c r="J995" s="39"/>
      <c r="K995" s="39"/>
      <c r="L995" s="43"/>
      <c r="M995" s="235"/>
      <c r="N995" s="236"/>
      <c r="O995" s="90"/>
      <c r="P995" s="90"/>
      <c r="Q995" s="90"/>
      <c r="R995" s="90"/>
      <c r="S995" s="90"/>
      <c r="T995" s="91"/>
      <c r="U995" s="37"/>
      <c r="V995" s="37"/>
      <c r="W995" s="37"/>
      <c r="X995" s="37"/>
      <c r="Y995" s="37"/>
      <c r="Z995" s="37"/>
      <c r="AA995" s="37"/>
      <c r="AB995" s="37"/>
      <c r="AC995" s="37"/>
      <c r="AD995" s="37"/>
      <c r="AE995" s="37"/>
      <c r="AT995" s="16" t="s">
        <v>144</v>
      </c>
      <c r="AU995" s="16" t="s">
        <v>91</v>
      </c>
    </row>
    <row r="996" s="2" customFormat="1">
      <c r="A996" s="37"/>
      <c r="B996" s="38"/>
      <c r="C996" s="39"/>
      <c r="D996" s="237" t="s">
        <v>146</v>
      </c>
      <c r="E996" s="39"/>
      <c r="F996" s="238" t="s">
        <v>825</v>
      </c>
      <c r="G996" s="39"/>
      <c r="H996" s="39"/>
      <c r="I996" s="234"/>
      <c r="J996" s="39"/>
      <c r="K996" s="39"/>
      <c r="L996" s="43"/>
      <c r="M996" s="235"/>
      <c r="N996" s="236"/>
      <c r="O996" s="90"/>
      <c r="P996" s="90"/>
      <c r="Q996" s="90"/>
      <c r="R996" s="90"/>
      <c r="S996" s="90"/>
      <c r="T996" s="91"/>
      <c r="U996" s="37"/>
      <c r="V996" s="37"/>
      <c r="W996" s="37"/>
      <c r="X996" s="37"/>
      <c r="Y996" s="37"/>
      <c r="Z996" s="37"/>
      <c r="AA996" s="37"/>
      <c r="AB996" s="37"/>
      <c r="AC996" s="37"/>
      <c r="AD996" s="37"/>
      <c r="AE996" s="37"/>
      <c r="AT996" s="16" t="s">
        <v>146</v>
      </c>
      <c r="AU996" s="16" t="s">
        <v>91</v>
      </c>
    </row>
    <row r="997" s="13" customFormat="1">
      <c r="A997" s="13"/>
      <c r="B997" s="240"/>
      <c r="C997" s="241"/>
      <c r="D997" s="232" t="s">
        <v>150</v>
      </c>
      <c r="E997" s="242" t="s">
        <v>1</v>
      </c>
      <c r="F997" s="243" t="s">
        <v>1063</v>
      </c>
      <c r="G997" s="241"/>
      <c r="H997" s="244">
        <v>7.4000000000000004</v>
      </c>
      <c r="I997" s="245"/>
      <c r="J997" s="241"/>
      <c r="K997" s="241"/>
      <c r="L997" s="246"/>
      <c r="M997" s="247"/>
      <c r="N997" s="248"/>
      <c r="O997" s="248"/>
      <c r="P997" s="248"/>
      <c r="Q997" s="248"/>
      <c r="R997" s="248"/>
      <c r="S997" s="248"/>
      <c r="T997" s="249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50" t="s">
        <v>150</v>
      </c>
      <c r="AU997" s="250" t="s">
        <v>91</v>
      </c>
      <c r="AV997" s="13" t="s">
        <v>91</v>
      </c>
      <c r="AW997" s="13" t="s">
        <v>36</v>
      </c>
      <c r="AX997" s="13" t="s">
        <v>89</v>
      </c>
      <c r="AY997" s="250" t="s">
        <v>136</v>
      </c>
    </row>
    <row r="998" s="2" customFormat="1" ht="66.75" customHeight="1">
      <c r="A998" s="37"/>
      <c r="B998" s="38"/>
      <c r="C998" s="218" t="s">
        <v>1064</v>
      </c>
      <c r="D998" s="218" t="s">
        <v>138</v>
      </c>
      <c r="E998" s="219" t="s">
        <v>272</v>
      </c>
      <c r="F998" s="220" t="s">
        <v>475</v>
      </c>
      <c r="G998" s="221" t="s">
        <v>160</v>
      </c>
      <c r="H998" s="222">
        <v>9.9000000000000004</v>
      </c>
      <c r="I998" s="223"/>
      <c r="J998" s="224">
        <f>ROUND(I998*H998,2)</f>
        <v>0</v>
      </c>
      <c r="K998" s="225"/>
      <c r="L998" s="43"/>
      <c r="M998" s="226" t="s">
        <v>1</v>
      </c>
      <c r="N998" s="227" t="s">
        <v>46</v>
      </c>
      <c r="O998" s="90"/>
      <c r="P998" s="228">
        <f>O998*H998</f>
        <v>0</v>
      </c>
      <c r="Q998" s="228">
        <v>2.8967999999999998</v>
      </c>
      <c r="R998" s="228">
        <f>Q998*H998</f>
        <v>28.678319999999999</v>
      </c>
      <c r="S998" s="228">
        <v>0</v>
      </c>
      <c r="T998" s="229">
        <f>S998*H998</f>
        <v>0</v>
      </c>
      <c r="U998" s="37"/>
      <c r="V998" s="37"/>
      <c r="W998" s="37"/>
      <c r="X998" s="37"/>
      <c r="Y998" s="37"/>
      <c r="Z998" s="37"/>
      <c r="AA998" s="37"/>
      <c r="AB998" s="37"/>
      <c r="AC998" s="37"/>
      <c r="AD998" s="37"/>
      <c r="AE998" s="37"/>
      <c r="AR998" s="230" t="s">
        <v>142</v>
      </c>
      <c r="AT998" s="230" t="s">
        <v>138</v>
      </c>
      <c r="AU998" s="230" t="s">
        <v>91</v>
      </c>
      <c r="AY998" s="16" t="s">
        <v>136</v>
      </c>
      <c r="BE998" s="231">
        <f>IF(N998="základní",J998,0)</f>
        <v>0</v>
      </c>
      <c r="BF998" s="231">
        <f>IF(N998="snížená",J998,0)</f>
        <v>0</v>
      </c>
      <c r="BG998" s="231">
        <f>IF(N998="zákl. přenesená",J998,0)</f>
        <v>0</v>
      </c>
      <c r="BH998" s="231">
        <f>IF(N998="sníž. přenesená",J998,0)</f>
        <v>0</v>
      </c>
      <c r="BI998" s="231">
        <f>IF(N998="nulová",J998,0)</f>
        <v>0</v>
      </c>
      <c r="BJ998" s="16" t="s">
        <v>89</v>
      </c>
      <c r="BK998" s="231">
        <f>ROUND(I998*H998,2)</f>
        <v>0</v>
      </c>
      <c r="BL998" s="16" t="s">
        <v>142</v>
      </c>
      <c r="BM998" s="230" t="s">
        <v>1065</v>
      </c>
    </row>
    <row r="999" s="2" customFormat="1">
      <c r="A999" s="37"/>
      <c r="B999" s="38"/>
      <c r="C999" s="39"/>
      <c r="D999" s="232" t="s">
        <v>144</v>
      </c>
      <c r="E999" s="39"/>
      <c r="F999" s="233" t="s">
        <v>477</v>
      </c>
      <c r="G999" s="39"/>
      <c r="H999" s="39"/>
      <c r="I999" s="234"/>
      <c r="J999" s="39"/>
      <c r="K999" s="39"/>
      <c r="L999" s="43"/>
      <c r="M999" s="235"/>
      <c r="N999" s="236"/>
      <c r="O999" s="90"/>
      <c r="P999" s="90"/>
      <c r="Q999" s="90"/>
      <c r="R999" s="90"/>
      <c r="S999" s="90"/>
      <c r="T999" s="91"/>
      <c r="U999" s="37"/>
      <c r="V999" s="37"/>
      <c r="W999" s="37"/>
      <c r="X999" s="37"/>
      <c r="Y999" s="37"/>
      <c r="Z999" s="37"/>
      <c r="AA999" s="37"/>
      <c r="AB999" s="37"/>
      <c r="AC999" s="37"/>
      <c r="AD999" s="37"/>
      <c r="AE999" s="37"/>
      <c r="AT999" s="16" t="s">
        <v>144</v>
      </c>
      <c r="AU999" s="16" t="s">
        <v>91</v>
      </c>
    </row>
    <row r="1000" s="2" customFormat="1">
      <c r="A1000" s="37"/>
      <c r="B1000" s="38"/>
      <c r="C1000" s="39"/>
      <c r="D1000" s="232" t="s">
        <v>148</v>
      </c>
      <c r="E1000" s="39"/>
      <c r="F1000" s="239" t="s">
        <v>478</v>
      </c>
      <c r="G1000" s="39"/>
      <c r="H1000" s="39"/>
      <c r="I1000" s="234"/>
      <c r="J1000" s="39"/>
      <c r="K1000" s="39"/>
      <c r="L1000" s="43"/>
      <c r="M1000" s="235"/>
      <c r="N1000" s="236"/>
      <c r="O1000" s="90"/>
      <c r="P1000" s="90"/>
      <c r="Q1000" s="90"/>
      <c r="R1000" s="90"/>
      <c r="S1000" s="90"/>
      <c r="T1000" s="91"/>
      <c r="U1000" s="37"/>
      <c r="V1000" s="37"/>
      <c r="W1000" s="37"/>
      <c r="X1000" s="37"/>
      <c r="Y1000" s="37"/>
      <c r="Z1000" s="37"/>
      <c r="AA1000" s="37"/>
      <c r="AB1000" s="37"/>
      <c r="AC1000" s="37"/>
      <c r="AD1000" s="37"/>
      <c r="AE1000" s="37"/>
      <c r="AT1000" s="16" t="s">
        <v>148</v>
      </c>
      <c r="AU1000" s="16" t="s">
        <v>91</v>
      </c>
    </row>
    <row r="1001" s="13" customFormat="1">
      <c r="A1001" s="13"/>
      <c r="B1001" s="240"/>
      <c r="C1001" s="241"/>
      <c r="D1001" s="232" t="s">
        <v>150</v>
      </c>
      <c r="E1001" s="242" t="s">
        <v>1</v>
      </c>
      <c r="F1001" s="243" t="s">
        <v>1066</v>
      </c>
      <c r="G1001" s="241"/>
      <c r="H1001" s="244">
        <v>9.9000000000000004</v>
      </c>
      <c r="I1001" s="245"/>
      <c r="J1001" s="241"/>
      <c r="K1001" s="241"/>
      <c r="L1001" s="246"/>
      <c r="M1001" s="247"/>
      <c r="N1001" s="248"/>
      <c r="O1001" s="248"/>
      <c r="P1001" s="248"/>
      <c r="Q1001" s="248"/>
      <c r="R1001" s="248"/>
      <c r="S1001" s="248"/>
      <c r="T1001" s="249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50" t="s">
        <v>150</v>
      </c>
      <c r="AU1001" s="250" t="s">
        <v>91</v>
      </c>
      <c r="AV1001" s="13" t="s">
        <v>91</v>
      </c>
      <c r="AW1001" s="13" t="s">
        <v>36</v>
      </c>
      <c r="AX1001" s="13" t="s">
        <v>89</v>
      </c>
      <c r="AY1001" s="250" t="s">
        <v>136</v>
      </c>
    </row>
    <row r="1002" s="2" customFormat="1" ht="33" customHeight="1">
      <c r="A1002" s="37"/>
      <c r="B1002" s="38"/>
      <c r="C1002" s="218" t="s">
        <v>1067</v>
      </c>
      <c r="D1002" s="218" t="s">
        <v>138</v>
      </c>
      <c r="E1002" s="219" t="s">
        <v>759</v>
      </c>
      <c r="F1002" s="220" t="s">
        <v>760</v>
      </c>
      <c r="G1002" s="221" t="s">
        <v>160</v>
      </c>
      <c r="H1002" s="222">
        <v>2.3999999999999999</v>
      </c>
      <c r="I1002" s="223"/>
      <c r="J1002" s="224">
        <f>ROUND(I1002*H1002,2)</f>
        <v>0</v>
      </c>
      <c r="K1002" s="225"/>
      <c r="L1002" s="43"/>
      <c r="M1002" s="226" t="s">
        <v>1</v>
      </c>
      <c r="N1002" s="227" t="s">
        <v>46</v>
      </c>
      <c r="O1002" s="90"/>
      <c r="P1002" s="228">
        <f>O1002*H1002</f>
        <v>0</v>
      </c>
      <c r="Q1002" s="228">
        <v>2.9656199999999999</v>
      </c>
      <c r="R1002" s="228">
        <f>Q1002*H1002</f>
        <v>7.1174879999999998</v>
      </c>
      <c r="S1002" s="228">
        <v>0</v>
      </c>
      <c r="T1002" s="229">
        <f>S1002*H1002</f>
        <v>0</v>
      </c>
      <c r="U1002" s="37"/>
      <c r="V1002" s="37"/>
      <c r="W1002" s="37"/>
      <c r="X1002" s="37"/>
      <c r="Y1002" s="37"/>
      <c r="Z1002" s="37"/>
      <c r="AA1002" s="37"/>
      <c r="AB1002" s="37"/>
      <c r="AC1002" s="37"/>
      <c r="AD1002" s="37"/>
      <c r="AE1002" s="37"/>
      <c r="AR1002" s="230" t="s">
        <v>142</v>
      </c>
      <c r="AT1002" s="230" t="s">
        <v>138</v>
      </c>
      <c r="AU1002" s="230" t="s">
        <v>91</v>
      </c>
      <c r="AY1002" s="16" t="s">
        <v>136</v>
      </c>
      <c r="BE1002" s="231">
        <f>IF(N1002="základní",J1002,0)</f>
        <v>0</v>
      </c>
      <c r="BF1002" s="231">
        <f>IF(N1002="snížená",J1002,0)</f>
        <v>0</v>
      </c>
      <c r="BG1002" s="231">
        <f>IF(N1002="zákl. přenesená",J1002,0)</f>
        <v>0</v>
      </c>
      <c r="BH1002" s="231">
        <f>IF(N1002="sníž. přenesená",J1002,0)</f>
        <v>0</v>
      </c>
      <c r="BI1002" s="231">
        <f>IF(N1002="nulová",J1002,0)</f>
        <v>0</v>
      </c>
      <c r="BJ1002" s="16" t="s">
        <v>89</v>
      </c>
      <c r="BK1002" s="231">
        <f>ROUND(I1002*H1002,2)</f>
        <v>0</v>
      </c>
      <c r="BL1002" s="16" t="s">
        <v>142</v>
      </c>
      <c r="BM1002" s="230" t="s">
        <v>1068</v>
      </c>
    </row>
    <row r="1003" s="2" customFormat="1">
      <c r="A1003" s="37"/>
      <c r="B1003" s="38"/>
      <c r="C1003" s="39"/>
      <c r="D1003" s="232" t="s">
        <v>144</v>
      </c>
      <c r="E1003" s="39"/>
      <c r="F1003" s="233" t="s">
        <v>762</v>
      </c>
      <c r="G1003" s="39"/>
      <c r="H1003" s="39"/>
      <c r="I1003" s="234"/>
      <c r="J1003" s="39"/>
      <c r="K1003" s="39"/>
      <c r="L1003" s="43"/>
      <c r="M1003" s="235"/>
      <c r="N1003" s="236"/>
      <c r="O1003" s="90"/>
      <c r="P1003" s="90"/>
      <c r="Q1003" s="90"/>
      <c r="R1003" s="90"/>
      <c r="S1003" s="90"/>
      <c r="T1003" s="91"/>
      <c r="U1003" s="37"/>
      <c r="V1003" s="37"/>
      <c r="W1003" s="37"/>
      <c r="X1003" s="37"/>
      <c r="Y1003" s="37"/>
      <c r="Z1003" s="37"/>
      <c r="AA1003" s="37"/>
      <c r="AB1003" s="37"/>
      <c r="AC1003" s="37"/>
      <c r="AD1003" s="37"/>
      <c r="AE1003" s="37"/>
      <c r="AT1003" s="16" t="s">
        <v>144</v>
      </c>
      <c r="AU1003" s="16" t="s">
        <v>91</v>
      </c>
    </row>
    <row r="1004" s="2" customFormat="1">
      <c r="A1004" s="37"/>
      <c r="B1004" s="38"/>
      <c r="C1004" s="39"/>
      <c r="D1004" s="232" t="s">
        <v>148</v>
      </c>
      <c r="E1004" s="39"/>
      <c r="F1004" s="239" t="s">
        <v>478</v>
      </c>
      <c r="G1004" s="39"/>
      <c r="H1004" s="39"/>
      <c r="I1004" s="234"/>
      <c r="J1004" s="39"/>
      <c r="K1004" s="39"/>
      <c r="L1004" s="43"/>
      <c r="M1004" s="235"/>
      <c r="N1004" s="236"/>
      <c r="O1004" s="90"/>
      <c r="P1004" s="90"/>
      <c r="Q1004" s="90"/>
      <c r="R1004" s="90"/>
      <c r="S1004" s="90"/>
      <c r="T1004" s="91"/>
      <c r="U1004" s="37"/>
      <c r="V1004" s="37"/>
      <c r="W1004" s="37"/>
      <c r="X1004" s="37"/>
      <c r="Y1004" s="37"/>
      <c r="Z1004" s="37"/>
      <c r="AA1004" s="37"/>
      <c r="AB1004" s="37"/>
      <c r="AC1004" s="37"/>
      <c r="AD1004" s="37"/>
      <c r="AE1004" s="37"/>
      <c r="AT1004" s="16" t="s">
        <v>148</v>
      </c>
      <c r="AU1004" s="16" t="s">
        <v>91</v>
      </c>
    </row>
    <row r="1005" s="13" customFormat="1">
      <c r="A1005" s="13"/>
      <c r="B1005" s="240"/>
      <c r="C1005" s="241"/>
      <c r="D1005" s="232" t="s">
        <v>150</v>
      </c>
      <c r="E1005" s="242" t="s">
        <v>1</v>
      </c>
      <c r="F1005" s="243" t="s">
        <v>620</v>
      </c>
      <c r="G1005" s="241"/>
      <c r="H1005" s="244">
        <v>2.3999999999999999</v>
      </c>
      <c r="I1005" s="245"/>
      <c r="J1005" s="241"/>
      <c r="K1005" s="241"/>
      <c r="L1005" s="246"/>
      <c r="M1005" s="247"/>
      <c r="N1005" s="248"/>
      <c r="O1005" s="248"/>
      <c r="P1005" s="248"/>
      <c r="Q1005" s="248"/>
      <c r="R1005" s="248"/>
      <c r="S1005" s="248"/>
      <c r="T1005" s="249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50" t="s">
        <v>150</v>
      </c>
      <c r="AU1005" s="250" t="s">
        <v>91</v>
      </c>
      <c r="AV1005" s="13" t="s">
        <v>91</v>
      </c>
      <c r="AW1005" s="13" t="s">
        <v>36</v>
      </c>
      <c r="AX1005" s="13" t="s">
        <v>89</v>
      </c>
      <c r="AY1005" s="250" t="s">
        <v>136</v>
      </c>
    </row>
    <row r="1006" s="2" customFormat="1" ht="33" customHeight="1">
      <c r="A1006" s="37"/>
      <c r="B1006" s="38"/>
      <c r="C1006" s="218" t="s">
        <v>1069</v>
      </c>
      <c r="D1006" s="218" t="s">
        <v>138</v>
      </c>
      <c r="E1006" s="219" t="s">
        <v>1070</v>
      </c>
      <c r="F1006" s="220" t="s">
        <v>1071</v>
      </c>
      <c r="G1006" s="221" t="s">
        <v>141</v>
      </c>
      <c r="H1006" s="222">
        <v>5.5499999999999998</v>
      </c>
      <c r="I1006" s="223"/>
      <c r="J1006" s="224">
        <f>ROUND(I1006*H1006,2)</f>
        <v>0</v>
      </c>
      <c r="K1006" s="225"/>
      <c r="L1006" s="43"/>
      <c r="M1006" s="226" t="s">
        <v>1</v>
      </c>
      <c r="N1006" s="227" t="s">
        <v>46</v>
      </c>
      <c r="O1006" s="90"/>
      <c r="P1006" s="228">
        <f>O1006*H1006</f>
        <v>0</v>
      </c>
      <c r="Q1006" s="228">
        <v>1.1297900000000001</v>
      </c>
      <c r="R1006" s="228">
        <f>Q1006*H1006</f>
        <v>6.2703345000000006</v>
      </c>
      <c r="S1006" s="228">
        <v>0</v>
      </c>
      <c r="T1006" s="229">
        <f>S1006*H1006</f>
        <v>0</v>
      </c>
      <c r="U1006" s="37"/>
      <c r="V1006" s="37"/>
      <c r="W1006" s="37"/>
      <c r="X1006" s="37"/>
      <c r="Y1006" s="37"/>
      <c r="Z1006" s="37"/>
      <c r="AA1006" s="37"/>
      <c r="AB1006" s="37"/>
      <c r="AC1006" s="37"/>
      <c r="AD1006" s="37"/>
      <c r="AE1006" s="37"/>
      <c r="AR1006" s="230" t="s">
        <v>142</v>
      </c>
      <c r="AT1006" s="230" t="s">
        <v>138</v>
      </c>
      <c r="AU1006" s="230" t="s">
        <v>91</v>
      </c>
      <c r="AY1006" s="16" t="s">
        <v>136</v>
      </c>
      <c r="BE1006" s="231">
        <f>IF(N1006="základní",J1006,0)</f>
        <v>0</v>
      </c>
      <c r="BF1006" s="231">
        <f>IF(N1006="snížená",J1006,0)</f>
        <v>0</v>
      </c>
      <c r="BG1006" s="231">
        <f>IF(N1006="zákl. přenesená",J1006,0)</f>
        <v>0</v>
      </c>
      <c r="BH1006" s="231">
        <f>IF(N1006="sníž. přenesená",J1006,0)</f>
        <v>0</v>
      </c>
      <c r="BI1006" s="231">
        <f>IF(N1006="nulová",J1006,0)</f>
        <v>0</v>
      </c>
      <c r="BJ1006" s="16" t="s">
        <v>89</v>
      </c>
      <c r="BK1006" s="231">
        <f>ROUND(I1006*H1006,2)</f>
        <v>0</v>
      </c>
      <c r="BL1006" s="16" t="s">
        <v>142</v>
      </c>
      <c r="BM1006" s="230" t="s">
        <v>1072</v>
      </c>
    </row>
    <row r="1007" s="2" customFormat="1">
      <c r="A1007" s="37"/>
      <c r="B1007" s="38"/>
      <c r="C1007" s="39"/>
      <c r="D1007" s="232" t="s">
        <v>144</v>
      </c>
      <c r="E1007" s="39"/>
      <c r="F1007" s="233" t="s">
        <v>1073</v>
      </c>
      <c r="G1007" s="39"/>
      <c r="H1007" s="39"/>
      <c r="I1007" s="234"/>
      <c r="J1007" s="39"/>
      <c r="K1007" s="39"/>
      <c r="L1007" s="43"/>
      <c r="M1007" s="235"/>
      <c r="N1007" s="236"/>
      <c r="O1007" s="90"/>
      <c r="P1007" s="90"/>
      <c r="Q1007" s="90"/>
      <c r="R1007" s="90"/>
      <c r="S1007" s="90"/>
      <c r="T1007" s="91"/>
      <c r="U1007" s="37"/>
      <c r="V1007" s="37"/>
      <c r="W1007" s="37"/>
      <c r="X1007" s="37"/>
      <c r="Y1007" s="37"/>
      <c r="Z1007" s="37"/>
      <c r="AA1007" s="37"/>
      <c r="AB1007" s="37"/>
      <c r="AC1007" s="37"/>
      <c r="AD1007" s="37"/>
      <c r="AE1007" s="37"/>
      <c r="AT1007" s="16" t="s">
        <v>144</v>
      </c>
      <c r="AU1007" s="16" t="s">
        <v>91</v>
      </c>
    </row>
    <row r="1008" s="2" customFormat="1">
      <c r="A1008" s="37"/>
      <c r="B1008" s="38"/>
      <c r="C1008" s="39"/>
      <c r="D1008" s="232" t="s">
        <v>148</v>
      </c>
      <c r="E1008" s="39"/>
      <c r="F1008" s="239" t="s">
        <v>470</v>
      </c>
      <c r="G1008" s="39"/>
      <c r="H1008" s="39"/>
      <c r="I1008" s="234"/>
      <c r="J1008" s="39"/>
      <c r="K1008" s="39"/>
      <c r="L1008" s="43"/>
      <c r="M1008" s="235"/>
      <c r="N1008" s="236"/>
      <c r="O1008" s="90"/>
      <c r="P1008" s="90"/>
      <c r="Q1008" s="90"/>
      <c r="R1008" s="90"/>
      <c r="S1008" s="90"/>
      <c r="T1008" s="91"/>
      <c r="U1008" s="37"/>
      <c r="V1008" s="37"/>
      <c r="W1008" s="37"/>
      <c r="X1008" s="37"/>
      <c r="Y1008" s="37"/>
      <c r="Z1008" s="37"/>
      <c r="AA1008" s="37"/>
      <c r="AB1008" s="37"/>
      <c r="AC1008" s="37"/>
      <c r="AD1008" s="37"/>
      <c r="AE1008" s="37"/>
      <c r="AT1008" s="16" t="s">
        <v>148</v>
      </c>
      <c r="AU1008" s="16" t="s">
        <v>91</v>
      </c>
    </row>
    <row r="1009" s="13" customFormat="1">
      <c r="A1009" s="13"/>
      <c r="B1009" s="240"/>
      <c r="C1009" s="241"/>
      <c r="D1009" s="232" t="s">
        <v>150</v>
      </c>
      <c r="E1009" s="242" t="s">
        <v>1</v>
      </c>
      <c r="F1009" s="243" t="s">
        <v>1074</v>
      </c>
      <c r="G1009" s="241"/>
      <c r="H1009" s="244">
        <v>5.5499999999999998</v>
      </c>
      <c r="I1009" s="245"/>
      <c r="J1009" s="241"/>
      <c r="K1009" s="241"/>
      <c r="L1009" s="246"/>
      <c r="M1009" s="247"/>
      <c r="N1009" s="248"/>
      <c r="O1009" s="248"/>
      <c r="P1009" s="248"/>
      <c r="Q1009" s="248"/>
      <c r="R1009" s="248"/>
      <c r="S1009" s="248"/>
      <c r="T1009" s="249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50" t="s">
        <v>150</v>
      </c>
      <c r="AU1009" s="250" t="s">
        <v>91</v>
      </c>
      <c r="AV1009" s="13" t="s">
        <v>91</v>
      </c>
      <c r="AW1009" s="13" t="s">
        <v>36</v>
      </c>
      <c r="AX1009" s="13" t="s">
        <v>89</v>
      </c>
      <c r="AY1009" s="250" t="s">
        <v>136</v>
      </c>
    </row>
    <row r="1010" s="2" customFormat="1" ht="24.15" customHeight="1">
      <c r="A1010" s="37"/>
      <c r="B1010" s="38"/>
      <c r="C1010" s="218" t="s">
        <v>1075</v>
      </c>
      <c r="D1010" s="218" t="s">
        <v>138</v>
      </c>
      <c r="E1010" s="219" t="s">
        <v>1076</v>
      </c>
      <c r="F1010" s="220" t="s">
        <v>1077</v>
      </c>
      <c r="G1010" s="221" t="s">
        <v>141</v>
      </c>
      <c r="H1010" s="222">
        <v>1.8500000000000001</v>
      </c>
      <c r="I1010" s="223"/>
      <c r="J1010" s="224">
        <f>ROUND(I1010*H1010,2)</f>
        <v>0</v>
      </c>
      <c r="K1010" s="225"/>
      <c r="L1010" s="43"/>
      <c r="M1010" s="226" t="s">
        <v>1</v>
      </c>
      <c r="N1010" s="227" t="s">
        <v>46</v>
      </c>
      <c r="O1010" s="90"/>
      <c r="P1010" s="228">
        <f>O1010*H1010</f>
        <v>0</v>
      </c>
      <c r="Q1010" s="228">
        <v>1.1297900000000001</v>
      </c>
      <c r="R1010" s="228">
        <f>Q1010*H1010</f>
        <v>2.0901115000000003</v>
      </c>
      <c r="S1010" s="228">
        <v>0</v>
      </c>
      <c r="T1010" s="229">
        <f>S1010*H1010</f>
        <v>0</v>
      </c>
      <c r="U1010" s="37"/>
      <c r="V1010" s="37"/>
      <c r="W1010" s="37"/>
      <c r="X1010" s="37"/>
      <c r="Y1010" s="37"/>
      <c r="Z1010" s="37"/>
      <c r="AA1010" s="37"/>
      <c r="AB1010" s="37"/>
      <c r="AC1010" s="37"/>
      <c r="AD1010" s="37"/>
      <c r="AE1010" s="37"/>
      <c r="AR1010" s="230" t="s">
        <v>142</v>
      </c>
      <c r="AT1010" s="230" t="s">
        <v>138</v>
      </c>
      <c r="AU1010" s="230" t="s">
        <v>91</v>
      </c>
      <c r="AY1010" s="16" t="s">
        <v>136</v>
      </c>
      <c r="BE1010" s="231">
        <f>IF(N1010="základní",J1010,0)</f>
        <v>0</v>
      </c>
      <c r="BF1010" s="231">
        <f>IF(N1010="snížená",J1010,0)</f>
        <v>0</v>
      </c>
      <c r="BG1010" s="231">
        <f>IF(N1010="zákl. přenesená",J1010,0)</f>
        <v>0</v>
      </c>
      <c r="BH1010" s="231">
        <f>IF(N1010="sníž. přenesená",J1010,0)</f>
        <v>0</v>
      </c>
      <c r="BI1010" s="231">
        <f>IF(N1010="nulová",J1010,0)</f>
        <v>0</v>
      </c>
      <c r="BJ1010" s="16" t="s">
        <v>89</v>
      </c>
      <c r="BK1010" s="231">
        <f>ROUND(I1010*H1010,2)</f>
        <v>0</v>
      </c>
      <c r="BL1010" s="16" t="s">
        <v>142</v>
      </c>
      <c r="BM1010" s="230" t="s">
        <v>1078</v>
      </c>
    </row>
    <row r="1011" s="2" customFormat="1">
      <c r="A1011" s="37"/>
      <c r="B1011" s="38"/>
      <c r="C1011" s="39"/>
      <c r="D1011" s="232" t="s">
        <v>144</v>
      </c>
      <c r="E1011" s="39"/>
      <c r="F1011" s="233" t="s">
        <v>1079</v>
      </c>
      <c r="G1011" s="39"/>
      <c r="H1011" s="39"/>
      <c r="I1011" s="234"/>
      <c r="J1011" s="39"/>
      <c r="K1011" s="39"/>
      <c r="L1011" s="43"/>
      <c r="M1011" s="235"/>
      <c r="N1011" s="236"/>
      <c r="O1011" s="90"/>
      <c r="P1011" s="90"/>
      <c r="Q1011" s="90"/>
      <c r="R1011" s="90"/>
      <c r="S1011" s="90"/>
      <c r="T1011" s="91"/>
      <c r="U1011" s="37"/>
      <c r="V1011" s="37"/>
      <c r="W1011" s="37"/>
      <c r="X1011" s="37"/>
      <c r="Y1011" s="37"/>
      <c r="Z1011" s="37"/>
      <c r="AA1011" s="37"/>
      <c r="AB1011" s="37"/>
      <c r="AC1011" s="37"/>
      <c r="AD1011" s="37"/>
      <c r="AE1011" s="37"/>
      <c r="AT1011" s="16" t="s">
        <v>144</v>
      </c>
      <c r="AU1011" s="16" t="s">
        <v>91</v>
      </c>
    </row>
    <row r="1012" s="2" customFormat="1">
      <c r="A1012" s="37"/>
      <c r="B1012" s="38"/>
      <c r="C1012" s="39"/>
      <c r="D1012" s="237" t="s">
        <v>146</v>
      </c>
      <c r="E1012" s="39"/>
      <c r="F1012" s="238" t="s">
        <v>1080</v>
      </c>
      <c r="G1012" s="39"/>
      <c r="H1012" s="39"/>
      <c r="I1012" s="234"/>
      <c r="J1012" s="39"/>
      <c r="K1012" s="39"/>
      <c r="L1012" s="43"/>
      <c r="M1012" s="235"/>
      <c r="N1012" s="236"/>
      <c r="O1012" s="90"/>
      <c r="P1012" s="90"/>
      <c r="Q1012" s="90"/>
      <c r="R1012" s="90"/>
      <c r="S1012" s="90"/>
      <c r="T1012" s="91"/>
      <c r="U1012" s="37"/>
      <c r="V1012" s="37"/>
      <c r="W1012" s="37"/>
      <c r="X1012" s="37"/>
      <c r="Y1012" s="37"/>
      <c r="Z1012" s="37"/>
      <c r="AA1012" s="37"/>
      <c r="AB1012" s="37"/>
      <c r="AC1012" s="37"/>
      <c r="AD1012" s="37"/>
      <c r="AE1012" s="37"/>
      <c r="AT1012" s="16" t="s">
        <v>146</v>
      </c>
      <c r="AU1012" s="16" t="s">
        <v>91</v>
      </c>
    </row>
    <row r="1013" s="2" customFormat="1">
      <c r="A1013" s="37"/>
      <c r="B1013" s="38"/>
      <c r="C1013" s="39"/>
      <c r="D1013" s="232" t="s">
        <v>148</v>
      </c>
      <c r="E1013" s="39"/>
      <c r="F1013" s="239" t="s">
        <v>1081</v>
      </c>
      <c r="G1013" s="39"/>
      <c r="H1013" s="39"/>
      <c r="I1013" s="234"/>
      <c r="J1013" s="39"/>
      <c r="K1013" s="39"/>
      <c r="L1013" s="43"/>
      <c r="M1013" s="235"/>
      <c r="N1013" s="236"/>
      <c r="O1013" s="90"/>
      <c r="P1013" s="90"/>
      <c r="Q1013" s="90"/>
      <c r="R1013" s="90"/>
      <c r="S1013" s="90"/>
      <c r="T1013" s="91"/>
      <c r="U1013" s="37"/>
      <c r="V1013" s="37"/>
      <c r="W1013" s="37"/>
      <c r="X1013" s="37"/>
      <c r="Y1013" s="37"/>
      <c r="Z1013" s="37"/>
      <c r="AA1013" s="37"/>
      <c r="AB1013" s="37"/>
      <c r="AC1013" s="37"/>
      <c r="AD1013" s="37"/>
      <c r="AE1013" s="37"/>
      <c r="AT1013" s="16" t="s">
        <v>148</v>
      </c>
      <c r="AU1013" s="16" t="s">
        <v>91</v>
      </c>
    </row>
    <row r="1014" s="13" customFormat="1">
      <c r="A1014" s="13"/>
      <c r="B1014" s="240"/>
      <c r="C1014" s="241"/>
      <c r="D1014" s="232" t="s">
        <v>150</v>
      </c>
      <c r="E1014" s="242" t="s">
        <v>1</v>
      </c>
      <c r="F1014" s="243" t="s">
        <v>1082</v>
      </c>
      <c r="G1014" s="241"/>
      <c r="H1014" s="244">
        <v>1.8500000000000001</v>
      </c>
      <c r="I1014" s="245"/>
      <c r="J1014" s="241"/>
      <c r="K1014" s="241"/>
      <c r="L1014" s="246"/>
      <c r="M1014" s="247"/>
      <c r="N1014" s="248"/>
      <c r="O1014" s="248"/>
      <c r="P1014" s="248"/>
      <c r="Q1014" s="248"/>
      <c r="R1014" s="248"/>
      <c r="S1014" s="248"/>
      <c r="T1014" s="249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50" t="s">
        <v>150</v>
      </c>
      <c r="AU1014" s="250" t="s">
        <v>91</v>
      </c>
      <c r="AV1014" s="13" t="s">
        <v>91</v>
      </c>
      <c r="AW1014" s="13" t="s">
        <v>36</v>
      </c>
      <c r="AX1014" s="13" t="s">
        <v>89</v>
      </c>
      <c r="AY1014" s="250" t="s">
        <v>136</v>
      </c>
    </row>
    <row r="1015" s="2" customFormat="1" ht="37.8" customHeight="1">
      <c r="A1015" s="37"/>
      <c r="B1015" s="38"/>
      <c r="C1015" s="218" t="s">
        <v>1083</v>
      </c>
      <c r="D1015" s="218" t="s">
        <v>138</v>
      </c>
      <c r="E1015" s="219" t="s">
        <v>180</v>
      </c>
      <c r="F1015" s="220" t="s">
        <v>660</v>
      </c>
      <c r="G1015" s="221" t="s">
        <v>141</v>
      </c>
      <c r="H1015" s="222">
        <v>3.54</v>
      </c>
      <c r="I1015" s="223"/>
      <c r="J1015" s="224">
        <f>ROUND(I1015*H1015,2)</f>
        <v>0</v>
      </c>
      <c r="K1015" s="225"/>
      <c r="L1015" s="43"/>
      <c r="M1015" s="226" t="s">
        <v>1</v>
      </c>
      <c r="N1015" s="227" t="s">
        <v>46</v>
      </c>
      <c r="O1015" s="90"/>
      <c r="P1015" s="228">
        <f>O1015*H1015</f>
        <v>0</v>
      </c>
      <c r="Q1015" s="228">
        <v>1.1027</v>
      </c>
      <c r="R1015" s="228">
        <f>Q1015*H1015</f>
        <v>3.9035580000000003</v>
      </c>
      <c r="S1015" s="228">
        <v>0</v>
      </c>
      <c r="T1015" s="229">
        <f>S1015*H1015</f>
        <v>0</v>
      </c>
      <c r="U1015" s="37"/>
      <c r="V1015" s="37"/>
      <c r="W1015" s="37"/>
      <c r="X1015" s="37"/>
      <c r="Y1015" s="37"/>
      <c r="Z1015" s="37"/>
      <c r="AA1015" s="37"/>
      <c r="AB1015" s="37"/>
      <c r="AC1015" s="37"/>
      <c r="AD1015" s="37"/>
      <c r="AE1015" s="37"/>
      <c r="AR1015" s="230" t="s">
        <v>142</v>
      </c>
      <c r="AT1015" s="230" t="s">
        <v>138</v>
      </c>
      <c r="AU1015" s="230" t="s">
        <v>91</v>
      </c>
      <c r="AY1015" s="16" t="s">
        <v>136</v>
      </c>
      <c r="BE1015" s="231">
        <f>IF(N1015="základní",J1015,0)</f>
        <v>0</v>
      </c>
      <c r="BF1015" s="231">
        <f>IF(N1015="snížená",J1015,0)</f>
        <v>0</v>
      </c>
      <c r="BG1015" s="231">
        <f>IF(N1015="zákl. přenesená",J1015,0)</f>
        <v>0</v>
      </c>
      <c r="BH1015" s="231">
        <f>IF(N1015="sníž. přenesená",J1015,0)</f>
        <v>0</v>
      </c>
      <c r="BI1015" s="231">
        <f>IF(N1015="nulová",J1015,0)</f>
        <v>0</v>
      </c>
      <c r="BJ1015" s="16" t="s">
        <v>89</v>
      </c>
      <c r="BK1015" s="231">
        <f>ROUND(I1015*H1015,2)</f>
        <v>0</v>
      </c>
      <c r="BL1015" s="16" t="s">
        <v>142</v>
      </c>
      <c r="BM1015" s="230" t="s">
        <v>1084</v>
      </c>
    </row>
    <row r="1016" s="2" customFormat="1">
      <c r="A1016" s="37"/>
      <c r="B1016" s="38"/>
      <c r="C1016" s="39"/>
      <c r="D1016" s="232" t="s">
        <v>144</v>
      </c>
      <c r="E1016" s="39"/>
      <c r="F1016" s="233" t="s">
        <v>662</v>
      </c>
      <c r="G1016" s="39"/>
      <c r="H1016" s="39"/>
      <c r="I1016" s="234"/>
      <c r="J1016" s="39"/>
      <c r="K1016" s="39"/>
      <c r="L1016" s="43"/>
      <c r="M1016" s="235"/>
      <c r="N1016" s="236"/>
      <c r="O1016" s="90"/>
      <c r="P1016" s="90"/>
      <c r="Q1016" s="90"/>
      <c r="R1016" s="90"/>
      <c r="S1016" s="90"/>
      <c r="T1016" s="91"/>
      <c r="U1016" s="37"/>
      <c r="V1016" s="37"/>
      <c r="W1016" s="37"/>
      <c r="X1016" s="37"/>
      <c r="Y1016" s="37"/>
      <c r="Z1016" s="37"/>
      <c r="AA1016" s="37"/>
      <c r="AB1016" s="37"/>
      <c r="AC1016" s="37"/>
      <c r="AD1016" s="37"/>
      <c r="AE1016" s="37"/>
      <c r="AT1016" s="16" t="s">
        <v>144</v>
      </c>
      <c r="AU1016" s="16" t="s">
        <v>91</v>
      </c>
    </row>
    <row r="1017" s="2" customFormat="1">
      <c r="A1017" s="37"/>
      <c r="B1017" s="38"/>
      <c r="C1017" s="39"/>
      <c r="D1017" s="232" t="s">
        <v>148</v>
      </c>
      <c r="E1017" s="39"/>
      <c r="F1017" s="239" t="s">
        <v>470</v>
      </c>
      <c r="G1017" s="39"/>
      <c r="H1017" s="39"/>
      <c r="I1017" s="234"/>
      <c r="J1017" s="39"/>
      <c r="K1017" s="39"/>
      <c r="L1017" s="43"/>
      <c r="M1017" s="235"/>
      <c r="N1017" s="236"/>
      <c r="O1017" s="90"/>
      <c r="P1017" s="90"/>
      <c r="Q1017" s="90"/>
      <c r="R1017" s="90"/>
      <c r="S1017" s="90"/>
      <c r="T1017" s="91"/>
      <c r="U1017" s="37"/>
      <c r="V1017" s="37"/>
      <c r="W1017" s="37"/>
      <c r="X1017" s="37"/>
      <c r="Y1017" s="37"/>
      <c r="Z1017" s="37"/>
      <c r="AA1017" s="37"/>
      <c r="AB1017" s="37"/>
      <c r="AC1017" s="37"/>
      <c r="AD1017" s="37"/>
      <c r="AE1017" s="37"/>
      <c r="AT1017" s="16" t="s">
        <v>148</v>
      </c>
      <c r="AU1017" s="16" t="s">
        <v>91</v>
      </c>
    </row>
    <row r="1018" s="13" customFormat="1">
      <c r="A1018" s="13"/>
      <c r="B1018" s="240"/>
      <c r="C1018" s="241"/>
      <c r="D1018" s="232" t="s">
        <v>150</v>
      </c>
      <c r="E1018" s="242" t="s">
        <v>1</v>
      </c>
      <c r="F1018" s="243" t="s">
        <v>1085</v>
      </c>
      <c r="G1018" s="241"/>
      <c r="H1018" s="244">
        <v>3.54</v>
      </c>
      <c r="I1018" s="245"/>
      <c r="J1018" s="241"/>
      <c r="K1018" s="241"/>
      <c r="L1018" s="246"/>
      <c r="M1018" s="247"/>
      <c r="N1018" s="248"/>
      <c r="O1018" s="248"/>
      <c r="P1018" s="248"/>
      <c r="Q1018" s="248"/>
      <c r="R1018" s="248"/>
      <c r="S1018" s="248"/>
      <c r="T1018" s="249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50" t="s">
        <v>150</v>
      </c>
      <c r="AU1018" s="250" t="s">
        <v>91</v>
      </c>
      <c r="AV1018" s="13" t="s">
        <v>91</v>
      </c>
      <c r="AW1018" s="13" t="s">
        <v>36</v>
      </c>
      <c r="AX1018" s="13" t="s">
        <v>89</v>
      </c>
      <c r="AY1018" s="250" t="s">
        <v>136</v>
      </c>
    </row>
    <row r="1019" s="2" customFormat="1" ht="33" customHeight="1">
      <c r="A1019" s="37"/>
      <c r="B1019" s="38"/>
      <c r="C1019" s="218" t="s">
        <v>1086</v>
      </c>
      <c r="D1019" s="218" t="s">
        <v>138</v>
      </c>
      <c r="E1019" s="219" t="s">
        <v>185</v>
      </c>
      <c r="F1019" s="220" t="s">
        <v>186</v>
      </c>
      <c r="G1019" s="221" t="s">
        <v>141</v>
      </c>
      <c r="H1019" s="222">
        <v>0.56000000000000005</v>
      </c>
      <c r="I1019" s="223"/>
      <c r="J1019" s="224">
        <f>ROUND(I1019*H1019,2)</f>
        <v>0</v>
      </c>
      <c r="K1019" s="225"/>
      <c r="L1019" s="43"/>
      <c r="M1019" s="226" t="s">
        <v>1</v>
      </c>
      <c r="N1019" s="227" t="s">
        <v>46</v>
      </c>
      <c r="O1019" s="90"/>
      <c r="P1019" s="228">
        <f>O1019*H1019</f>
        <v>0</v>
      </c>
      <c r="Q1019" s="228">
        <v>1.1027</v>
      </c>
      <c r="R1019" s="228">
        <f>Q1019*H1019</f>
        <v>0.61751200000000006</v>
      </c>
      <c r="S1019" s="228">
        <v>0</v>
      </c>
      <c r="T1019" s="229">
        <f>S1019*H1019</f>
        <v>0</v>
      </c>
      <c r="U1019" s="37"/>
      <c r="V1019" s="37"/>
      <c r="W1019" s="37"/>
      <c r="X1019" s="37"/>
      <c r="Y1019" s="37"/>
      <c r="Z1019" s="37"/>
      <c r="AA1019" s="37"/>
      <c r="AB1019" s="37"/>
      <c r="AC1019" s="37"/>
      <c r="AD1019" s="37"/>
      <c r="AE1019" s="37"/>
      <c r="AR1019" s="230" t="s">
        <v>142</v>
      </c>
      <c r="AT1019" s="230" t="s">
        <v>138</v>
      </c>
      <c r="AU1019" s="230" t="s">
        <v>91</v>
      </c>
      <c r="AY1019" s="16" t="s">
        <v>136</v>
      </c>
      <c r="BE1019" s="231">
        <f>IF(N1019="základní",J1019,0)</f>
        <v>0</v>
      </c>
      <c r="BF1019" s="231">
        <f>IF(N1019="snížená",J1019,0)</f>
        <v>0</v>
      </c>
      <c r="BG1019" s="231">
        <f>IF(N1019="zákl. přenesená",J1019,0)</f>
        <v>0</v>
      </c>
      <c r="BH1019" s="231">
        <f>IF(N1019="sníž. přenesená",J1019,0)</f>
        <v>0</v>
      </c>
      <c r="BI1019" s="231">
        <f>IF(N1019="nulová",J1019,0)</f>
        <v>0</v>
      </c>
      <c r="BJ1019" s="16" t="s">
        <v>89</v>
      </c>
      <c r="BK1019" s="231">
        <f>ROUND(I1019*H1019,2)</f>
        <v>0</v>
      </c>
      <c r="BL1019" s="16" t="s">
        <v>142</v>
      </c>
      <c r="BM1019" s="230" t="s">
        <v>1087</v>
      </c>
    </row>
    <row r="1020" s="2" customFormat="1">
      <c r="A1020" s="37"/>
      <c r="B1020" s="38"/>
      <c r="C1020" s="39"/>
      <c r="D1020" s="232" t="s">
        <v>144</v>
      </c>
      <c r="E1020" s="39"/>
      <c r="F1020" s="233" t="s">
        <v>188</v>
      </c>
      <c r="G1020" s="39"/>
      <c r="H1020" s="39"/>
      <c r="I1020" s="234"/>
      <c r="J1020" s="39"/>
      <c r="K1020" s="39"/>
      <c r="L1020" s="43"/>
      <c r="M1020" s="235"/>
      <c r="N1020" s="236"/>
      <c r="O1020" s="90"/>
      <c r="P1020" s="90"/>
      <c r="Q1020" s="90"/>
      <c r="R1020" s="90"/>
      <c r="S1020" s="90"/>
      <c r="T1020" s="91"/>
      <c r="U1020" s="37"/>
      <c r="V1020" s="37"/>
      <c r="W1020" s="37"/>
      <c r="X1020" s="37"/>
      <c r="Y1020" s="37"/>
      <c r="Z1020" s="37"/>
      <c r="AA1020" s="37"/>
      <c r="AB1020" s="37"/>
      <c r="AC1020" s="37"/>
      <c r="AD1020" s="37"/>
      <c r="AE1020" s="37"/>
      <c r="AT1020" s="16" t="s">
        <v>144</v>
      </c>
      <c r="AU1020" s="16" t="s">
        <v>91</v>
      </c>
    </row>
    <row r="1021" s="2" customFormat="1">
      <c r="A1021" s="37"/>
      <c r="B1021" s="38"/>
      <c r="C1021" s="39"/>
      <c r="D1021" s="237" t="s">
        <v>146</v>
      </c>
      <c r="E1021" s="39"/>
      <c r="F1021" s="238" t="s">
        <v>189</v>
      </c>
      <c r="G1021" s="39"/>
      <c r="H1021" s="39"/>
      <c r="I1021" s="234"/>
      <c r="J1021" s="39"/>
      <c r="K1021" s="39"/>
      <c r="L1021" s="43"/>
      <c r="M1021" s="235"/>
      <c r="N1021" s="236"/>
      <c r="O1021" s="90"/>
      <c r="P1021" s="90"/>
      <c r="Q1021" s="90"/>
      <c r="R1021" s="90"/>
      <c r="S1021" s="90"/>
      <c r="T1021" s="91"/>
      <c r="U1021" s="37"/>
      <c r="V1021" s="37"/>
      <c r="W1021" s="37"/>
      <c r="X1021" s="37"/>
      <c r="Y1021" s="37"/>
      <c r="Z1021" s="37"/>
      <c r="AA1021" s="37"/>
      <c r="AB1021" s="37"/>
      <c r="AC1021" s="37"/>
      <c r="AD1021" s="37"/>
      <c r="AE1021" s="37"/>
      <c r="AT1021" s="16" t="s">
        <v>146</v>
      </c>
      <c r="AU1021" s="16" t="s">
        <v>91</v>
      </c>
    </row>
    <row r="1022" s="2" customFormat="1">
      <c r="A1022" s="37"/>
      <c r="B1022" s="38"/>
      <c r="C1022" s="39"/>
      <c r="D1022" s="232" t="s">
        <v>148</v>
      </c>
      <c r="E1022" s="39"/>
      <c r="F1022" s="239" t="s">
        <v>470</v>
      </c>
      <c r="G1022" s="39"/>
      <c r="H1022" s="39"/>
      <c r="I1022" s="234"/>
      <c r="J1022" s="39"/>
      <c r="K1022" s="39"/>
      <c r="L1022" s="43"/>
      <c r="M1022" s="235"/>
      <c r="N1022" s="236"/>
      <c r="O1022" s="90"/>
      <c r="P1022" s="90"/>
      <c r="Q1022" s="90"/>
      <c r="R1022" s="90"/>
      <c r="S1022" s="90"/>
      <c r="T1022" s="91"/>
      <c r="U1022" s="37"/>
      <c r="V1022" s="37"/>
      <c r="W1022" s="37"/>
      <c r="X1022" s="37"/>
      <c r="Y1022" s="37"/>
      <c r="Z1022" s="37"/>
      <c r="AA1022" s="37"/>
      <c r="AB1022" s="37"/>
      <c r="AC1022" s="37"/>
      <c r="AD1022" s="37"/>
      <c r="AE1022" s="37"/>
      <c r="AT1022" s="16" t="s">
        <v>148</v>
      </c>
      <c r="AU1022" s="16" t="s">
        <v>91</v>
      </c>
    </row>
    <row r="1023" s="13" customFormat="1">
      <c r="A1023" s="13"/>
      <c r="B1023" s="240"/>
      <c r="C1023" s="241"/>
      <c r="D1023" s="232" t="s">
        <v>150</v>
      </c>
      <c r="E1023" s="242" t="s">
        <v>1</v>
      </c>
      <c r="F1023" s="243" t="s">
        <v>1088</v>
      </c>
      <c r="G1023" s="241"/>
      <c r="H1023" s="244">
        <v>0.56000000000000005</v>
      </c>
      <c r="I1023" s="245"/>
      <c r="J1023" s="241"/>
      <c r="K1023" s="241"/>
      <c r="L1023" s="246"/>
      <c r="M1023" s="247"/>
      <c r="N1023" s="248"/>
      <c r="O1023" s="248"/>
      <c r="P1023" s="248"/>
      <c r="Q1023" s="248"/>
      <c r="R1023" s="248"/>
      <c r="S1023" s="248"/>
      <c r="T1023" s="249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50" t="s">
        <v>150</v>
      </c>
      <c r="AU1023" s="250" t="s">
        <v>91</v>
      </c>
      <c r="AV1023" s="13" t="s">
        <v>91</v>
      </c>
      <c r="AW1023" s="13" t="s">
        <v>36</v>
      </c>
      <c r="AX1023" s="13" t="s">
        <v>89</v>
      </c>
      <c r="AY1023" s="250" t="s">
        <v>136</v>
      </c>
    </row>
    <row r="1024" s="2" customFormat="1" ht="24.15" customHeight="1">
      <c r="A1024" s="37"/>
      <c r="B1024" s="38"/>
      <c r="C1024" s="218" t="s">
        <v>1089</v>
      </c>
      <c r="D1024" s="218" t="s">
        <v>138</v>
      </c>
      <c r="E1024" s="219" t="s">
        <v>364</v>
      </c>
      <c r="F1024" s="220" t="s">
        <v>365</v>
      </c>
      <c r="G1024" s="221" t="s">
        <v>141</v>
      </c>
      <c r="H1024" s="222">
        <v>0.40000000000000002</v>
      </c>
      <c r="I1024" s="223"/>
      <c r="J1024" s="224">
        <f>ROUND(I1024*H1024,2)</f>
        <v>0</v>
      </c>
      <c r="K1024" s="225"/>
      <c r="L1024" s="43"/>
      <c r="M1024" s="226" t="s">
        <v>1</v>
      </c>
      <c r="N1024" s="227" t="s">
        <v>46</v>
      </c>
      <c r="O1024" s="90"/>
      <c r="P1024" s="228">
        <f>O1024*H1024</f>
        <v>0</v>
      </c>
      <c r="Q1024" s="228">
        <v>0</v>
      </c>
      <c r="R1024" s="228">
        <f>Q1024*H1024</f>
        <v>0</v>
      </c>
      <c r="S1024" s="228">
        <v>0</v>
      </c>
      <c r="T1024" s="229">
        <f>S1024*H1024</f>
        <v>0</v>
      </c>
      <c r="U1024" s="37"/>
      <c r="V1024" s="37"/>
      <c r="W1024" s="37"/>
      <c r="X1024" s="37"/>
      <c r="Y1024" s="37"/>
      <c r="Z1024" s="37"/>
      <c r="AA1024" s="37"/>
      <c r="AB1024" s="37"/>
      <c r="AC1024" s="37"/>
      <c r="AD1024" s="37"/>
      <c r="AE1024" s="37"/>
      <c r="AR1024" s="230" t="s">
        <v>142</v>
      </c>
      <c r="AT1024" s="230" t="s">
        <v>138</v>
      </c>
      <c r="AU1024" s="230" t="s">
        <v>91</v>
      </c>
      <c r="AY1024" s="16" t="s">
        <v>136</v>
      </c>
      <c r="BE1024" s="231">
        <f>IF(N1024="základní",J1024,0)</f>
        <v>0</v>
      </c>
      <c r="BF1024" s="231">
        <f>IF(N1024="snížená",J1024,0)</f>
        <v>0</v>
      </c>
      <c r="BG1024" s="231">
        <f>IF(N1024="zákl. přenesená",J1024,0)</f>
        <v>0</v>
      </c>
      <c r="BH1024" s="231">
        <f>IF(N1024="sníž. přenesená",J1024,0)</f>
        <v>0</v>
      </c>
      <c r="BI1024" s="231">
        <f>IF(N1024="nulová",J1024,0)</f>
        <v>0</v>
      </c>
      <c r="BJ1024" s="16" t="s">
        <v>89</v>
      </c>
      <c r="BK1024" s="231">
        <f>ROUND(I1024*H1024,2)</f>
        <v>0</v>
      </c>
      <c r="BL1024" s="16" t="s">
        <v>142</v>
      </c>
      <c r="BM1024" s="230" t="s">
        <v>1090</v>
      </c>
    </row>
    <row r="1025" s="2" customFormat="1">
      <c r="A1025" s="37"/>
      <c r="B1025" s="38"/>
      <c r="C1025" s="39"/>
      <c r="D1025" s="232" t="s">
        <v>144</v>
      </c>
      <c r="E1025" s="39"/>
      <c r="F1025" s="233" t="s">
        <v>552</v>
      </c>
      <c r="G1025" s="39"/>
      <c r="H1025" s="39"/>
      <c r="I1025" s="234"/>
      <c r="J1025" s="39"/>
      <c r="K1025" s="39"/>
      <c r="L1025" s="43"/>
      <c r="M1025" s="235"/>
      <c r="N1025" s="236"/>
      <c r="O1025" s="90"/>
      <c r="P1025" s="90"/>
      <c r="Q1025" s="90"/>
      <c r="R1025" s="90"/>
      <c r="S1025" s="90"/>
      <c r="T1025" s="91"/>
      <c r="U1025" s="37"/>
      <c r="V1025" s="37"/>
      <c r="W1025" s="37"/>
      <c r="X1025" s="37"/>
      <c r="Y1025" s="37"/>
      <c r="Z1025" s="37"/>
      <c r="AA1025" s="37"/>
      <c r="AB1025" s="37"/>
      <c r="AC1025" s="37"/>
      <c r="AD1025" s="37"/>
      <c r="AE1025" s="37"/>
      <c r="AT1025" s="16" t="s">
        <v>144</v>
      </c>
      <c r="AU1025" s="16" t="s">
        <v>91</v>
      </c>
    </row>
    <row r="1026" s="2" customFormat="1">
      <c r="A1026" s="37"/>
      <c r="B1026" s="38"/>
      <c r="C1026" s="39"/>
      <c r="D1026" s="237" t="s">
        <v>146</v>
      </c>
      <c r="E1026" s="39"/>
      <c r="F1026" s="238" t="s">
        <v>368</v>
      </c>
      <c r="G1026" s="39"/>
      <c r="H1026" s="39"/>
      <c r="I1026" s="234"/>
      <c r="J1026" s="39"/>
      <c r="K1026" s="39"/>
      <c r="L1026" s="43"/>
      <c r="M1026" s="235"/>
      <c r="N1026" s="236"/>
      <c r="O1026" s="90"/>
      <c r="P1026" s="90"/>
      <c r="Q1026" s="90"/>
      <c r="R1026" s="90"/>
      <c r="S1026" s="90"/>
      <c r="T1026" s="91"/>
      <c r="U1026" s="37"/>
      <c r="V1026" s="37"/>
      <c r="W1026" s="37"/>
      <c r="X1026" s="37"/>
      <c r="Y1026" s="37"/>
      <c r="Z1026" s="37"/>
      <c r="AA1026" s="37"/>
      <c r="AB1026" s="37"/>
      <c r="AC1026" s="37"/>
      <c r="AD1026" s="37"/>
      <c r="AE1026" s="37"/>
      <c r="AT1026" s="16" t="s">
        <v>146</v>
      </c>
      <c r="AU1026" s="16" t="s">
        <v>91</v>
      </c>
    </row>
    <row r="1027" s="2" customFormat="1">
      <c r="A1027" s="37"/>
      <c r="B1027" s="38"/>
      <c r="C1027" s="39"/>
      <c r="D1027" s="232" t="s">
        <v>148</v>
      </c>
      <c r="E1027" s="39"/>
      <c r="F1027" s="239" t="s">
        <v>470</v>
      </c>
      <c r="G1027" s="39"/>
      <c r="H1027" s="39"/>
      <c r="I1027" s="234"/>
      <c r="J1027" s="39"/>
      <c r="K1027" s="39"/>
      <c r="L1027" s="43"/>
      <c r="M1027" s="235"/>
      <c r="N1027" s="236"/>
      <c r="O1027" s="90"/>
      <c r="P1027" s="90"/>
      <c r="Q1027" s="90"/>
      <c r="R1027" s="90"/>
      <c r="S1027" s="90"/>
      <c r="T1027" s="91"/>
      <c r="U1027" s="37"/>
      <c r="V1027" s="37"/>
      <c r="W1027" s="37"/>
      <c r="X1027" s="37"/>
      <c r="Y1027" s="37"/>
      <c r="Z1027" s="37"/>
      <c r="AA1027" s="37"/>
      <c r="AB1027" s="37"/>
      <c r="AC1027" s="37"/>
      <c r="AD1027" s="37"/>
      <c r="AE1027" s="37"/>
      <c r="AT1027" s="16" t="s">
        <v>148</v>
      </c>
      <c r="AU1027" s="16" t="s">
        <v>91</v>
      </c>
    </row>
    <row r="1028" s="13" customFormat="1">
      <c r="A1028" s="13"/>
      <c r="B1028" s="240"/>
      <c r="C1028" s="241"/>
      <c r="D1028" s="232" t="s">
        <v>150</v>
      </c>
      <c r="E1028" s="242" t="s">
        <v>1</v>
      </c>
      <c r="F1028" s="243" t="s">
        <v>765</v>
      </c>
      <c r="G1028" s="241"/>
      <c r="H1028" s="244">
        <v>0.40000000000000002</v>
      </c>
      <c r="I1028" s="245"/>
      <c r="J1028" s="241"/>
      <c r="K1028" s="241"/>
      <c r="L1028" s="246"/>
      <c r="M1028" s="247"/>
      <c r="N1028" s="248"/>
      <c r="O1028" s="248"/>
      <c r="P1028" s="248"/>
      <c r="Q1028" s="248"/>
      <c r="R1028" s="248"/>
      <c r="S1028" s="248"/>
      <c r="T1028" s="249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50" t="s">
        <v>150</v>
      </c>
      <c r="AU1028" s="250" t="s">
        <v>91</v>
      </c>
      <c r="AV1028" s="13" t="s">
        <v>91</v>
      </c>
      <c r="AW1028" s="13" t="s">
        <v>36</v>
      </c>
      <c r="AX1028" s="13" t="s">
        <v>89</v>
      </c>
      <c r="AY1028" s="250" t="s">
        <v>136</v>
      </c>
    </row>
    <row r="1029" s="2" customFormat="1" ht="44.25" customHeight="1">
      <c r="A1029" s="37"/>
      <c r="B1029" s="38"/>
      <c r="C1029" s="218" t="s">
        <v>1091</v>
      </c>
      <c r="D1029" s="218" t="s">
        <v>138</v>
      </c>
      <c r="E1029" s="219" t="s">
        <v>378</v>
      </c>
      <c r="F1029" s="220" t="s">
        <v>480</v>
      </c>
      <c r="G1029" s="221" t="s">
        <v>141</v>
      </c>
      <c r="H1029" s="222">
        <v>0.69999999999999996</v>
      </c>
      <c r="I1029" s="223"/>
      <c r="J1029" s="224">
        <f>ROUND(I1029*H1029,2)</f>
        <v>0</v>
      </c>
      <c r="K1029" s="225"/>
      <c r="L1029" s="43"/>
      <c r="M1029" s="226" t="s">
        <v>1</v>
      </c>
      <c r="N1029" s="227" t="s">
        <v>46</v>
      </c>
      <c r="O1029" s="90"/>
      <c r="P1029" s="228">
        <f>O1029*H1029</f>
        <v>0</v>
      </c>
      <c r="Q1029" s="228">
        <v>1.0247999999999999</v>
      </c>
      <c r="R1029" s="228">
        <f>Q1029*H1029</f>
        <v>0.71735999999999989</v>
      </c>
      <c r="S1029" s="228">
        <v>0</v>
      </c>
      <c r="T1029" s="229">
        <f>S1029*H1029</f>
        <v>0</v>
      </c>
      <c r="U1029" s="37"/>
      <c r="V1029" s="37"/>
      <c r="W1029" s="37"/>
      <c r="X1029" s="37"/>
      <c r="Y1029" s="37"/>
      <c r="Z1029" s="37"/>
      <c r="AA1029" s="37"/>
      <c r="AB1029" s="37"/>
      <c r="AC1029" s="37"/>
      <c r="AD1029" s="37"/>
      <c r="AE1029" s="37"/>
      <c r="AR1029" s="230" t="s">
        <v>142</v>
      </c>
      <c r="AT1029" s="230" t="s">
        <v>138</v>
      </c>
      <c r="AU1029" s="230" t="s">
        <v>91</v>
      </c>
      <c r="AY1029" s="16" t="s">
        <v>136</v>
      </c>
      <c r="BE1029" s="231">
        <f>IF(N1029="základní",J1029,0)</f>
        <v>0</v>
      </c>
      <c r="BF1029" s="231">
        <f>IF(N1029="snížená",J1029,0)</f>
        <v>0</v>
      </c>
      <c r="BG1029" s="231">
        <f>IF(N1029="zákl. přenesená",J1029,0)</f>
        <v>0</v>
      </c>
      <c r="BH1029" s="231">
        <f>IF(N1029="sníž. přenesená",J1029,0)</f>
        <v>0</v>
      </c>
      <c r="BI1029" s="231">
        <f>IF(N1029="nulová",J1029,0)</f>
        <v>0</v>
      </c>
      <c r="BJ1029" s="16" t="s">
        <v>89</v>
      </c>
      <c r="BK1029" s="231">
        <f>ROUND(I1029*H1029,2)</f>
        <v>0</v>
      </c>
      <c r="BL1029" s="16" t="s">
        <v>142</v>
      </c>
      <c r="BM1029" s="230" t="s">
        <v>1092</v>
      </c>
    </row>
    <row r="1030" s="2" customFormat="1">
      <c r="A1030" s="37"/>
      <c r="B1030" s="38"/>
      <c r="C1030" s="39"/>
      <c r="D1030" s="232" t="s">
        <v>144</v>
      </c>
      <c r="E1030" s="39"/>
      <c r="F1030" s="233" t="s">
        <v>480</v>
      </c>
      <c r="G1030" s="39"/>
      <c r="H1030" s="39"/>
      <c r="I1030" s="234"/>
      <c r="J1030" s="39"/>
      <c r="K1030" s="39"/>
      <c r="L1030" s="43"/>
      <c r="M1030" s="235"/>
      <c r="N1030" s="236"/>
      <c r="O1030" s="90"/>
      <c r="P1030" s="90"/>
      <c r="Q1030" s="90"/>
      <c r="R1030" s="90"/>
      <c r="S1030" s="90"/>
      <c r="T1030" s="91"/>
      <c r="U1030" s="37"/>
      <c r="V1030" s="37"/>
      <c r="W1030" s="37"/>
      <c r="X1030" s="37"/>
      <c r="Y1030" s="37"/>
      <c r="Z1030" s="37"/>
      <c r="AA1030" s="37"/>
      <c r="AB1030" s="37"/>
      <c r="AC1030" s="37"/>
      <c r="AD1030" s="37"/>
      <c r="AE1030" s="37"/>
      <c r="AT1030" s="16" t="s">
        <v>144</v>
      </c>
      <c r="AU1030" s="16" t="s">
        <v>91</v>
      </c>
    </row>
    <row r="1031" s="2" customFormat="1">
      <c r="A1031" s="37"/>
      <c r="B1031" s="38"/>
      <c r="C1031" s="39"/>
      <c r="D1031" s="232" t="s">
        <v>148</v>
      </c>
      <c r="E1031" s="39"/>
      <c r="F1031" s="239" t="s">
        <v>470</v>
      </c>
      <c r="G1031" s="39"/>
      <c r="H1031" s="39"/>
      <c r="I1031" s="234"/>
      <c r="J1031" s="39"/>
      <c r="K1031" s="39"/>
      <c r="L1031" s="43"/>
      <c r="M1031" s="235"/>
      <c r="N1031" s="236"/>
      <c r="O1031" s="90"/>
      <c r="P1031" s="90"/>
      <c r="Q1031" s="90"/>
      <c r="R1031" s="90"/>
      <c r="S1031" s="90"/>
      <c r="T1031" s="91"/>
      <c r="U1031" s="37"/>
      <c r="V1031" s="37"/>
      <c r="W1031" s="37"/>
      <c r="X1031" s="37"/>
      <c r="Y1031" s="37"/>
      <c r="Z1031" s="37"/>
      <c r="AA1031" s="37"/>
      <c r="AB1031" s="37"/>
      <c r="AC1031" s="37"/>
      <c r="AD1031" s="37"/>
      <c r="AE1031" s="37"/>
      <c r="AT1031" s="16" t="s">
        <v>148</v>
      </c>
      <c r="AU1031" s="16" t="s">
        <v>91</v>
      </c>
    </row>
    <row r="1032" s="13" customFormat="1">
      <c r="A1032" s="13"/>
      <c r="B1032" s="240"/>
      <c r="C1032" s="241"/>
      <c r="D1032" s="232" t="s">
        <v>150</v>
      </c>
      <c r="E1032" s="242" t="s">
        <v>1</v>
      </c>
      <c r="F1032" s="243" t="s">
        <v>768</v>
      </c>
      <c r="G1032" s="241"/>
      <c r="H1032" s="244">
        <v>0.69999999999999996</v>
      </c>
      <c r="I1032" s="245"/>
      <c r="J1032" s="241"/>
      <c r="K1032" s="241"/>
      <c r="L1032" s="246"/>
      <c r="M1032" s="247"/>
      <c r="N1032" s="248"/>
      <c r="O1032" s="248"/>
      <c r="P1032" s="248"/>
      <c r="Q1032" s="248"/>
      <c r="R1032" s="248"/>
      <c r="S1032" s="248"/>
      <c r="T1032" s="249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50" t="s">
        <v>150</v>
      </c>
      <c r="AU1032" s="250" t="s">
        <v>91</v>
      </c>
      <c r="AV1032" s="13" t="s">
        <v>91</v>
      </c>
      <c r="AW1032" s="13" t="s">
        <v>36</v>
      </c>
      <c r="AX1032" s="13" t="s">
        <v>89</v>
      </c>
      <c r="AY1032" s="250" t="s">
        <v>136</v>
      </c>
    </row>
    <row r="1033" s="2" customFormat="1" ht="33" customHeight="1">
      <c r="A1033" s="37"/>
      <c r="B1033" s="38"/>
      <c r="C1033" s="218" t="s">
        <v>1093</v>
      </c>
      <c r="D1033" s="218" t="s">
        <v>138</v>
      </c>
      <c r="E1033" s="219" t="s">
        <v>492</v>
      </c>
      <c r="F1033" s="220" t="s">
        <v>493</v>
      </c>
      <c r="G1033" s="221" t="s">
        <v>160</v>
      </c>
      <c r="H1033" s="222">
        <v>7.7000000000000002</v>
      </c>
      <c r="I1033" s="223"/>
      <c r="J1033" s="224">
        <f>ROUND(I1033*H1033,2)</f>
        <v>0</v>
      </c>
      <c r="K1033" s="225"/>
      <c r="L1033" s="43"/>
      <c r="M1033" s="226" t="s">
        <v>1</v>
      </c>
      <c r="N1033" s="227" t="s">
        <v>46</v>
      </c>
      <c r="O1033" s="90"/>
      <c r="P1033" s="228">
        <f>O1033*H1033</f>
        <v>0</v>
      </c>
      <c r="Q1033" s="228">
        <v>0</v>
      </c>
      <c r="R1033" s="228">
        <f>Q1033*H1033</f>
        <v>0</v>
      </c>
      <c r="S1033" s="228">
        <v>0</v>
      </c>
      <c r="T1033" s="229">
        <f>S1033*H1033</f>
        <v>0</v>
      </c>
      <c r="U1033" s="37"/>
      <c r="V1033" s="37"/>
      <c r="W1033" s="37"/>
      <c r="X1033" s="37"/>
      <c r="Y1033" s="37"/>
      <c r="Z1033" s="37"/>
      <c r="AA1033" s="37"/>
      <c r="AB1033" s="37"/>
      <c r="AC1033" s="37"/>
      <c r="AD1033" s="37"/>
      <c r="AE1033" s="37"/>
      <c r="AR1033" s="230" t="s">
        <v>142</v>
      </c>
      <c r="AT1033" s="230" t="s">
        <v>138</v>
      </c>
      <c r="AU1033" s="230" t="s">
        <v>91</v>
      </c>
      <c r="AY1033" s="16" t="s">
        <v>136</v>
      </c>
      <c r="BE1033" s="231">
        <f>IF(N1033="základní",J1033,0)</f>
        <v>0</v>
      </c>
      <c r="BF1033" s="231">
        <f>IF(N1033="snížená",J1033,0)</f>
        <v>0</v>
      </c>
      <c r="BG1033" s="231">
        <f>IF(N1033="zákl. přenesená",J1033,0)</f>
        <v>0</v>
      </c>
      <c r="BH1033" s="231">
        <f>IF(N1033="sníž. přenesená",J1033,0)</f>
        <v>0</v>
      </c>
      <c r="BI1033" s="231">
        <f>IF(N1033="nulová",J1033,0)</f>
        <v>0</v>
      </c>
      <c r="BJ1033" s="16" t="s">
        <v>89</v>
      </c>
      <c r="BK1033" s="231">
        <f>ROUND(I1033*H1033,2)</f>
        <v>0</v>
      </c>
      <c r="BL1033" s="16" t="s">
        <v>142</v>
      </c>
      <c r="BM1033" s="230" t="s">
        <v>1094</v>
      </c>
    </row>
    <row r="1034" s="2" customFormat="1">
      <c r="A1034" s="37"/>
      <c r="B1034" s="38"/>
      <c r="C1034" s="39"/>
      <c r="D1034" s="232" t="s">
        <v>144</v>
      </c>
      <c r="E1034" s="39"/>
      <c r="F1034" s="233" t="s">
        <v>495</v>
      </c>
      <c r="G1034" s="39"/>
      <c r="H1034" s="39"/>
      <c r="I1034" s="234"/>
      <c r="J1034" s="39"/>
      <c r="K1034" s="39"/>
      <c r="L1034" s="43"/>
      <c r="M1034" s="235"/>
      <c r="N1034" s="236"/>
      <c r="O1034" s="90"/>
      <c r="P1034" s="90"/>
      <c r="Q1034" s="90"/>
      <c r="R1034" s="90"/>
      <c r="S1034" s="90"/>
      <c r="T1034" s="91"/>
      <c r="U1034" s="37"/>
      <c r="V1034" s="37"/>
      <c r="W1034" s="37"/>
      <c r="X1034" s="37"/>
      <c r="Y1034" s="37"/>
      <c r="Z1034" s="37"/>
      <c r="AA1034" s="37"/>
      <c r="AB1034" s="37"/>
      <c r="AC1034" s="37"/>
      <c r="AD1034" s="37"/>
      <c r="AE1034" s="37"/>
      <c r="AT1034" s="16" t="s">
        <v>144</v>
      </c>
      <c r="AU1034" s="16" t="s">
        <v>91</v>
      </c>
    </row>
    <row r="1035" s="2" customFormat="1">
      <c r="A1035" s="37"/>
      <c r="B1035" s="38"/>
      <c r="C1035" s="39"/>
      <c r="D1035" s="237" t="s">
        <v>146</v>
      </c>
      <c r="E1035" s="39"/>
      <c r="F1035" s="238" t="s">
        <v>496</v>
      </c>
      <c r="G1035" s="39"/>
      <c r="H1035" s="39"/>
      <c r="I1035" s="234"/>
      <c r="J1035" s="39"/>
      <c r="K1035" s="39"/>
      <c r="L1035" s="43"/>
      <c r="M1035" s="235"/>
      <c r="N1035" s="236"/>
      <c r="O1035" s="90"/>
      <c r="P1035" s="90"/>
      <c r="Q1035" s="90"/>
      <c r="R1035" s="90"/>
      <c r="S1035" s="90"/>
      <c r="T1035" s="91"/>
      <c r="U1035" s="37"/>
      <c r="V1035" s="37"/>
      <c r="W1035" s="37"/>
      <c r="X1035" s="37"/>
      <c r="Y1035" s="37"/>
      <c r="Z1035" s="37"/>
      <c r="AA1035" s="37"/>
      <c r="AB1035" s="37"/>
      <c r="AC1035" s="37"/>
      <c r="AD1035" s="37"/>
      <c r="AE1035" s="37"/>
      <c r="AT1035" s="16" t="s">
        <v>146</v>
      </c>
      <c r="AU1035" s="16" t="s">
        <v>91</v>
      </c>
    </row>
    <row r="1036" s="2" customFormat="1">
      <c r="A1036" s="37"/>
      <c r="B1036" s="38"/>
      <c r="C1036" s="39"/>
      <c r="D1036" s="232" t="s">
        <v>148</v>
      </c>
      <c r="E1036" s="39"/>
      <c r="F1036" s="239" t="s">
        <v>470</v>
      </c>
      <c r="G1036" s="39"/>
      <c r="H1036" s="39"/>
      <c r="I1036" s="234"/>
      <c r="J1036" s="39"/>
      <c r="K1036" s="39"/>
      <c r="L1036" s="43"/>
      <c r="M1036" s="235"/>
      <c r="N1036" s="236"/>
      <c r="O1036" s="90"/>
      <c r="P1036" s="90"/>
      <c r="Q1036" s="90"/>
      <c r="R1036" s="90"/>
      <c r="S1036" s="90"/>
      <c r="T1036" s="91"/>
      <c r="U1036" s="37"/>
      <c r="V1036" s="37"/>
      <c r="W1036" s="37"/>
      <c r="X1036" s="37"/>
      <c r="Y1036" s="37"/>
      <c r="Z1036" s="37"/>
      <c r="AA1036" s="37"/>
      <c r="AB1036" s="37"/>
      <c r="AC1036" s="37"/>
      <c r="AD1036" s="37"/>
      <c r="AE1036" s="37"/>
      <c r="AT1036" s="16" t="s">
        <v>148</v>
      </c>
      <c r="AU1036" s="16" t="s">
        <v>91</v>
      </c>
    </row>
    <row r="1037" s="13" customFormat="1">
      <c r="A1037" s="13"/>
      <c r="B1037" s="240"/>
      <c r="C1037" s="241"/>
      <c r="D1037" s="232" t="s">
        <v>150</v>
      </c>
      <c r="E1037" s="242" t="s">
        <v>1</v>
      </c>
      <c r="F1037" s="243" t="s">
        <v>665</v>
      </c>
      <c r="G1037" s="241"/>
      <c r="H1037" s="244">
        <v>7.7000000000000002</v>
      </c>
      <c r="I1037" s="245"/>
      <c r="J1037" s="241"/>
      <c r="K1037" s="241"/>
      <c r="L1037" s="246"/>
      <c r="M1037" s="247"/>
      <c r="N1037" s="248"/>
      <c r="O1037" s="248"/>
      <c r="P1037" s="248"/>
      <c r="Q1037" s="248"/>
      <c r="R1037" s="248"/>
      <c r="S1037" s="248"/>
      <c r="T1037" s="249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50" t="s">
        <v>150</v>
      </c>
      <c r="AU1037" s="250" t="s">
        <v>91</v>
      </c>
      <c r="AV1037" s="13" t="s">
        <v>91</v>
      </c>
      <c r="AW1037" s="13" t="s">
        <v>36</v>
      </c>
      <c r="AX1037" s="13" t="s">
        <v>89</v>
      </c>
      <c r="AY1037" s="250" t="s">
        <v>136</v>
      </c>
    </row>
    <row r="1038" s="2" customFormat="1" ht="24.15" customHeight="1">
      <c r="A1038" s="37"/>
      <c r="B1038" s="38"/>
      <c r="C1038" s="218" t="s">
        <v>1095</v>
      </c>
      <c r="D1038" s="218" t="s">
        <v>138</v>
      </c>
      <c r="E1038" s="219" t="s">
        <v>578</v>
      </c>
      <c r="F1038" s="220" t="s">
        <v>579</v>
      </c>
      <c r="G1038" s="221" t="s">
        <v>160</v>
      </c>
      <c r="H1038" s="222">
        <v>7.7000000000000002</v>
      </c>
      <c r="I1038" s="223"/>
      <c r="J1038" s="224">
        <f>ROUND(I1038*H1038,2)</f>
        <v>0</v>
      </c>
      <c r="K1038" s="225"/>
      <c r="L1038" s="43"/>
      <c r="M1038" s="226" t="s">
        <v>1</v>
      </c>
      <c r="N1038" s="227" t="s">
        <v>46</v>
      </c>
      <c r="O1038" s="90"/>
      <c r="P1038" s="228">
        <f>O1038*H1038</f>
        <v>0</v>
      </c>
      <c r="Q1038" s="228">
        <v>1.8700000000000001</v>
      </c>
      <c r="R1038" s="228">
        <f>Q1038*H1038</f>
        <v>14.399000000000001</v>
      </c>
      <c r="S1038" s="228">
        <v>0</v>
      </c>
      <c r="T1038" s="229">
        <f>S1038*H1038</f>
        <v>0</v>
      </c>
      <c r="U1038" s="37"/>
      <c r="V1038" s="37"/>
      <c r="W1038" s="37"/>
      <c r="X1038" s="37"/>
      <c r="Y1038" s="37"/>
      <c r="Z1038" s="37"/>
      <c r="AA1038" s="37"/>
      <c r="AB1038" s="37"/>
      <c r="AC1038" s="37"/>
      <c r="AD1038" s="37"/>
      <c r="AE1038" s="37"/>
      <c r="AR1038" s="230" t="s">
        <v>142</v>
      </c>
      <c r="AT1038" s="230" t="s">
        <v>138</v>
      </c>
      <c r="AU1038" s="230" t="s">
        <v>91</v>
      </c>
      <c r="AY1038" s="16" t="s">
        <v>136</v>
      </c>
      <c r="BE1038" s="231">
        <f>IF(N1038="základní",J1038,0)</f>
        <v>0</v>
      </c>
      <c r="BF1038" s="231">
        <f>IF(N1038="snížená",J1038,0)</f>
        <v>0</v>
      </c>
      <c r="BG1038" s="231">
        <f>IF(N1038="zákl. přenesená",J1038,0)</f>
        <v>0</v>
      </c>
      <c r="BH1038" s="231">
        <f>IF(N1038="sníž. přenesená",J1038,0)</f>
        <v>0</v>
      </c>
      <c r="BI1038" s="231">
        <f>IF(N1038="nulová",J1038,0)</f>
        <v>0</v>
      </c>
      <c r="BJ1038" s="16" t="s">
        <v>89</v>
      </c>
      <c r="BK1038" s="231">
        <f>ROUND(I1038*H1038,2)</f>
        <v>0</v>
      </c>
      <c r="BL1038" s="16" t="s">
        <v>142</v>
      </c>
      <c r="BM1038" s="230" t="s">
        <v>1096</v>
      </c>
    </row>
    <row r="1039" s="2" customFormat="1">
      <c r="A1039" s="37"/>
      <c r="B1039" s="38"/>
      <c r="C1039" s="39"/>
      <c r="D1039" s="232" t="s">
        <v>144</v>
      </c>
      <c r="E1039" s="39"/>
      <c r="F1039" s="233" t="s">
        <v>581</v>
      </c>
      <c r="G1039" s="39"/>
      <c r="H1039" s="39"/>
      <c r="I1039" s="234"/>
      <c r="J1039" s="39"/>
      <c r="K1039" s="39"/>
      <c r="L1039" s="43"/>
      <c r="M1039" s="235"/>
      <c r="N1039" s="236"/>
      <c r="O1039" s="90"/>
      <c r="P1039" s="90"/>
      <c r="Q1039" s="90"/>
      <c r="R1039" s="90"/>
      <c r="S1039" s="90"/>
      <c r="T1039" s="91"/>
      <c r="U1039" s="37"/>
      <c r="V1039" s="37"/>
      <c r="W1039" s="37"/>
      <c r="X1039" s="37"/>
      <c r="Y1039" s="37"/>
      <c r="Z1039" s="37"/>
      <c r="AA1039" s="37"/>
      <c r="AB1039" s="37"/>
      <c r="AC1039" s="37"/>
      <c r="AD1039" s="37"/>
      <c r="AE1039" s="37"/>
      <c r="AT1039" s="16" t="s">
        <v>144</v>
      </c>
      <c r="AU1039" s="16" t="s">
        <v>91</v>
      </c>
    </row>
    <row r="1040" s="2" customFormat="1">
      <c r="A1040" s="37"/>
      <c r="B1040" s="38"/>
      <c r="C1040" s="39"/>
      <c r="D1040" s="237" t="s">
        <v>146</v>
      </c>
      <c r="E1040" s="39"/>
      <c r="F1040" s="238" t="s">
        <v>582</v>
      </c>
      <c r="G1040" s="39"/>
      <c r="H1040" s="39"/>
      <c r="I1040" s="234"/>
      <c r="J1040" s="39"/>
      <c r="K1040" s="39"/>
      <c r="L1040" s="43"/>
      <c r="M1040" s="235"/>
      <c r="N1040" s="236"/>
      <c r="O1040" s="90"/>
      <c r="P1040" s="90"/>
      <c r="Q1040" s="90"/>
      <c r="R1040" s="90"/>
      <c r="S1040" s="90"/>
      <c r="T1040" s="91"/>
      <c r="U1040" s="37"/>
      <c r="V1040" s="37"/>
      <c r="W1040" s="37"/>
      <c r="X1040" s="37"/>
      <c r="Y1040" s="37"/>
      <c r="Z1040" s="37"/>
      <c r="AA1040" s="37"/>
      <c r="AB1040" s="37"/>
      <c r="AC1040" s="37"/>
      <c r="AD1040" s="37"/>
      <c r="AE1040" s="37"/>
      <c r="AT1040" s="16" t="s">
        <v>146</v>
      </c>
      <c r="AU1040" s="16" t="s">
        <v>91</v>
      </c>
    </row>
    <row r="1041" s="2" customFormat="1">
      <c r="A1041" s="37"/>
      <c r="B1041" s="38"/>
      <c r="C1041" s="39"/>
      <c r="D1041" s="232" t="s">
        <v>148</v>
      </c>
      <c r="E1041" s="39"/>
      <c r="F1041" s="239" t="s">
        <v>470</v>
      </c>
      <c r="G1041" s="39"/>
      <c r="H1041" s="39"/>
      <c r="I1041" s="234"/>
      <c r="J1041" s="39"/>
      <c r="K1041" s="39"/>
      <c r="L1041" s="43"/>
      <c r="M1041" s="235"/>
      <c r="N1041" s="236"/>
      <c r="O1041" s="90"/>
      <c r="P1041" s="90"/>
      <c r="Q1041" s="90"/>
      <c r="R1041" s="90"/>
      <c r="S1041" s="90"/>
      <c r="T1041" s="91"/>
      <c r="U1041" s="37"/>
      <c r="V1041" s="37"/>
      <c r="W1041" s="37"/>
      <c r="X1041" s="37"/>
      <c r="Y1041" s="37"/>
      <c r="Z1041" s="37"/>
      <c r="AA1041" s="37"/>
      <c r="AB1041" s="37"/>
      <c r="AC1041" s="37"/>
      <c r="AD1041" s="37"/>
      <c r="AE1041" s="37"/>
      <c r="AT1041" s="16" t="s">
        <v>148</v>
      </c>
      <c r="AU1041" s="16" t="s">
        <v>91</v>
      </c>
    </row>
    <row r="1042" s="13" customFormat="1">
      <c r="A1042" s="13"/>
      <c r="B1042" s="240"/>
      <c r="C1042" s="241"/>
      <c r="D1042" s="232" t="s">
        <v>150</v>
      </c>
      <c r="E1042" s="242" t="s">
        <v>1</v>
      </c>
      <c r="F1042" s="243" t="s">
        <v>665</v>
      </c>
      <c r="G1042" s="241"/>
      <c r="H1042" s="244">
        <v>7.7000000000000002</v>
      </c>
      <c r="I1042" s="245"/>
      <c r="J1042" s="241"/>
      <c r="K1042" s="241"/>
      <c r="L1042" s="246"/>
      <c r="M1042" s="247"/>
      <c r="N1042" s="248"/>
      <c r="O1042" s="248"/>
      <c r="P1042" s="248"/>
      <c r="Q1042" s="248"/>
      <c r="R1042" s="248"/>
      <c r="S1042" s="248"/>
      <c r="T1042" s="249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50" t="s">
        <v>150</v>
      </c>
      <c r="AU1042" s="250" t="s">
        <v>91</v>
      </c>
      <c r="AV1042" s="13" t="s">
        <v>91</v>
      </c>
      <c r="AW1042" s="13" t="s">
        <v>36</v>
      </c>
      <c r="AX1042" s="13" t="s">
        <v>89</v>
      </c>
      <c r="AY1042" s="250" t="s">
        <v>136</v>
      </c>
    </row>
    <row r="1043" s="2" customFormat="1" ht="24.15" customHeight="1">
      <c r="A1043" s="37"/>
      <c r="B1043" s="38"/>
      <c r="C1043" s="218" t="s">
        <v>1097</v>
      </c>
      <c r="D1043" s="218" t="s">
        <v>138</v>
      </c>
      <c r="E1043" s="219" t="s">
        <v>584</v>
      </c>
      <c r="F1043" s="220" t="s">
        <v>585</v>
      </c>
      <c r="G1043" s="221" t="s">
        <v>141</v>
      </c>
      <c r="H1043" s="222">
        <v>30</v>
      </c>
      <c r="I1043" s="223"/>
      <c r="J1043" s="224">
        <f>ROUND(I1043*H1043,2)</f>
        <v>0</v>
      </c>
      <c r="K1043" s="225"/>
      <c r="L1043" s="43"/>
      <c r="M1043" s="226" t="s">
        <v>1</v>
      </c>
      <c r="N1043" s="227" t="s">
        <v>46</v>
      </c>
      <c r="O1043" s="90"/>
      <c r="P1043" s="228">
        <f>O1043*H1043</f>
        <v>0</v>
      </c>
      <c r="Q1043" s="228">
        <v>0</v>
      </c>
      <c r="R1043" s="228">
        <f>Q1043*H1043</f>
        <v>0</v>
      </c>
      <c r="S1043" s="228">
        <v>0</v>
      </c>
      <c r="T1043" s="229">
        <f>S1043*H1043</f>
        <v>0</v>
      </c>
      <c r="U1043" s="37"/>
      <c r="V1043" s="37"/>
      <c r="W1043" s="37"/>
      <c r="X1043" s="37"/>
      <c r="Y1043" s="37"/>
      <c r="Z1043" s="37"/>
      <c r="AA1043" s="37"/>
      <c r="AB1043" s="37"/>
      <c r="AC1043" s="37"/>
      <c r="AD1043" s="37"/>
      <c r="AE1043" s="37"/>
      <c r="AR1043" s="230" t="s">
        <v>142</v>
      </c>
      <c r="AT1043" s="230" t="s">
        <v>138</v>
      </c>
      <c r="AU1043" s="230" t="s">
        <v>91</v>
      </c>
      <c r="AY1043" s="16" t="s">
        <v>136</v>
      </c>
      <c r="BE1043" s="231">
        <f>IF(N1043="základní",J1043,0)</f>
        <v>0</v>
      </c>
      <c r="BF1043" s="231">
        <f>IF(N1043="snížená",J1043,0)</f>
        <v>0</v>
      </c>
      <c r="BG1043" s="231">
        <f>IF(N1043="zákl. přenesená",J1043,0)</f>
        <v>0</v>
      </c>
      <c r="BH1043" s="231">
        <f>IF(N1043="sníž. přenesená",J1043,0)</f>
        <v>0</v>
      </c>
      <c r="BI1043" s="231">
        <f>IF(N1043="nulová",J1043,0)</f>
        <v>0</v>
      </c>
      <c r="BJ1043" s="16" t="s">
        <v>89</v>
      </c>
      <c r="BK1043" s="231">
        <f>ROUND(I1043*H1043,2)</f>
        <v>0</v>
      </c>
      <c r="BL1043" s="16" t="s">
        <v>142</v>
      </c>
      <c r="BM1043" s="230" t="s">
        <v>1098</v>
      </c>
    </row>
    <row r="1044" s="2" customFormat="1">
      <c r="A1044" s="37"/>
      <c r="B1044" s="38"/>
      <c r="C1044" s="39"/>
      <c r="D1044" s="232" t="s">
        <v>144</v>
      </c>
      <c r="E1044" s="39"/>
      <c r="F1044" s="233" t="s">
        <v>587</v>
      </c>
      <c r="G1044" s="39"/>
      <c r="H1044" s="39"/>
      <c r="I1044" s="234"/>
      <c r="J1044" s="39"/>
      <c r="K1044" s="39"/>
      <c r="L1044" s="43"/>
      <c r="M1044" s="235"/>
      <c r="N1044" s="236"/>
      <c r="O1044" s="90"/>
      <c r="P1044" s="90"/>
      <c r="Q1044" s="90"/>
      <c r="R1044" s="90"/>
      <c r="S1044" s="90"/>
      <c r="T1044" s="91"/>
      <c r="U1044" s="37"/>
      <c r="V1044" s="37"/>
      <c r="W1044" s="37"/>
      <c r="X1044" s="37"/>
      <c r="Y1044" s="37"/>
      <c r="Z1044" s="37"/>
      <c r="AA1044" s="37"/>
      <c r="AB1044" s="37"/>
      <c r="AC1044" s="37"/>
      <c r="AD1044" s="37"/>
      <c r="AE1044" s="37"/>
      <c r="AT1044" s="16" t="s">
        <v>144</v>
      </c>
      <c r="AU1044" s="16" t="s">
        <v>91</v>
      </c>
    </row>
    <row r="1045" s="2" customFormat="1">
      <c r="A1045" s="37"/>
      <c r="B1045" s="38"/>
      <c r="C1045" s="39"/>
      <c r="D1045" s="237" t="s">
        <v>146</v>
      </c>
      <c r="E1045" s="39"/>
      <c r="F1045" s="238" t="s">
        <v>588</v>
      </c>
      <c r="G1045" s="39"/>
      <c r="H1045" s="39"/>
      <c r="I1045" s="234"/>
      <c r="J1045" s="39"/>
      <c r="K1045" s="39"/>
      <c r="L1045" s="43"/>
      <c r="M1045" s="235"/>
      <c r="N1045" s="236"/>
      <c r="O1045" s="90"/>
      <c r="P1045" s="90"/>
      <c r="Q1045" s="90"/>
      <c r="R1045" s="90"/>
      <c r="S1045" s="90"/>
      <c r="T1045" s="91"/>
      <c r="U1045" s="37"/>
      <c r="V1045" s="37"/>
      <c r="W1045" s="37"/>
      <c r="X1045" s="37"/>
      <c r="Y1045" s="37"/>
      <c r="Z1045" s="37"/>
      <c r="AA1045" s="37"/>
      <c r="AB1045" s="37"/>
      <c r="AC1045" s="37"/>
      <c r="AD1045" s="37"/>
      <c r="AE1045" s="37"/>
      <c r="AT1045" s="16" t="s">
        <v>146</v>
      </c>
      <c r="AU1045" s="16" t="s">
        <v>91</v>
      </c>
    </row>
    <row r="1046" s="13" customFormat="1">
      <c r="A1046" s="13"/>
      <c r="B1046" s="240"/>
      <c r="C1046" s="241"/>
      <c r="D1046" s="232" t="s">
        <v>150</v>
      </c>
      <c r="E1046" s="242" t="s">
        <v>1</v>
      </c>
      <c r="F1046" s="243" t="s">
        <v>747</v>
      </c>
      <c r="G1046" s="241"/>
      <c r="H1046" s="244">
        <v>30</v>
      </c>
      <c r="I1046" s="245"/>
      <c r="J1046" s="241"/>
      <c r="K1046" s="241"/>
      <c r="L1046" s="246"/>
      <c r="M1046" s="247"/>
      <c r="N1046" s="248"/>
      <c r="O1046" s="248"/>
      <c r="P1046" s="248"/>
      <c r="Q1046" s="248"/>
      <c r="R1046" s="248"/>
      <c r="S1046" s="248"/>
      <c r="T1046" s="249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50" t="s">
        <v>150</v>
      </c>
      <c r="AU1046" s="250" t="s">
        <v>91</v>
      </c>
      <c r="AV1046" s="13" t="s">
        <v>91</v>
      </c>
      <c r="AW1046" s="13" t="s">
        <v>36</v>
      </c>
      <c r="AX1046" s="13" t="s">
        <v>89</v>
      </c>
      <c r="AY1046" s="250" t="s">
        <v>136</v>
      </c>
    </row>
    <row r="1047" s="2" customFormat="1" ht="33" customHeight="1">
      <c r="A1047" s="37"/>
      <c r="B1047" s="38"/>
      <c r="C1047" s="218" t="s">
        <v>1099</v>
      </c>
      <c r="D1047" s="218" t="s">
        <v>138</v>
      </c>
      <c r="E1047" s="219" t="s">
        <v>590</v>
      </c>
      <c r="F1047" s="220" t="s">
        <v>591</v>
      </c>
      <c r="G1047" s="221" t="s">
        <v>160</v>
      </c>
      <c r="H1047" s="222">
        <v>7.7000000000000002</v>
      </c>
      <c r="I1047" s="223"/>
      <c r="J1047" s="224">
        <f>ROUND(I1047*H1047,2)</f>
        <v>0</v>
      </c>
      <c r="K1047" s="225"/>
      <c r="L1047" s="43"/>
      <c r="M1047" s="226" t="s">
        <v>1</v>
      </c>
      <c r="N1047" s="227" t="s">
        <v>46</v>
      </c>
      <c r="O1047" s="90"/>
      <c r="P1047" s="228">
        <f>O1047*H1047</f>
        <v>0</v>
      </c>
      <c r="Q1047" s="228">
        <v>0</v>
      </c>
      <c r="R1047" s="228">
        <f>Q1047*H1047</f>
        <v>0</v>
      </c>
      <c r="S1047" s="228">
        <v>0</v>
      </c>
      <c r="T1047" s="229">
        <f>S1047*H1047</f>
        <v>0</v>
      </c>
      <c r="U1047" s="37"/>
      <c r="V1047" s="37"/>
      <c r="W1047" s="37"/>
      <c r="X1047" s="37"/>
      <c r="Y1047" s="37"/>
      <c r="Z1047" s="37"/>
      <c r="AA1047" s="37"/>
      <c r="AB1047" s="37"/>
      <c r="AC1047" s="37"/>
      <c r="AD1047" s="37"/>
      <c r="AE1047" s="37"/>
      <c r="AR1047" s="230" t="s">
        <v>142</v>
      </c>
      <c r="AT1047" s="230" t="s">
        <v>138</v>
      </c>
      <c r="AU1047" s="230" t="s">
        <v>91</v>
      </c>
      <c r="AY1047" s="16" t="s">
        <v>136</v>
      </c>
      <c r="BE1047" s="231">
        <f>IF(N1047="základní",J1047,0)</f>
        <v>0</v>
      </c>
      <c r="BF1047" s="231">
        <f>IF(N1047="snížená",J1047,0)</f>
        <v>0</v>
      </c>
      <c r="BG1047" s="231">
        <f>IF(N1047="zákl. přenesená",J1047,0)</f>
        <v>0</v>
      </c>
      <c r="BH1047" s="231">
        <f>IF(N1047="sníž. přenesená",J1047,0)</f>
        <v>0</v>
      </c>
      <c r="BI1047" s="231">
        <f>IF(N1047="nulová",J1047,0)</f>
        <v>0</v>
      </c>
      <c r="BJ1047" s="16" t="s">
        <v>89</v>
      </c>
      <c r="BK1047" s="231">
        <f>ROUND(I1047*H1047,2)</f>
        <v>0</v>
      </c>
      <c r="BL1047" s="16" t="s">
        <v>142</v>
      </c>
      <c r="BM1047" s="230" t="s">
        <v>1100</v>
      </c>
    </row>
    <row r="1048" s="2" customFormat="1">
      <c r="A1048" s="37"/>
      <c r="B1048" s="38"/>
      <c r="C1048" s="39"/>
      <c r="D1048" s="232" t="s">
        <v>144</v>
      </c>
      <c r="E1048" s="39"/>
      <c r="F1048" s="233" t="s">
        <v>593</v>
      </c>
      <c r="G1048" s="39"/>
      <c r="H1048" s="39"/>
      <c r="I1048" s="234"/>
      <c r="J1048" s="39"/>
      <c r="K1048" s="39"/>
      <c r="L1048" s="43"/>
      <c r="M1048" s="235"/>
      <c r="N1048" s="236"/>
      <c r="O1048" s="90"/>
      <c r="P1048" s="90"/>
      <c r="Q1048" s="90"/>
      <c r="R1048" s="90"/>
      <c r="S1048" s="90"/>
      <c r="T1048" s="91"/>
      <c r="U1048" s="37"/>
      <c r="V1048" s="37"/>
      <c r="W1048" s="37"/>
      <c r="X1048" s="37"/>
      <c r="Y1048" s="37"/>
      <c r="Z1048" s="37"/>
      <c r="AA1048" s="37"/>
      <c r="AB1048" s="37"/>
      <c r="AC1048" s="37"/>
      <c r="AD1048" s="37"/>
      <c r="AE1048" s="37"/>
      <c r="AT1048" s="16" t="s">
        <v>144</v>
      </c>
      <c r="AU1048" s="16" t="s">
        <v>91</v>
      </c>
    </row>
    <row r="1049" s="2" customFormat="1">
      <c r="A1049" s="37"/>
      <c r="B1049" s="38"/>
      <c r="C1049" s="39"/>
      <c r="D1049" s="237" t="s">
        <v>146</v>
      </c>
      <c r="E1049" s="39"/>
      <c r="F1049" s="238" t="s">
        <v>594</v>
      </c>
      <c r="G1049" s="39"/>
      <c r="H1049" s="39"/>
      <c r="I1049" s="234"/>
      <c r="J1049" s="39"/>
      <c r="K1049" s="39"/>
      <c r="L1049" s="43"/>
      <c r="M1049" s="235"/>
      <c r="N1049" s="236"/>
      <c r="O1049" s="90"/>
      <c r="P1049" s="90"/>
      <c r="Q1049" s="90"/>
      <c r="R1049" s="90"/>
      <c r="S1049" s="90"/>
      <c r="T1049" s="91"/>
      <c r="U1049" s="37"/>
      <c r="V1049" s="37"/>
      <c r="W1049" s="37"/>
      <c r="X1049" s="37"/>
      <c r="Y1049" s="37"/>
      <c r="Z1049" s="37"/>
      <c r="AA1049" s="37"/>
      <c r="AB1049" s="37"/>
      <c r="AC1049" s="37"/>
      <c r="AD1049" s="37"/>
      <c r="AE1049" s="37"/>
      <c r="AT1049" s="16" t="s">
        <v>146</v>
      </c>
      <c r="AU1049" s="16" t="s">
        <v>91</v>
      </c>
    </row>
    <row r="1050" s="13" customFormat="1">
      <c r="A1050" s="13"/>
      <c r="B1050" s="240"/>
      <c r="C1050" s="241"/>
      <c r="D1050" s="232" t="s">
        <v>150</v>
      </c>
      <c r="E1050" s="242" t="s">
        <v>1</v>
      </c>
      <c r="F1050" s="243" t="s">
        <v>665</v>
      </c>
      <c r="G1050" s="241"/>
      <c r="H1050" s="244">
        <v>7.7000000000000002</v>
      </c>
      <c r="I1050" s="245"/>
      <c r="J1050" s="241"/>
      <c r="K1050" s="241"/>
      <c r="L1050" s="246"/>
      <c r="M1050" s="247"/>
      <c r="N1050" s="248"/>
      <c r="O1050" s="248"/>
      <c r="P1050" s="248"/>
      <c r="Q1050" s="248"/>
      <c r="R1050" s="248"/>
      <c r="S1050" s="248"/>
      <c r="T1050" s="249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50" t="s">
        <v>150</v>
      </c>
      <c r="AU1050" s="250" t="s">
        <v>91</v>
      </c>
      <c r="AV1050" s="13" t="s">
        <v>91</v>
      </c>
      <c r="AW1050" s="13" t="s">
        <v>36</v>
      </c>
      <c r="AX1050" s="13" t="s">
        <v>89</v>
      </c>
      <c r="AY1050" s="250" t="s">
        <v>136</v>
      </c>
    </row>
    <row r="1051" s="2" customFormat="1" ht="33" customHeight="1">
      <c r="A1051" s="37"/>
      <c r="B1051" s="38"/>
      <c r="C1051" s="218" t="s">
        <v>1101</v>
      </c>
      <c r="D1051" s="218" t="s">
        <v>138</v>
      </c>
      <c r="E1051" s="219" t="s">
        <v>596</v>
      </c>
      <c r="F1051" s="220" t="s">
        <v>597</v>
      </c>
      <c r="G1051" s="221" t="s">
        <v>160</v>
      </c>
      <c r="H1051" s="222">
        <v>7.7000000000000002</v>
      </c>
      <c r="I1051" s="223"/>
      <c r="J1051" s="224">
        <f>ROUND(I1051*H1051,2)</f>
        <v>0</v>
      </c>
      <c r="K1051" s="225"/>
      <c r="L1051" s="43"/>
      <c r="M1051" s="226" t="s">
        <v>1</v>
      </c>
      <c r="N1051" s="227" t="s">
        <v>46</v>
      </c>
      <c r="O1051" s="90"/>
      <c r="P1051" s="228">
        <f>O1051*H1051</f>
        <v>0</v>
      </c>
      <c r="Q1051" s="228">
        <v>0</v>
      </c>
      <c r="R1051" s="228">
        <f>Q1051*H1051</f>
        <v>0</v>
      </c>
      <c r="S1051" s="228">
        <v>0</v>
      </c>
      <c r="T1051" s="229">
        <f>S1051*H1051</f>
        <v>0</v>
      </c>
      <c r="U1051" s="37"/>
      <c r="V1051" s="37"/>
      <c r="W1051" s="37"/>
      <c r="X1051" s="37"/>
      <c r="Y1051" s="37"/>
      <c r="Z1051" s="37"/>
      <c r="AA1051" s="37"/>
      <c r="AB1051" s="37"/>
      <c r="AC1051" s="37"/>
      <c r="AD1051" s="37"/>
      <c r="AE1051" s="37"/>
      <c r="AR1051" s="230" t="s">
        <v>142</v>
      </c>
      <c r="AT1051" s="230" t="s">
        <v>138</v>
      </c>
      <c r="AU1051" s="230" t="s">
        <v>91</v>
      </c>
      <c r="AY1051" s="16" t="s">
        <v>136</v>
      </c>
      <c r="BE1051" s="231">
        <f>IF(N1051="základní",J1051,0)</f>
        <v>0</v>
      </c>
      <c r="BF1051" s="231">
        <f>IF(N1051="snížená",J1051,0)</f>
        <v>0</v>
      </c>
      <c r="BG1051" s="231">
        <f>IF(N1051="zákl. přenesená",J1051,0)</f>
        <v>0</v>
      </c>
      <c r="BH1051" s="231">
        <f>IF(N1051="sníž. přenesená",J1051,0)</f>
        <v>0</v>
      </c>
      <c r="BI1051" s="231">
        <f>IF(N1051="nulová",J1051,0)</f>
        <v>0</v>
      </c>
      <c r="BJ1051" s="16" t="s">
        <v>89</v>
      </c>
      <c r="BK1051" s="231">
        <f>ROUND(I1051*H1051,2)</f>
        <v>0</v>
      </c>
      <c r="BL1051" s="16" t="s">
        <v>142</v>
      </c>
      <c r="BM1051" s="230" t="s">
        <v>1102</v>
      </c>
    </row>
    <row r="1052" s="2" customFormat="1">
      <c r="A1052" s="37"/>
      <c r="B1052" s="38"/>
      <c r="C1052" s="39"/>
      <c r="D1052" s="232" t="s">
        <v>144</v>
      </c>
      <c r="E1052" s="39"/>
      <c r="F1052" s="233" t="s">
        <v>599</v>
      </c>
      <c r="G1052" s="39"/>
      <c r="H1052" s="39"/>
      <c r="I1052" s="234"/>
      <c r="J1052" s="39"/>
      <c r="K1052" s="39"/>
      <c r="L1052" s="43"/>
      <c r="M1052" s="235"/>
      <c r="N1052" s="236"/>
      <c r="O1052" s="90"/>
      <c r="P1052" s="90"/>
      <c r="Q1052" s="90"/>
      <c r="R1052" s="90"/>
      <c r="S1052" s="90"/>
      <c r="T1052" s="91"/>
      <c r="U1052" s="37"/>
      <c r="V1052" s="37"/>
      <c r="W1052" s="37"/>
      <c r="X1052" s="37"/>
      <c r="Y1052" s="37"/>
      <c r="Z1052" s="37"/>
      <c r="AA1052" s="37"/>
      <c r="AB1052" s="37"/>
      <c r="AC1052" s="37"/>
      <c r="AD1052" s="37"/>
      <c r="AE1052" s="37"/>
      <c r="AT1052" s="16" t="s">
        <v>144</v>
      </c>
      <c r="AU1052" s="16" t="s">
        <v>91</v>
      </c>
    </row>
    <row r="1053" s="2" customFormat="1">
      <c r="A1053" s="37"/>
      <c r="B1053" s="38"/>
      <c r="C1053" s="39"/>
      <c r="D1053" s="237" t="s">
        <v>146</v>
      </c>
      <c r="E1053" s="39"/>
      <c r="F1053" s="238" t="s">
        <v>600</v>
      </c>
      <c r="G1053" s="39"/>
      <c r="H1053" s="39"/>
      <c r="I1053" s="234"/>
      <c r="J1053" s="39"/>
      <c r="K1053" s="39"/>
      <c r="L1053" s="43"/>
      <c r="M1053" s="235"/>
      <c r="N1053" s="236"/>
      <c r="O1053" s="90"/>
      <c r="P1053" s="90"/>
      <c r="Q1053" s="90"/>
      <c r="R1053" s="90"/>
      <c r="S1053" s="90"/>
      <c r="T1053" s="91"/>
      <c r="U1053" s="37"/>
      <c r="V1053" s="37"/>
      <c r="W1053" s="37"/>
      <c r="X1053" s="37"/>
      <c r="Y1053" s="37"/>
      <c r="Z1053" s="37"/>
      <c r="AA1053" s="37"/>
      <c r="AB1053" s="37"/>
      <c r="AC1053" s="37"/>
      <c r="AD1053" s="37"/>
      <c r="AE1053" s="37"/>
      <c r="AT1053" s="16" t="s">
        <v>146</v>
      </c>
      <c r="AU1053" s="16" t="s">
        <v>91</v>
      </c>
    </row>
    <row r="1054" s="13" customFormat="1">
      <c r="A1054" s="13"/>
      <c r="B1054" s="240"/>
      <c r="C1054" s="241"/>
      <c r="D1054" s="232" t="s">
        <v>150</v>
      </c>
      <c r="E1054" s="242" t="s">
        <v>1</v>
      </c>
      <c r="F1054" s="243" t="s">
        <v>665</v>
      </c>
      <c r="G1054" s="241"/>
      <c r="H1054" s="244">
        <v>7.7000000000000002</v>
      </c>
      <c r="I1054" s="245"/>
      <c r="J1054" s="241"/>
      <c r="K1054" s="241"/>
      <c r="L1054" s="246"/>
      <c r="M1054" s="247"/>
      <c r="N1054" s="248"/>
      <c r="O1054" s="248"/>
      <c r="P1054" s="248"/>
      <c r="Q1054" s="248"/>
      <c r="R1054" s="248"/>
      <c r="S1054" s="248"/>
      <c r="T1054" s="249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50" t="s">
        <v>150</v>
      </c>
      <c r="AU1054" s="250" t="s">
        <v>91</v>
      </c>
      <c r="AV1054" s="13" t="s">
        <v>91</v>
      </c>
      <c r="AW1054" s="13" t="s">
        <v>36</v>
      </c>
      <c r="AX1054" s="13" t="s">
        <v>89</v>
      </c>
      <c r="AY1054" s="250" t="s">
        <v>136</v>
      </c>
    </row>
    <row r="1055" s="2" customFormat="1" ht="33" customHeight="1">
      <c r="A1055" s="37"/>
      <c r="B1055" s="38"/>
      <c r="C1055" s="218" t="s">
        <v>1103</v>
      </c>
      <c r="D1055" s="218" t="s">
        <v>138</v>
      </c>
      <c r="E1055" s="219" t="s">
        <v>403</v>
      </c>
      <c r="F1055" s="220" t="s">
        <v>404</v>
      </c>
      <c r="G1055" s="221" t="s">
        <v>265</v>
      </c>
      <c r="H1055" s="222">
        <v>3.4300000000000002</v>
      </c>
      <c r="I1055" s="223"/>
      <c r="J1055" s="224">
        <f>ROUND(I1055*H1055,2)</f>
        <v>0</v>
      </c>
      <c r="K1055" s="225"/>
      <c r="L1055" s="43"/>
      <c r="M1055" s="226" t="s">
        <v>1</v>
      </c>
      <c r="N1055" s="227" t="s">
        <v>46</v>
      </c>
      <c r="O1055" s="90"/>
      <c r="P1055" s="228">
        <f>O1055*H1055</f>
        <v>0</v>
      </c>
      <c r="Q1055" s="228">
        <v>0</v>
      </c>
      <c r="R1055" s="228">
        <f>Q1055*H1055</f>
        <v>0</v>
      </c>
      <c r="S1055" s="228">
        <v>0</v>
      </c>
      <c r="T1055" s="229">
        <f>S1055*H1055</f>
        <v>0</v>
      </c>
      <c r="U1055" s="37"/>
      <c r="V1055" s="37"/>
      <c r="W1055" s="37"/>
      <c r="X1055" s="37"/>
      <c r="Y1055" s="37"/>
      <c r="Z1055" s="37"/>
      <c r="AA1055" s="37"/>
      <c r="AB1055" s="37"/>
      <c r="AC1055" s="37"/>
      <c r="AD1055" s="37"/>
      <c r="AE1055" s="37"/>
      <c r="AR1055" s="230" t="s">
        <v>142</v>
      </c>
      <c r="AT1055" s="230" t="s">
        <v>138</v>
      </c>
      <c r="AU1055" s="230" t="s">
        <v>91</v>
      </c>
      <c r="AY1055" s="16" t="s">
        <v>136</v>
      </c>
      <c r="BE1055" s="231">
        <f>IF(N1055="základní",J1055,0)</f>
        <v>0</v>
      </c>
      <c r="BF1055" s="231">
        <f>IF(N1055="snížená",J1055,0)</f>
        <v>0</v>
      </c>
      <c r="BG1055" s="231">
        <f>IF(N1055="zákl. přenesená",J1055,0)</f>
        <v>0</v>
      </c>
      <c r="BH1055" s="231">
        <f>IF(N1055="sníž. přenesená",J1055,0)</f>
        <v>0</v>
      </c>
      <c r="BI1055" s="231">
        <f>IF(N1055="nulová",J1055,0)</f>
        <v>0</v>
      </c>
      <c r="BJ1055" s="16" t="s">
        <v>89</v>
      </c>
      <c r="BK1055" s="231">
        <f>ROUND(I1055*H1055,2)</f>
        <v>0</v>
      </c>
      <c r="BL1055" s="16" t="s">
        <v>142</v>
      </c>
      <c r="BM1055" s="230" t="s">
        <v>1104</v>
      </c>
    </row>
    <row r="1056" s="2" customFormat="1">
      <c r="A1056" s="37"/>
      <c r="B1056" s="38"/>
      <c r="C1056" s="39"/>
      <c r="D1056" s="232" t="s">
        <v>144</v>
      </c>
      <c r="E1056" s="39"/>
      <c r="F1056" s="233" t="s">
        <v>605</v>
      </c>
      <c r="G1056" s="39"/>
      <c r="H1056" s="39"/>
      <c r="I1056" s="234"/>
      <c r="J1056" s="39"/>
      <c r="K1056" s="39"/>
      <c r="L1056" s="43"/>
      <c r="M1056" s="235"/>
      <c r="N1056" s="236"/>
      <c r="O1056" s="90"/>
      <c r="P1056" s="90"/>
      <c r="Q1056" s="90"/>
      <c r="R1056" s="90"/>
      <c r="S1056" s="90"/>
      <c r="T1056" s="91"/>
      <c r="U1056" s="37"/>
      <c r="V1056" s="37"/>
      <c r="W1056" s="37"/>
      <c r="X1056" s="37"/>
      <c r="Y1056" s="37"/>
      <c r="Z1056" s="37"/>
      <c r="AA1056" s="37"/>
      <c r="AB1056" s="37"/>
      <c r="AC1056" s="37"/>
      <c r="AD1056" s="37"/>
      <c r="AE1056" s="37"/>
      <c r="AT1056" s="16" t="s">
        <v>144</v>
      </c>
      <c r="AU1056" s="16" t="s">
        <v>91</v>
      </c>
    </row>
    <row r="1057" s="2" customFormat="1">
      <c r="A1057" s="37"/>
      <c r="B1057" s="38"/>
      <c r="C1057" s="39"/>
      <c r="D1057" s="237" t="s">
        <v>146</v>
      </c>
      <c r="E1057" s="39"/>
      <c r="F1057" s="238" t="s">
        <v>407</v>
      </c>
      <c r="G1057" s="39"/>
      <c r="H1057" s="39"/>
      <c r="I1057" s="234"/>
      <c r="J1057" s="39"/>
      <c r="K1057" s="39"/>
      <c r="L1057" s="43"/>
      <c r="M1057" s="235"/>
      <c r="N1057" s="236"/>
      <c r="O1057" s="90"/>
      <c r="P1057" s="90"/>
      <c r="Q1057" s="90"/>
      <c r="R1057" s="90"/>
      <c r="S1057" s="90"/>
      <c r="T1057" s="91"/>
      <c r="U1057" s="37"/>
      <c r="V1057" s="37"/>
      <c r="W1057" s="37"/>
      <c r="X1057" s="37"/>
      <c r="Y1057" s="37"/>
      <c r="Z1057" s="37"/>
      <c r="AA1057" s="37"/>
      <c r="AB1057" s="37"/>
      <c r="AC1057" s="37"/>
      <c r="AD1057" s="37"/>
      <c r="AE1057" s="37"/>
      <c r="AT1057" s="16" t="s">
        <v>146</v>
      </c>
      <c r="AU1057" s="16" t="s">
        <v>91</v>
      </c>
    </row>
    <row r="1058" s="13" customFormat="1">
      <c r="A1058" s="13"/>
      <c r="B1058" s="240"/>
      <c r="C1058" s="241"/>
      <c r="D1058" s="232" t="s">
        <v>150</v>
      </c>
      <c r="E1058" s="242" t="s">
        <v>1</v>
      </c>
      <c r="F1058" s="243" t="s">
        <v>1105</v>
      </c>
      <c r="G1058" s="241"/>
      <c r="H1058" s="244">
        <v>3.4300000000000002</v>
      </c>
      <c r="I1058" s="245"/>
      <c r="J1058" s="241"/>
      <c r="K1058" s="241"/>
      <c r="L1058" s="246"/>
      <c r="M1058" s="247"/>
      <c r="N1058" s="248"/>
      <c r="O1058" s="248"/>
      <c r="P1058" s="248"/>
      <c r="Q1058" s="248"/>
      <c r="R1058" s="248"/>
      <c r="S1058" s="248"/>
      <c r="T1058" s="249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50" t="s">
        <v>150</v>
      </c>
      <c r="AU1058" s="250" t="s">
        <v>91</v>
      </c>
      <c r="AV1058" s="13" t="s">
        <v>91</v>
      </c>
      <c r="AW1058" s="13" t="s">
        <v>36</v>
      </c>
      <c r="AX1058" s="13" t="s">
        <v>89</v>
      </c>
      <c r="AY1058" s="250" t="s">
        <v>136</v>
      </c>
    </row>
    <row r="1059" s="2" customFormat="1" ht="21.75" customHeight="1">
      <c r="A1059" s="37"/>
      <c r="B1059" s="38"/>
      <c r="C1059" s="218" t="s">
        <v>1106</v>
      </c>
      <c r="D1059" s="218" t="s">
        <v>138</v>
      </c>
      <c r="E1059" s="219" t="s">
        <v>410</v>
      </c>
      <c r="F1059" s="220" t="s">
        <v>411</v>
      </c>
      <c r="G1059" s="221" t="s">
        <v>265</v>
      </c>
      <c r="H1059" s="222">
        <v>3.4300000000000002</v>
      </c>
      <c r="I1059" s="223"/>
      <c r="J1059" s="224">
        <f>ROUND(I1059*H1059,2)</f>
        <v>0</v>
      </c>
      <c r="K1059" s="225"/>
      <c r="L1059" s="43"/>
      <c r="M1059" s="226" t="s">
        <v>1</v>
      </c>
      <c r="N1059" s="227" t="s">
        <v>46</v>
      </c>
      <c r="O1059" s="90"/>
      <c r="P1059" s="228">
        <f>O1059*H1059</f>
        <v>0</v>
      </c>
      <c r="Q1059" s="228">
        <v>0</v>
      </c>
      <c r="R1059" s="228">
        <f>Q1059*H1059</f>
        <v>0</v>
      </c>
      <c r="S1059" s="228">
        <v>0</v>
      </c>
      <c r="T1059" s="229">
        <f>S1059*H1059</f>
        <v>0</v>
      </c>
      <c r="U1059" s="37"/>
      <c r="V1059" s="37"/>
      <c r="W1059" s="37"/>
      <c r="X1059" s="37"/>
      <c r="Y1059" s="37"/>
      <c r="Z1059" s="37"/>
      <c r="AA1059" s="37"/>
      <c r="AB1059" s="37"/>
      <c r="AC1059" s="37"/>
      <c r="AD1059" s="37"/>
      <c r="AE1059" s="37"/>
      <c r="AR1059" s="230" t="s">
        <v>142</v>
      </c>
      <c r="AT1059" s="230" t="s">
        <v>138</v>
      </c>
      <c r="AU1059" s="230" t="s">
        <v>91</v>
      </c>
      <c r="AY1059" s="16" t="s">
        <v>136</v>
      </c>
      <c r="BE1059" s="231">
        <f>IF(N1059="základní",J1059,0)</f>
        <v>0</v>
      </c>
      <c r="BF1059" s="231">
        <f>IF(N1059="snížená",J1059,0)</f>
        <v>0</v>
      </c>
      <c r="BG1059" s="231">
        <f>IF(N1059="zákl. přenesená",J1059,0)</f>
        <v>0</v>
      </c>
      <c r="BH1059" s="231">
        <f>IF(N1059="sníž. přenesená",J1059,0)</f>
        <v>0</v>
      </c>
      <c r="BI1059" s="231">
        <f>IF(N1059="nulová",J1059,0)</f>
        <v>0</v>
      </c>
      <c r="BJ1059" s="16" t="s">
        <v>89</v>
      </c>
      <c r="BK1059" s="231">
        <f>ROUND(I1059*H1059,2)</f>
        <v>0</v>
      </c>
      <c r="BL1059" s="16" t="s">
        <v>142</v>
      </c>
      <c r="BM1059" s="230" t="s">
        <v>1107</v>
      </c>
    </row>
    <row r="1060" s="2" customFormat="1">
      <c r="A1060" s="37"/>
      <c r="B1060" s="38"/>
      <c r="C1060" s="39"/>
      <c r="D1060" s="232" t="s">
        <v>144</v>
      </c>
      <c r="E1060" s="39"/>
      <c r="F1060" s="233" t="s">
        <v>602</v>
      </c>
      <c r="G1060" s="39"/>
      <c r="H1060" s="39"/>
      <c r="I1060" s="234"/>
      <c r="J1060" s="39"/>
      <c r="K1060" s="39"/>
      <c r="L1060" s="43"/>
      <c r="M1060" s="235"/>
      <c r="N1060" s="236"/>
      <c r="O1060" s="90"/>
      <c r="P1060" s="90"/>
      <c r="Q1060" s="90"/>
      <c r="R1060" s="90"/>
      <c r="S1060" s="90"/>
      <c r="T1060" s="91"/>
      <c r="U1060" s="37"/>
      <c r="V1060" s="37"/>
      <c r="W1060" s="37"/>
      <c r="X1060" s="37"/>
      <c r="Y1060" s="37"/>
      <c r="Z1060" s="37"/>
      <c r="AA1060" s="37"/>
      <c r="AB1060" s="37"/>
      <c r="AC1060" s="37"/>
      <c r="AD1060" s="37"/>
      <c r="AE1060" s="37"/>
      <c r="AT1060" s="16" t="s">
        <v>144</v>
      </c>
      <c r="AU1060" s="16" t="s">
        <v>91</v>
      </c>
    </row>
    <row r="1061" s="2" customFormat="1">
      <c r="A1061" s="37"/>
      <c r="B1061" s="38"/>
      <c r="C1061" s="39"/>
      <c r="D1061" s="237" t="s">
        <v>146</v>
      </c>
      <c r="E1061" s="39"/>
      <c r="F1061" s="238" t="s">
        <v>414</v>
      </c>
      <c r="G1061" s="39"/>
      <c r="H1061" s="39"/>
      <c r="I1061" s="234"/>
      <c r="J1061" s="39"/>
      <c r="K1061" s="39"/>
      <c r="L1061" s="43"/>
      <c r="M1061" s="235"/>
      <c r="N1061" s="236"/>
      <c r="O1061" s="90"/>
      <c r="P1061" s="90"/>
      <c r="Q1061" s="90"/>
      <c r="R1061" s="90"/>
      <c r="S1061" s="90"/>
      <c r="T1061" s="91"/>
      <c r="U1061" s="37"/>
      <c r="V1061" s="37"/>
      <c r="W1061" s="37"/>
      <c r="X1061" s="37"/>
      <c r="Y1061" s="37"/>
      <c r="Z1061" s="37"/>
      <c r="AA1061" s="37"/>
      <c r="AB1061" s="37"/>
      <c r="AC1061" s="37"/>
      <c r="AD1061" s="37"/>
      <c r="AE1061" s="37"/>
      <c r="AT1061" s="16" t="s">
        <v>146</v>
      </c>
      <c r="AU1061" s="16" t="s">
        <v>91</v>
      </c>
    </row>
    <row r="1062" s="13" customFormat="1">
      <c r="A1062" s="13"/>
      <c r="B1062" s="240"/>
      <c r="C1062" s="241"/>
      <c r="D1062" s="232" t="s">
        <v>150</v>
      </c>
      <c r="E1062" s="242" t="s">
        <v>1</v>
      </c>
      <c r="F1062" s="243" t="s">
        <v>1105</v>
      </c>
      <c r="G1062" s="241"/>
      <c r="H1062" s="244">
        <v>3.4300000000000002</v>
      </c>
      <c r="I1062" s="245"/>
      <c r="J1062" s="241"/>
      <c r="K1062" s="241"/>
      <c r="L1062" s="246"/>
      <c r="M1062" s="247"/>
      <c r="N1062" s="248"/>
      <c r="O1062" s="248"/>
      <c r="P1062" s="248"/>
      <c r="Q1062" s="248"/>
      <c r="R1062" s="248"/>
      <c r="S1062" s="248"/>
      <c r="T1062" s="249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50" t="s">
        <v>150</v>
      </c>
      <c r="AU1062" s="250" t="s">
        <v>91</v>
      </c>
      <c r="AV1062" s="13" t="s">
        <v>91</v>
      </c>
      <c r="AW1062" s="13" t="s">
        <v>36</v>
      </c>
      <c r="AX1062" s="13" t="s">
        <v>89</v>
      </c>
      <c r="AY1062" s="250" t="s">
        <v>136</v>
      </c>
    </row>
    <row r="1063" s="2" customFormat="1" ht="16.5" customHeight="1">
      <c r="A1063" s="37"/>
      <c r="B1063" s="38"/>
      <c r="C1063" s="218" t="s">
        <v>1108</v>
      </c>
      <c r="D1063" s="218" t="s">
        <v>138</v>
      </c>
      <c r="E1063" s="219" t="s">
        <v>606</v>
      </c>
      <c r="F1063" s="220" t="s">
        <v>607</v>
      </c>
      <c r="G1063" s="221" t="s">
        <v>265</v>
      </c>
      <c r="H1063" s="222">
        <v>18.358000000000001</v>
      </c>
      <c r="I1063" s="223"/>
      <c r="J1063" s="224">
        <f>ROUND(I1063*H1063,2)</f>
        <v>0</v>
      </c>
      <c r="K1063" s="225"/>
      <c r="L1063" s="43"/>
      <c r="M1063" s="226" t="s">
        <v>1</v>
      </c>
      <c r="N1063" s="227" t="s">
        <v>46</v>
      </c>
      <c r="O1063" s="90"/>
      <c r="P1063" s="228">
        <f>O1063*H1063</f>
        <v>0</v>
      </c>
      <c r="Q1063" s="228">
        <v>0</v>
      </c>
      <c r="R1063" s="228">
        <f>Q1063*H1063</f>
        <v>0</v>
      </c>
      <c r="S1063" s="228">
        <v>0</v>
      </c>
      <c r="T1063" s="229">
        <f>S1063*H1063</f>
        <v>0</v>
      </c>
      <c r="U1063" s="37"/>
      <c r="V1063" s="37"/>
      <c r="W1063" s="37"/>
      <c r="X1063" s="37"/>
      <c r="Y1063" s="37"/>
      <c r="Z1063" s="37"/>
      <c r="AA1063" s="37"/>
      <c r="AB1063" s="37"/>
      <c r="AC1063" s="37"/>
      <c r="AD1063" s="37"/>
      <c r="AE1063" s="37"/>
      <c r="AR1063" s="230" t="s">
        <v>142</v>
      </c>
      <c r="AT1063" s="230" t="s">
        <v>138</v>
      </c>
      <c r="AU1063" s="230" t="s">
        <v>91</v>
      </c>
      <c r="AY1063" s="16" t="s">
        <v>136</v>
      </c>
      <c r="BE1063" s="231">
        <f>IF(N1063="základní",J1063,0)</f>
        <v>0</v>
      </c>
      <c r="BF1063" s="231">
        <f>IF(N1063="snížená",J1063,0)</f>
        <v>0</v>
      </c>
      <c r="BG1063" s="231">
        <f>IF(N1063="zákl. přenesená",J1063,0)</f>
        <v>0</v>
      </c>
      <c r="BH1063" s="231">
        <f>IF(N1063="sníž. přenesená",J1063,0)</f>
        <v>0</v>
      </c>
      <c r="BI1063" s="231">
        <f>IF(N1063="nulová",J1063,0)</f>
        <v>0</v>
      </c>
      <c r="BJ1063" s="16" t="s">
        <v>89</v>
      </c>
      <c r="BK1063" s="231">
        <f>ROUND(I1063*H1063,2)</f>
        <v>0</v>
      </c>
      <c r="BL1063" s="16" t="s">
        <v>142</v>
      </c>
      <c r="BM1063" s="230" t="s">
        <v>1109</v>
      </c>
    </row>
    <row r="1064" s="2" customFormat="1">
      <c r="A1064" s="37"/>
      <c r="B1064" s="38"/>
      <c r="C1064" s="39"/>
      <c r="D1064" s="232" t="s">
        <v>144</v>
      </c>
      <c r="E1064" s="39"/>
      <c r="F1064" s="233" t="s">
        <v>609</v>
      </c>
      <c r="G1064" s="39"/>
      <c r="H1064" s="39"/>
      <c r="I1064" s="234"/>
      <c r="J1064" s="39"/>
      <c r="K1064" s="39"/>
      <c r="L1064" s="43"/>
      <c r="M1064" s="235"/>
      <c r="N1064" s="236"/>
      <c r="O1064" s="90"/>
      <c r="P1064" s="90"/>
      <c r="Q1064" s="90"/>
      <c r="R1064" s="90"/>
      <c r="S1064" s="90"/>
      <c r="T1064" s="91"/>
      <c r="U1064" s="37"/>
      <c r="V1064" s="37"/>
      <c r="W1064" s="37"/>
      <c r="X1064" s="37"/>
      <c r="Y1064" s="37"/>
      <c r="Z1064" s="37"/>
      <c r="AA1064" s="37"/>
      <c r="AB1064" s="37"/>
      <c r="AC1064" s="37"/>
      <c r="AD1064" s="37"/>
      <c r="AE1064" s="37"/>
      <c r="AT1064" s="16" t="s">
        <v>144</v>
      </c>
      <c r="AU1064" s="16" t="s">
        <v>91</v>
      </c>
    </row>
    <row r="1065" s="2" customFormat="1">
      <c r="A1065" s="37"/>
      <c r="B1065" s="38"/>
      <c r="C1065" s="39"/>
      <c r="D1065" s="237" t="s">
        <v>146</v>
      </c>
      <c r="E1065" s="39"/>
      <c r="F1065" s="238" t="s">
        <v>610</v>
      </c>
      <c r="G1065" s="39"/>
      <c r="H1065" s="39"/>
      <c r="I1065" s="234"/>
      <c r="J1065" s="39"/>
      <c r="K1065" s="39"/>
      <c r="L1065" s="43"/>
      <c r="M1065" s="235"/>
      <c r="N1065" s="236"/>
      <c r="O1065" s="90"/>
      <c r="P1065" s="90"/>
      <c r="Q1065" s="90"/>
      <c r="R1065" s="90"/>
      <c r="S1065" s="90"/>
      <c r="T1065" s="91"/>
      <c r="U1065" s="37"/>
      <c r="V1065" s="37"/>
      <c r="W1065" s="37"/>
      <c r="X1065" s="37"/>
      <c r="Y1065" s="37"/>
      <c r="Z1065" s="37"/>
      <c r="AA1065" s="37"/>
      <c r="AB1065" s="37"/>
      <c r="AC1065" s="37"/>
      <c r="AD1065" s="37"/>
      <c r="AE1065" s="37"/>
      <c r="AT1065" s="16" t="s">
        <v>146</v>
      </c>
      <c r="AU1065" s="16" t="s">
        <v>91</v>
      </c>
    </row>
    <row r="1066" s="13" customFormat="1">
      <c r="A1066" s="13"/>
      <c r="B1066" s="240"/>
      <c r="C1066" s="241"/>
      <c r="D1066" s="232" t="s">
        <v>150</v>
      </c>
      <c r="E1066" s="242" t="s">
        <v>1</v>
      </c>
      <c r="F1066" s="243" t="s">
        <v>1110</v>
      </c>
      <c r="G1066" s="241"/>
      <c r="H1066" s="244">
        <v>2.0630000000000002</v>
      </c>
      <c r="I1066" s="245"/>
      <c r="J1066" s="241"/>
      <c r="K1066" s="241"/>
      <c r="L1066" s="246"/>
      <c r="M1066" s="247"/>
      <c r="N1066" s="248"/>
      <c r="O1066" s="248"/>
      <c r="P1066" s="248"/>
      <c r="Q1066" s="248"/>
      <c r="R1066" s="248"/>
      <c r="S1066" s="248"/>
      <c r="T1066" s="249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50" t="s">
        <v>150</v>
      </c>
      <c r="AU1066" s="250" t="s">
        <v>91</v>
      </c>
      <c r="AV1066" s="13" t="s">
        <v>91</v>
      </c>
      <c r="AW1066" s="13" t="s">
        <v>36</v>
      </c>
      <c r="AX1066" s="13" t="s">
        <v>81</v>
      </c>
      <c r="AY1066" s="250" t="s">
        <v>136</v>
      </c>
    </row>
    <row r="1067" s="13" customFormat="1">
      <c r="A1067" s="13"/>
      <c r="B1067" s="240"/>
      <c r="C1067" s="241"/>
      <c r="D1067" s="232" t="s">
        <v>150</v>
      </c>
      <c r="E1067" s="242" t="s">
        <v>1</v>
      </c>
      <c r="F1067" s="243" t="s">
        <v>1111</v>
      </c>
      <c r="G1067" s="241"/>
      <c r="H1067" s="244">
        <v>0.13900000000000001</v>
      </c>
      <c r="I1067" s="245"/>
      <c r="J1067" s="241"/>
      <c r="K1067" s="241"/>
      <c r="L1067" s="246"/>
      <c r="M1067" s="247"/>
      <c r="N1067" s="248"/>
      <c r="O1067" s="248"/>
      <c r="P1067" s="248"/>
      <c r="Q1067" s="248"/>
      <c r="R1067" s="248"/>
      <c r="S1067" s="248"/>
      <c r="T1067" s="249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50" t="s">
        <v>150</v>
      </c>
      <c r="AU1067" s="250" t="s">
        <v>91</v>
      </c>
      <c r="AV1067" s="13" t="s">
        <v>91</v>
      </c>
      <c r="AW1067" s="13" t="s">
        <v>36</v>
      </c>
      <c r="AX1067" s="13" t="s">
        <v>81</v>
      </c>
      <c r="AY1067" s="250" t="s">
        <v>136</v>
      </c>
    </row>
    <row r="1068" s="13" customFormat="1">
      <c r="A1068" s="13"/>
      <c r="B1068" s="240"/>
      <c r="C1068" s="241"/>
      <c r="D1068" s="232" t="s">
        <v>150</v>
      </c>
      <c r="E1068" s="242" t="s">
        <v>1</v>
      </c>
      <c r="F1068" s="243" t="s">
        <v>708</v>
      </c>
      <c r="G1068" s="241"/>
      <c r="H1068" s="244">
        <v>15.4</v>
      </c>
      <c r="I1068" s="245"/>
      <c r="J1068" s="241"/>
      <c r="K1068" s="241"/>
      <c r="L1068" s="246"/>
      <c r="M1068" s="247"/>
      <c r="N1068" s="248"/>
      <c r="O1068" s="248"/>
      <c r="P1068" s="248"/>
      <c r="Q1068" s="248"/>
      <c r="R1068" s="248"/>
      <c r="S1068" s="248"/>
      <c r="T1068" s="249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50" t="s">
        <v>150</v>
      </c>
      <c r="AU1068" s="250" t="s">
        <v>91</v>
      </c>
      <c r="AV1068" s="13" t="s">
        <v>91</v>
      </c>
      <c r="AW1068" s="13" t="s">
        <v>36</v>
      </c>
      <c r="AX1068" s="13" t="s">
        <v>81</v>
      </c>
      <c r="AY1068" s="250" t="s">
        <v>136</v>
      </c>
    </row>
    <row r="1069" s="13" customFormat="1">
      <c r="A1069" s="13"/>
      <c r="B1069" s="240"/>
      <c r="C1069" s="241"/>
      <c r="D1069" s="232" t="s">
        <v>150</v>
      </c>
      <c r="E1069" s="242" t="s">
        <v>1</v>
      </c>
      <c r="F1069" s="243" t="s">
        <v>1112</v>
      </c>
      <c r="G1069" s="241"/>
      <c r="H1069" s="244">
        <v>0.13100000000000001</v>
      </c>
      <c r="I1069" s="245"/>
      <c r="J1069" s="241"/>
      <c r="K1069" s="241"/>
      <c r="L1069" s="246"/>
      <c r="M1069" s="247"/>
      <c r="N1069" s="248"/>
      <c r="O1069" s="248"/>
      <c r="P1069" s="248"/>
      <c r="Q1069" s="248"/>
      <c r="R1069" s="248"/>
      <c r="S1069" s="248"/>
      <c r="T1069" s="249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50" t="s">
        <v>150</v>
      </c>
      <c r="AU1069" s="250" t="s">
        <v>91</v>
      </c>
      <c r="AV1069" s="13" t="s">
        <v>91</v>
      </c>
      <c r="AW1069" s="13" t="s">
        <v>36</v>
      </c>
      <c r="AX1069" s="13" t="s">
        <v>81</v>
      </c>
      <c r="AY1069" s="250" t="s">
        <v>136</v>
      </c>
    </row>
    <row r="1070" s="13" customFormat="1">
      <c r="A1070" s="13"/>
      <c r="B1070" s="240"/>
      <c r="C1070" s="241"/>
      <c r="D1070" s="232" t="s">
        <v>150</v>
      </c>
      <c r="E1070" s="242" t="s">
        <v>1</v>
      </c>
      <c r="F1070" s="243" t="s">
        <v>1113</v>
      </c>
      <c r="G1070" s="241"/>
      <c r="H1070" s="244">
        <v>0.625</v>
      </c>
      <c r="I1070" s="245"/>
      <c r="J1070" s="241"/>
      <c r="K1070" s="241"/>
      <c r="L1070" s="246"/>
      <c r="M1070" s="247"/>
      <c r="N1070" s="248"/>
      <c r="O1070" s="248"/>
      <c r="P1070" s="248"/>
      <c r="Q1070" s="248"/>
      <c r="R1070" s="248"/>
      <c r="S1070" s="248"/>
      <c r="T1070" s="249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50" t="s">
        <v>150</v>
      </c>
      <c r="AU1070" s="250" t="s">
        <v>91</v>
      </c>
      <c r="AV1070" s="13" t="s">
        <v>91</v>
      </c>
      <c r="AW1070" s="13" t="s">
        <v>36</v>
      </c>
      <c r="AX1070" s="13" t="s">
        <v>81</v>
      </c>
      <c r="AY1070" s="250" t="s">
        <v>136</v>
      </c>
    </row>
    <row r="1071" s="14" customFormat="1">
      <c r="A1071" s="14"/>
      <c r="B1071" s="251"/>
      <c r="C1071" s="252"/>
      <c r="D1071" s="232" t="s">
        <v>150</v>
      </c>
      <c r="E1071" s="253" t="s">
        <v>1</v>
      </c>
      <c r="F1071" s="254" t="s">
        <v>178</v>
      </c>
      <c r="G1071" s="252"/>
      <c r="H1071" s="255">
        <v>18.358000000000001</v>
      </c>
      <c r="I1071" s="256"/>
      <c r="J1071" s="252"/>
      <c r="K1071" s="252"/>
      <c r="L1071" s="257"/>
      <c r="M1071" s="258"/>
      <c r="N1071" s="259"/>
      <c r="O1071" s="259"/>
      <c r="P1071" s="259"/>
      <c r="Q1071" s="259"/>
      <c r="R1071" s="259"/>
      <c r="S1071" s="259"/>
      <c r="T1071" s="260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61" t="s">
        <v>150</v>
      </c>
      <c r="AU1071" s="261" t="s">
        <v>91</v>
      </c>
      <c r="AV1071" s="14" t="s">
        <v>142</v>
      </c>
      <c r="AW1071" s="14" t="s">
        <v>36</v>
      </c>
      <c r="AX1071" s="14" t="s">
        <v>89</v>
      </c>
      <c r="AY1071" s="261" t="s">
        <v>136</v>
      </c>
    </row>
    <row r="1072" s="12" customFormat="1" ht="22.8" customHeight="1">
      <c r="A1072" s="12"/>
      <c r="B1072" s="202"/>
      <c r="C1072" s="203"/>
      <c r="D1072" s="204" t="s">
        <v>80</v>
      </c>
      <c r="E1072" s="216" t="s">
        <v>191</v>
      </c>
      <c r="F1072" s="216" t="s">
        <v>1114</v>
      </c>
      <c r="G1072" s="203"/>
      <c r="H1072" s="203"/>
      <c r="I1072" s="206"/>
      <c r="J1072" s="217">
        <f>BK1072</f>
        <v>0</v>
      </c>
      <c r="K1072" s="203"/>
      <c r="L1072" s="208"/>
      <c r="M1072" s="209"/>
      <c r="N1072" s="210"/>
      <c r="O1072" s="210"/>
      <c r="P1072" s="211">
        <f>SUM(P1073:P1203)</f>
        <v>0</v>
      </c>
      <c r="Q1072" s="210"/>
      <c r="R1072" s="211">
        <f>SUM(R1073:R1203)</f>
        <v>85.341032479999996</v>
      </c>
      <c r="S1072" s="210"/>
      <c r="T1072" s="212">
        <f>SUM(T1073:T1203)</f>
        <v>40.991908699999996</v>
      </c>
      <c r="U1072" s="12"/>
      <c r="V1072" s="12"/>
      <c r="W1072" s="12"/>
      <c r="X1072" s="12"/>
      <c r="Y1072" s="12"/>
      <c r="Z1072" s="12"/>
      <c r="AA1072" s="12"/>
      <c r="AB1072" s="12"/>
      <c r="AC1072" s="12"/>
      <c r="AD1072" s="12"/>
      <c r="AE1072" s="12"/>
      <c r="AR1072" s="213" t="s">
        <v>89</v>
      </c>
      <c r="AT1072" s="214" t="s">
        <v>80</v>
      </c>
      <c r="AU1072" s="214" t="s">
        <v>89</v>
      </c>
      <c r="AY1072" s="213" t="s">
        <v>136</v>
      </c>
      <c r="BK1072" s="215">
        <f>SUM(BK1073:BK1203)</f>
        <v>0</v>
      </c>
    </row>
    <row r="1073" s="2" customFormat="1" ht="21.75" customHeight="1">
      <c r="A1073" s="37"/>
      <c r="B1073" s="38"/>
      <c r="C1073" s="218" t="s">
        <v>1115</v>
      </c>
      <c r="D1073" s="218" t="s">
        <v>138</v>
      </c>
      <c r="E1073" s="219" t="s">
        <v>642</v>
      </c>
      <c r="F1073" s="220" t="s">
        <v>643</v>
      </c>
      <c r="G1073" s="221" t="s">
        <v>141</v>
      </c>
      <c r="H1073" s="222">
        <v>56.07</v>
      </c>
      <c r="I1073" s="223"/>
      <c r="J1073" s="224">
        <f>ROUND(I1073*H1073,2)</f>
        <v>0</v>
      </c>
      <c r="K1073" s="225"/>
      <c r="L1073" s="43"/>
      <c r="M1073" s="226" t="s">
        <v>1</v>
      </c>
      <c r="N1073" s="227" t="s">
        <v>46</v>
      </c>
      <c r="O1073" s="90"/>
      <c r="P1073" s="228">
        <f>O1073*H1073</f>
        <v>0</v>
      </c>
      <c r="Q1073" s="228">
        <v>0</v>
      </c>
      <c r="R1073" s="228">
        <f>Q1073*H1073</f>
        <v>0</v>
      </c>
      <c r="S1073" s="228">
        <v>0</v>
      </c>
      <c r="T1073" s="229">
        <f>S1073*H1073</f>
        <v>0</v>
      </c>
      <c r="U1073" s="37"/>
      <c r="V1073" s="37"/>
      <c r="W1073" s="37"/>
      <c r="X1073" s="37"/>
      <c r="Y1073" s="37"/>
      <c r="Z1073" s="37"/>
      <c r="AA1073" s="37"/>
      <c r="AB1073" s="37"/>
      <c r="AC1073" s="37"/>
      <c r="AD1073" s="37"/>
      <c r="AE1073" s="37"/>
      <c r="AR1073" s="230" t="s">
        <v>142</v>
      </c>
      <c r="AT1073" s="230" t="s">
        <v>138</v>
      </c>
      <c r="AU1073" s="230" t="s">
        <v>91</v>
      </c>
      <c r="AY1073" s="16" t="s">
        <v>136</v>
      </c>
      <c r="BE1073" s="231">
        <f>IF(N1073="základní",J1073,0)</f>
        <v>0</v>
      </c>
      <c r="BF1073" s="231">
        <f>IF(N1073="snížená",J1073,0)</f>
        <v>0</v>
      </c>
      <c r="BG1073" s="231">
        <f>IF(N1073="zákl. přenesená",J1073,0)</f>
        <v>0</v>
      </c>
      <c r="BH1073" s="231">
        <f>IF(N1073="sníž. přenesená",J1073,0)</f>
        <v>0</v>
      </c>
      <c r="BI1073" s="231">
        <f>IF(N1073="nulová",J1073,0)</f>
        <v>0</v>
      </c>
      <c r="BJ1073" s="16" t="s">
        <v>89</v>
      </c>
      <c r="BK1073" s="231">
        <f>ROUND(I1073*H1073,2)</f>
        <v>0</v>
      </c>
      <c r="BL1073" s="16" t="s">
        <v>142</v>
      </c>
      <c r="BM1073" s="230" t="s">
        <v>1116</v>
      </c>
    </row>
    <row r="1074" s="2" customFormat="1">
      <c r="A1074" s="37"/>
      <c r="B1074" s="38"/>
      <c r="C1074" s="39"/>
      <c r="D1074" s="232" t="s">
        <v>144</v>
      </c>
      <c r="E1074" s="39"/>
      <c r="F1074" s="233" t="s">
        <v>645</v>
      </c>
      <c r="G1074" s="39"/>
      <c r="H1074" s="39"/>
      <c r="I1074" s="234"/>
      <c r="J1074" s="39"/>
      <c r="K1074" s="39"/>
      <c r="L1074" s="43"/>
      <c r="M1074" s="235"/>
      <c r="N1074" s="236"/>
      <c r="O1074" s="90"/>
      <c r="P1074" s="90"/>
      <c r="Q1074" s="90"/>
      <c r="R1074" s="90"/>
      <c r="S1074" s="90"/>
      <c r="T1074" s="91"/>
      <c r="U1074" s="37"/>
      <c r="V1074" s="37"/>
      <c r="W1074" s="37"/>
      <c r="X1074" s="37"/>
      <c r="Y1074" s="37"/>
      <c r="Z1074" s="37"/>
      <c r="AA1074" s="37"/>
      <c r="AB1074" s="37"/>
      <c r="AC1074" s="37"/>
      <c r="AD1074" s="37"/>
      <c r="AE1074" s="37"/>
      <c r="AT1074" s="16" t="s">
        <v>144</v>
      </c>
      <c r="AU1074" s="16" t="s">
        <v>91</v>
      </c>
    </row>
    <row r="1075" s="2" customFormat="1">
      <c r="A1075" s="37"/>
      <c r="B1075" s="38"/>
      <c r="C1075" s="39"/>
      <c r="D1075" s="237" t="s">
        <v>146</v>
      </c>
      <c r="E1075" s="39"/>
      <c r="F1075" s="238" t="s">
        <v>646</v>
      </c>
      <c r="G1075" s="39"/>
      <c r="H1075" s="39"/>
      <c r="I1075" s="234"/>
      <c r="J1075" s="39"/>
      <c r="K1075" s="39"/>
      <c r="L1075" s="43"/>
      <c r="M1075" s="235"/>
      <c r="N1075" s="236"/>
      <c r="O1075" s="90"/>
      <c r="P1075" s="90"/>
      <c r="Q1075" s="90"/>
      <c r="R1075" s="90"/>
      <c r="S1075" s="90"/>
      <c r="T1075" s="91"/>
      <c r="U1075" s="37"/>
      <c r="V1075" s="37"/>
      <c r="W1075" s="37"/>
      <c r="X1075" s="37"/>
      <c r="Y1075" s="37"/>
      <c r="Z1075" s="37"/>
      <c r="AA1075" s="37"/>
      <c r="AB1075" s="37"/>
      <c r="AC1075" s="37"/>
      <c r="AD1075" s="37"/>
      <c r="AE1075" s="37"/>
      <c r="AT1075" s="16" t="s">
        <v>146</v>
      </c>
      <c r="AU1075" s="16" t="s">
        <v>91</v>
      </c>
    </row>
    <row r="1076" s="2" customFormat="1">
      <c r="A1076" s="37"/>
      <c r="B1076" s="38"/>
      <c r="C1076" s="39"/>
      <c r="D1076" s="232" t="s">
        <v>148</v>
      </c>
      <c r="E1076" s="39"/>
      <c r="F1076" s="239" t="s">
        <v>470</v>
      </c>
      <c r="G1076" s="39"/>
      <c r="H1076" s="39"/>
      <c r="I1076" s="234"/>
      <c r="J1076" s="39"/>
      <c r="K1076" s="39"/>
      <c r="L1076" s="43"/>
      <c r="M1076" s="235"/>
      <c r="N1076" s="236"/>
      <c r="O1076" s="90"/>
      <c r="P1076" s="90"/>
      <c r="Q1076" s="90"/>
      <c r="R1076" s="90"/>
      <c r="S1076" s="90"/>
      <c r="T1076" s="91"/>
      <c r="U1076" s="37"/>
      <c r="V1076" s="37"/>
      <c r="W1076" s="37"/>
      <c r="X1076" s="37"/>
      <c r="Y1076" s="37"/>
      <c r="Z1076" s="37"/>
      <c r="AA1076" s="37"/>
      <c r="AB1076" s="37"/>
      <c r="AC1076" s="37"/>
      <c r="AD1076" s="37"/>
      <c r="AE1076" s="37"/>
      <c r="AT1076" s="16" t="s">
        <v>148</v>
      </c>
      <c r="AU1076" s="16" t="s">
        <v>91</v>
      </c>
    </row>
    <row r="1077" s="13" customFormat="1">
      <c r="A1077" s="13"/>
      <c r="B1077" s="240"/>
      <c r="C1077" s="241"/>
      <c r="D1077" s="232" t="s">
        <v>150</v>
      </c>
      <c r="E1077" s="242" t="s">
        <v>1</v>
      </c>
      <c r="F1077" s="243" t="s">
        <v>1117</v>
      </c>
      <c r="G1077" s="241"/>
      <c r="H1077" s="244">
        <v>56.07</v>
      </c>
      <c r="I1077" s="245"/>
      <c r="J1077" s="241"/>
      <c r="K1077" s="241"/>
      <c r="L1077" s="246"/>
      <c r="M1077" s="247"/>
      <c r="N1077" s="248"/>
      <c r="O1077" s="248"/>
      <c r="P1077" s="248"/>
      <c r="Q1077" s="248"/>
      <c r="R1077" s="248"/>
      <c r="S1077" s="248"/>
      <c r="T1077" s="249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50" t="s">
        <v>150</v>
      </c>
      <c r="AU1077" s="250" t="s">
        <v>91</v>
      </c>
      <c r="AV1077" s="13" t="s">
        <v>91</v>
      </c>
      <c r="AW1077" s="13" t="s">
        <v>36</v>
      </c>
      <c r="AX1077" s="13" t="s">
        <v>89</v>
      </c>
      <c r="AY1077" s="250" t="s">
        <v>136</v>
      </c>
    </row>
    <row r="1078" s="2" customFormat="1" ht="24.15" customHeight="1">
      <c r="A1078" s="37"/>
      <c r="B1078" s="38"/>
      <c r="C1078" s="218" t="s">
        <v>1118</v>
      </c>
      <c r="D1078" s="218" t="s">
        <v>138</v>
      </c>
      <c r="E1078" s="219" t="s">
        <v>392</v>
      </c>
      <c r="F1078" s="220" t="s">
        <v>393</v>
      </c>
      <c r="G1078" s="221" t="s">
        <v>141</v>
      </c>
      <c r="H1078" s="222">
        <v>56.07</v>
      </c>
      <c r="I1078" s="223"/>
      <c r="J1078" s="224">
        <f>ROUND(I1078*H1078,2)</f>
        <v>0</v>
      </c>
      <c r="K1078" s="225"/>
      <c r="L1078" s="43"/>
      <c r="M1078" s="226" t="s">
        <v>1</v>
      </c>
      <c r="N1078" s="227" t="s">
        <v>46</v>
      </c>
      <c r="O1078" s="90"/>
      <c r="P1078" s="228">
        <f>O1078*H1078</f>
        <v>0</v>
      </c>
      <c r="Q1078" s="228">
        <v>0</v>
      </c>
      <c r="R1078" s="228">
        <f>Q1078*H1078</f>
        <v>0</v>
      </c>
      <c r="S1078" s="228">
        <v>0.078159999999999993</v>
      </c>
      <c r="T1078" s="229">
        <f>S1078*H1078</f>
        <v>4.3824312000000001</v>
      </c>
      <c r="U1078" s="37"/>
      <c r="V1078" s="37"/>
      <c r="W1078" s="37"/>
      <c r="X1078" s="37"/>
      <c r="Y1078" s="37"/>
      <c r="Z1078" s="37"/>
      <c r="AA1078" s="37"/>
      <c r="AB1078" s="37"/>
      <c r="AC1078" s="37"/>
      <c r="AD1078" s="37"/>
      <c r="AE1078" s="37"/>
      <c r="AR1078" s="230" t="s">
        <v>142</v>
      </c>
      <c r="AT1078" s="230" t="s">
        <v>138</v>
      </c>
      <c r="AU1078" s="230" t="s">
        <v>91</v>
      </c>
      <c r="AY1078" s="16" t="s">
        <v>136</v>
      </c>
      <c r="BE1078" s="231">
        <f>IF(N1078="základní",J1078,0)</f>
        <v>0</v>
      </c>
      <c r="BF1078" s="231">
        <f>IF(N1078="snížená",J1078,0)</f>
        <v>0</v>
      </c>
      <c r="BG1078" s="231">
        <f>IF(N1078="zákl. přenesená",J1078,0)</f>
        <v>0</v>
      </c>
      <c r="BH1078" s="231">
        <f>IF(N1078="sníž. přenesená",J1078,0)</f>
        <v>0</v>
      </c>
      <c r="BI1078" s="231">
        <f>IF(N1078="nulová",J1078,0)</f>
        <v>0</v>
      </c>
      <c r="BJ1078" s="16" t="s">
        <v>89</v>
      </c>
      <c r="BK1078" s="231">
        <f>ROUND(I1078*H1078,2)</f>
        <v>0</v>
      </c>
      <c r="BL1078" s="16" t="s">
        <v>142</v>
      </c>
      <c r="BM1078" s="230" t="s">
        <v>1119</v>
      </c>
    </row>
    <row r="1079" s="2" customFormat="1">
      <c r="A1079" s="37"/>
      <c r="B1079" s="38"/>
      <c r="C1079" s="39"/>
      <c r="D1079" s="232" t="s">
        <v>144</v>
      </c>
      <c r="E1079" s="39"/>
      <c r="F1079" s="233" t="s">
        <v>395</v>
      </c>
      <c r="G1079" s="39"/>
      <c r="H1079" s="39"/>
      <c r="I1079" s="234"/>
      <c r="J1079" s="39"/>
      <c r="K1079" s="39"/>
      <c r="L1079" s="43"/>
      <c r="M1079" s="235"/>
      <c r="N1079" s="236"/>
      <c r="O1079" s="90"/>
      <c r="P1079" s="90"/>
      <c r="Q1079" s="90"/>
      <c r="R1079" s="90"/>
      <c r="S1079" s="90"/>
      <c r="T1079" s="91"/>
      <c r="U1079" s="37"/>
      <c r="V1079" s="37"/>
      <c r="W1079" s="37"/>
      <c r="X1079" s="37"/>
      <c r="Y1079" s="37"/>
      <c r="Z1079" s="37"/>
      <c r="AA1079" s="37"/>
      <c r="AB1079" s="37"/>
      <c r="AC1079" s="37"/>
      <c r="AD1079" s="37"/>
      <c r="AE1079" s="37"/>
      <c r="AT1079" s="16" t="s">
        <v>144</v>
      </c>
      <c r="AU1079" s="16" t="s">
        <v>91</v>
      </c>
    </row>
    <row r="1080" s="2" customFormat="1">
      <c r="A1080" s="37"/>
      <c r="B1080" s="38"/>
      <c r="C1080" s="39"/>
      <c r="D1080" s="237" t="s">
        <v>146</v>
      </c>
      <c r="E1080" s="39"/>
      <c r="F1080" s="238" t="s">
        <v>396</v>
      </c>
      <c r="G1080" s="39"/>
      <c r="H1080" s="39"/>
      <c r="I1080" s="234"/>
      <c r="J1080" s="39"/>
      <c r="K1080" s="39"/>
      <c r="L1080" s="43"/>
      <c r="M1080" s="235"/>
      <c r="N1080" s="236"/>
      <c r="O1080" s="90"/>
      <c r="P1080" s="90"/>
      <c r="Q1080" s="90"/>
      <c r="R1080" s="90"/>
      <c r="S1080" s="90"/>
      <c r="T1080" s="91"/>
      <c r="U1080" s="37"/>
      <c r="V1080" s="37"/>
      <c r="W1080" s="37"/>
      <c r="X1080" s="37"/>
      <c r="Y1080" s="37"/>
      <c r="Z1080" s="37"/>
      <c r="AA1080" s="37"/>
      <c r="AB1080" s="37"/>
      <c r="AC1080" s="37"/>
      <c r="AD1080" s="37"/>
      <c r="AE1080" s="37"/>
      <c r="AT1080" s="16" t="s">
        <v>146</v>
      </c>
      <c r="AU1080" s="16" t="s">
        <v>91</v>
      </c>
    </row>
    <row r="1081" s="13" customFormat="1">
      <c r="A1081" s="13"/>
      <c r="B1081" s="240"/>
      <c r="C1081" s="241"/>
      <c r="D1081" s="232" t="s">
        <v>150</v>
      </c>
      <c r="E1081" s="242" t="s">
        <v>1</v>
      </c>
      <c r="F1081" s="243" t="s">
        <v>1117</v>
      </c>
      <c r="G1081" s="241"/>
      <c r="H1081" s="244">
        <v>56.07</v>
      </c>
      <c r="I1081" s="245"/>
      <c r="J1081" s="241"/>
      <c r="K1081" s="241"/>
      <c r="L1081" s="246"/>
      <c r="M1081" s="247"/>
      <c r="N1081" s="248"/>
      <c r="O1081" s="248"/>
      <c r="P1081" s="248"/>
      <c r="Q1081" s="248"/>
      <c r="R1081" s="248"/>
      <c r="S1081" s="248"/>
      <c r="T1081" s="249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50" t="s">
        <v>150</v>
      </c>
      <c r="AU1081" s="250" t="s">
        <v>91</v>
      </c>
      <c r="AV1081" s="13" t="s">
        <v>91</v>
      </c>
      <c r="AW1081" s="13" t="s">
        <v>36</v>
      </c>
      <c r="AX1081" s="13" t="s">
        <v>89</v>
      </c>
      <c r="AY1081" s="250" t="s">
        <v>136</v>
      </c>
    </row>
    <row r="1082" s="2" customFormat="1" ht="24.15" customHeight="1">
      <c r="A1082" s="37"/>
      <c r="B1082" s="38"/>
      <c r="C1082" s="218" t="s">
        <v>1120</v>
      </c>
      <c r="D1082" s="218" t="s">
        <v>138</v>
      </c>
      <c r="E1082" s="219" t="s">
        <v>383</v>
      </c>
      <c r="F1082" s="220" t="s">
        <v>384</v>
      </c>
      <c r="G1082" s="221" t="s">
        <v>141</v>
      </c>
      <c r="H1082" s="222">
        <v>56.07</v>
      </c>
      <c r="I1082" s="223"/>
      <c r="J1082" s="224">
        <f>ROUND(I1082*H1082,2)</f>
        <v>0</v>
      </c>
      <c r="K1082" s="225"/>
      <c r="L1082" s="43"/>
      <c r="M1082" s="226" t="s">
        <v>1</v>
      </c>
      <c r="N1082" s="227" t="s">
        <v>46</v>
      </c>
      <c r="O1082" s="90"/>
      <c r="P1082" s="228">
        <f>O1082*H1082</f>
        <v>0</v>
      </c>
      <c r="Q1082" s="228">
        <v>0.09153</v>
      </c>
      <c r="R1082" s="228">
        <f>Q1082*H1082</f>
        <v>5.1320870999999997</v>
      </c>
      <c r="S1082" s="228">
        <v>0</v>
      </c>
      <c r="T1082" s="229">
        <f>S1082*H1082</f>
        <v>0</v>
      </c>
      <c r="U1082" s="37"/>
      <c r="V1082" s="37"/>
      <c r="W1082" s="37"/>
      <c r="X1082" s="37"/>
      <c r="Y1082" s="37"/>
      <c r="Z1082" s="37"/>
      <c r="AA1082" s="37"/>
      <c r="AB1082" s="37"/>
      <c r="AC1082" s="37"/>
      <c r="AD1082" s="37"/>
      <c r="AE1082" s="37"/>
      <c r="AR1082" s="230" t="s">
        <v>142</v>
      </c>
      <c r="AT1082" s="230" t="s">
        <v>138</v>
      </c>
      <c r="AU1082" s="230" t="s">
        <v>91</v>
      </c>
      <c r="AY1082" s="16" t="s">
        <v>136</v>
      </c>
      <c r="BE1082" s="231">
        <f>IF(N1082="základní",J1082,0)</f>
        <v>0</v>
      </c>
      <c r="BF1082" s="231">
        <f>IF(N1082="snížená",J1082,0)</f>
        <v>0</v>
      </c>
      <c r="BG1082" s="231">
        <f>IF(N1082="zákl. přenesená",J1082,0)</f>
        <v>0</v>
      </c>
      <c r="BH1082" s="231">
        <f>IF(N1082="sníž. přenesená",J1082,0)</f>
        <v>0</v>
      </c>
      <c r="BI1082" s="231">
        <f>IF(N1082="nulová",J1082,0)</f>
        <v>0</v>
      </c>
      <c r="BJ1082" s="16" t="s">
        <v>89</v>
      </c>
      <c r="BK1082" s="231">
        <f>ROUND(I1082*H1082,2)</f>
        <v>0</v>
      </c>
      <c r="BL1082" s="16" t="s">
        <v>142</v>
      </c>
      <c r="BM1082" s="230" t="s">
        <v>1121</v>
      </c>
    </row>
    <row r="1083" s="2" customFormat="1">
      <c r="A1083" s="37"/>
      <c r="B1083" s="38"/>
      <c r="C1083" s="39"/>
      <c r="D1083" s="232" t="s">
        <v>144</v>
      </c>
      <c r="E1083" s="39"/>
      <c r="F1083" s="233" t="s">
        <v>386</v>
      </c>
      <c r="G1083" s="39"/>
      <c r="H1083" s="39"/>
      <c r="I1083" s="234"/>
      <c r="J1083" s="39"/>
      <c r="K1083" s="39"/>
      <c r="L1083" s="43"/>
      <c r="M1083" s="235"/>
      <c r="N1083" s="236"/>
      <c r="O1083" s="90"/>
      <c r="P1083" s="90"/>
      <c r="Q1083" s="90"/>
      <c r="R1083" s="90"/>
      <c r="S1083" s="90"/>
      <c r="T1083" s="91"/>
      <c r="U1083" s="37"/>
      <c r="V1083" s="37"/>
      <c r="W1083" s="37"/>
      <c r="X1083" s="37"/>
      <c r="Y1083" s="37"/>
      <c r="Z1083" s="37"/>
      <c r="AA1083" s="37"/>
      <c r="AB1083" s="37"/>
      <c r="AC1083" s="37"/>
      <c r="AD1083" s="37"/>
      <c r="AE1083" s="37"/>
      <c r="AT1083" s="16" t="s">
        <v>144</v>
      </c>
      <c r="AU1083" s="16" t="s">
        <v>91</v>
      </c>
    </row>
    <row r="1084" s="2" customFormat="1">
      <c r="A1084" s="37"/>
      <c r="B1084" s="38"/>
      <c r="C1084" s="39"/>
      <c r="D1084" s="237" t="s">
        <v>146</v>
      </c>
      <c r="E1084" s="39"/>
      <c r="F1084" s="238" t="s">
        <v>387</v>
      </c>
      <c r="G1084" s="39"/>
      <c r="H1084" s="39"/>
      <c r="I1084" s="234"/>
      <c r="J1084" s="39"/>
      <c r="K1084" s="39"/>
      <c r="L1084" s="43"/>
      <c r="M1084" s="235"/>
      <c r="N1084" s="236"/>
      <c r="O1084" s="90"/>
      <c r="P1084" s="90"/>
      <c r="Q1084" s="90"/>
      <c r="R1084" s="90"/>
      <c r="S1084" s="90"/>
      <c r="T1084" s="91"/>
      <c r="U1084" s="37"/>
      <c r="V1084" s="37"/>
      <c r="W1084" s="37"/>
      <c r="X1084" s="37"/>
      <c r="Y1084" s="37"/>
      <c r="Z1084" s="37"/>
      <c r="AA1084" s="37"/>
      <c r="AB1084" s="37"/>
      <c r="AC1084" s="37"/>
      <c r="AD1084" s="37"/>
      <c r="AE1084" s="37"/>
      <c r="AT1084" s="16" t="s">
        <v>146</v>
      </c>
      <c r="AU1084" s="16" t="s">
        <v>91</v>
      </c>
    </row>
    <row r="1085" s="2" customFormat="1">
      <c r="A1085" s="37"/>
      <c r="B1085" s="38"/>
      <c r="C1085" s="39"/>
      <c r="D1085" s="232" t="s">
        <v>148</v>
      </c>
      <c r="E1085" s="39"/>
      <c r="F1085" s="239" t="s">
        <v>470</v>
      </c>
      <c r="G1085" s="39"/>
      <c r="H1085" s="39"/>
      <c r="I1085" s="234"/>
      <c r="J1085" s="39"/>
      <c r="K1085" s="39"/>
      <c r="L1085" s="43"/>
      <c r="M1085" s="235"/>
      <c r="N1085" s="236"/>
      <c r="O1085" s="90"/>
      <c r="P1085" s="90"/>
      <c r="Q1085" s="90"/>
      <c r="R1085" s="90"/>
      <c r="S1085" s="90"/>
      <c r="T1085" s="91"/>
      <c r="U1085" s="37"/>
      <c r="V1085" s="37"/>
      <c r="W1085" s="37"/>
      <c r="X1085" s="37"/>
      <c r="Y1085" s="37"/>
      <c r="Z1085" s="37"/>
      <c r="AA1085" s="37"/>
      <c r="AB1085" s="37"/>
      <c r="AC1085" s="37"/>
      <c r="AD1085" s="37"/>
      <c r="AE1085" s="37"/>
      <c r="AT1085" s="16" t="s">
        <v>148</v>
      </c>
      <c r="AU1085" s="16" t="s">
        <v>91</v>
      </c>
    </row>
    <row r="1086" s="13" customFormat="1">
      <c r="A1086" s="13"/>
      <c r="B1086" s="240"/>
      <c r="C1086" s="241"/>
      <c r="D1086" s="232" t="s">
        <v>150</v>
      </c>
      <c r="E1086" s="242" t="s">
        <v>1</v>
      </c>
      <c r="F1086" s="243" t="s">
        <v>1117</v>
      </c>
      <c r="G1086" s="241"/>
      <c r="H1086" s="244">
        <v>56.07</v>
      </c>
      <c r="I1086" s="245"/>
      <c r="J1086" s="241"/>
      <c r="K1086" s="241"/>
      <c r="L1086" s="246"/>
      <c r="M1086" s="247"/>
      <c r="N1086" s="248"/>
      <c r="O1086" s="248"/>
      <c r="P1086" s="248"/>
      <c r="Q1086" s="248"/>
      <c r="R1086" s="248"/>
      <c r="S1086" s="248"/>
      <c r="T1086" s="249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50" t="s">
        <v>150</v>
      </c>
      <c r="AU1086" s="250" t="s">
        <v>91</v>
      </c>
      <c r="AV1086" s="13" t="s">
        <v>91</v>
      </c>
      <c r="AW1086" s="13" t="s">
        <v>36</v>
      </c>
      <c r="AX1086" s="13" t="s">
        <v>89</v>
      </c>
      <c r="AY1086" s="250" t="s">
        <v>136</v>
      </c>
    </row>
    <row r="1087" s="2" customFormat="1" ht="24.15" customHeight="1">
      <c r="A1087" s="37"/>
      <c r="B1087" s="38"/>
      <c r="C1087" s="218" t="s">
        <v>1122</v>
      </c>
      <c r="D1087" s="218" t="s">
        <v>138</v>
      </c>
      <c r="E1087" s="219" t="s">
        <v>139</v>
      </c>
      <c r="F1087" s="220" t="s">
        <v>140</v>
      </c>
      <c r="G1087" s="221" t="s">
        <v>141</v>
      </c>
      <c r="H1087" s="222">
        <v>14.25</v>
      </c>
      <c r="I1087" s="223"/>
      <c r="J1087" s="224">
        <f>ROUND(I1087*H1087,2)</f>
        <v>0</v>
      </c>
      <c r="K1087" s="225"/>
      <c r="L1087" s="43"/>
      <c r="M1087" s="226" t="s">
        <v>1</v>
      </c>
      <c r="N1087" s="227" t="s">
        <v>46</v>
      </c>
      <c r="O1087" s="90"/>
      <c r="P1087" s="228">
        <f>O1087*H1087</f>
        <v>0</v>
      </c>
      <c r="Q1087" s="228">
        <v>0</v>
      </c>
      <c r="R1087" s="228">
        <f>Q1087*H1087</f>
        <v>0</v>
      </c>
      <c r="S1087" s="228">
        <v>0</v>
      </c>
      <c r="T1087" s="229">
        <f>S1087*H1087</f>
        <v>0</v>
      </c>
      <c r="U1087" s="37"/>
      <c r="V1087" s="37"/>
      <c r="W1087" s="37"/>
      <c r="X1087" s="37"/>
      <c r="Y1087" s="37"/>
      <c r="Z1087" s="37"/>
      <c r="AA1087" s="37"/>
      <c r="AB1087" s="37"/>
      <c r="AC1087" s="37"/>
      <c r="AD1087" s="37"/>
      <c r="AE1087" s="37"/>
      <c r="AR1087" s="230" t="s">
        <v>142</v>
      </c>
      <c r="AT1087" s="230" t="s">
        <v>138</v>
      </c>
      <c r="AU1087" s="230" t="s">
        <v>91</v>
      </c>
      <c r="AY1087" s="16" t="s">
        <v>136</v>
      </c>
      <c r="BE1087" s="231">
        <f>IF(N1087="základní",J1087,0)</f>
        <v>0</v>
      </c>
      <c r="BF1087" s="231">
        <f>IF(N1087="snížená",J1087,0)</f>
        <v>0</v>
      </c>
      <c r="BG1087" s="231">
        <f>IF(N1087="zákl. přenesená",J1087,0)</f>
        <v>0</v>
      </c>
      <c r="BH1087" s="231">
        <f>IF(N1087="sníž. přenesená",J1087,0)</f>
        <v>0</v>
      </c>
      <c r="BI1087" s="231">
        <f>IF(N1087="nulová",J1087,0)</f>
        <v>0</v>
      </c>
      <c r="BJ1087" s="16" t="s">
        <v>89</v>
      </c>
      <c r="BK1087" s="231">
        <f>ROUND(I1087*H1087,2)</f>
        <v>0</v>
      </c>
      <c r="BL1087" s="16" t="s">
        <v>142</v>
      </c>
      <c r="BM1087" s="230" t="s">
        <v>1123</v>
      </c>
    </row>
    <row r="1088" s="2" customFormat="1">
      <c r="A1088" s="37"/>
      <c r="B1088" s="38"/>
      <c r="C1088" s="39"/>
      <c r="D1088" s="232" t="s">
        <v>144</v>
      </c>
      <c r="E1088" s="39"/>
      <c r="F1088" s="233" t="s">
        <v>145</v>
      </c>
      <c r="G1088" s="39"/>
      <c r="H1088" s="39"/>
      <c r="I1088" s="234"/>
      <c r="J1088" s="39"/>
      <c r="K1088" s="39"/>
      <c r="L1088" s="43"/>
      <c r="M1088" s="235"/>
      <c r="N1088" s="236"/>
      <c r="O1088" s="90"/>
      <c r="P1088" s="90"/>
      <c r="Q1088" s="90"/>
      <c r="R1088" s="90"/>
      <c r="S1088" s="90"/>
      <c r="T1088" s="91"/>
      <c r="U1088" s="37"/>
      <c r="V1088" s="37"/>
      <c r="W1088" s="37"/>
      <c r="X1088" s="37"/>
      <c r="Y1088" s="37"/>
      <c r="Z1088" s="37"/>
      <c r="AA1088" s="37"/>
      <c r="AB1088" s="37"/>
      <c r="AC1088" s="37"/>
      <c r="AD1088" s="37"/>
      <c r="AE1088" s="37"/>
      <c r="AT1088" s="16" t="s">
        <v>144</v>
      </c>
      <c r="AU1088" s="16" t="s">
        <v>91</v>
      </c>
    </row>
    <row r="1089" s="2" customFormat="1">
      <c r="A1089" s="37"/>
      <c r="B1089" s="38"/>
      <c r="C1089" s="39"/>
      <c r="D1089" s="237" t="s">
        <v>146</v>
      </c>
      <c r="E1089" s="39"/>
      <c r="F1089" s="238" t="s">
        <v>147</v>
      </c>
      <c r="G1089" s="39"/>
      <c r="H1089" s="39"/>
      <c r="I1089" s="234"/>
      <c r="J1089" s="39"/>
      <c r="K1089" s="39"/>
      <c r="L1089" s="43"/>
      <c r="M1089" s="235"/>
      <c r="N1089" s="236"/>
      <c r="O1089" s="90"/>
      <c r="P1089" s="90"/>
      <c r="Q1089" s="90"/>
      <c r="R1089" s="90"/>
      <c r="S1089" s="90"/>
      <c r="T1089" s="91"/>
      <c r="U1089" s="37"/>
      <c r="V1089" s="37"/>
      <c r="W1089" s="37"/>
      <c r="X1089" s="37"/>
      <c r="Y1089" s="37"/>
      <c r="Z1089" s="37"/>
      <c r="AA1089" s="37"/>
      <c r="AB1089" s="37"/>
      <c r="AC1089" s="37"/>
      <c r="AD1089" s="37"/>
      <c r="AE1089" s="37"/>
      <c r="AT1089" s="16" t="s">
        <v>146</v>
      </c>
      <c r="AU1089" s="16" t="s">
        <v>91</v>
      </c>
    </row>
    <row r="1090" s="13" customFormat="1">
      <c r="A1090" s="13"/>
      <c r="B1090" s="240"/>
      <c r="C1090" s="241"/>
      <c r="D1090" s="232" t="s">
        <v>150</v>
      </c>
      <c r="E1090" s="242" t="s">
        <v>1</v>
      </c>
      <c r="F1090" s="243" t="s">
        <v>1124</v>
      </c>
      <c r="G1090" s="241"/>
      <c r="H1090" s="244">
        <v>14.25</v>
      </c>
      <c r="I1090" s="245"/>
      <c r="J1090" s="241"/>
      <c r="K1090" s="241"/>
      <c r="L1090" s="246"/>
      <c r="M1090" s="247"/>
      <c r="N1090" s="248"/>
      <c r="O1090" s="248"/>
      <c r="P1090" s="248"/>
      <c r="Q1090" s="248"/>
      <c r="R1090" s="248"/>
      <c r="S1090" s="248"/>
      <c r="T1090" s="249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50" t="s">
        <v>150</v>
      </c>
      <c r="AU1090" s="250" t="s">
        <v>91</v>
      </c>
      <c r="AV1090" s="13" t="s">
        <v>91</v>
      </c>
      <c r="AW1090" s="13" t="s">
        <v>36</v>
      </c>
      <c r="AX1090" s="13" t="s">
        <v>89</v>
      </c>
      <c r="AY1090" s="250" t="s">
        <v>136</v>
      </c>
    </row>
    <row r="1091" s="2" customFormat="1" ht="24.15" customHeight="1">
      <c r="A1091" s="37"/>
      <c r="B1091" s="38"/>
      <c r="C1091" s="218" t="s">
        <v>1125</v>
      </c>
      <c r="D1091" s="218" t="s">
        <v>138</v>
      </c>
      <c r="E1091" s="219" t="s">
        <v>632</v>
      </c>
      <c r="F1091" s="220" t="s">
        <v>633</v>
      </c>
      <c r="G1091" s="221" t="s">
        <v>141</v>
      </c>
      <c r="H1091" s="222">
        <v>14.25</v>
      </c>
      <c r="I1091" s="223"/>
      <c r="J1091" s="224">
        <f>ROUND(I1091*H1091,2)</f>
        <v>0</v>
      </c>
      <c r="K1091" s="225"/>
      <c r="L1091" s="43"/>
      <c r="M1091" s="226" t="s">
        <v>1</v>
      </c>
      <c r="N1091" s="227" t="s">
        <v>46</v>
      </c>
      <c r="O1091" s="90"/>
      <c r="P1091" s="228">
        <f>O1091*H1091</f>
        <v>0</v>
      </c>
      <c r="Q1091" s="228">
        <v>0</v>
      </c>
      <c r="R1091" s="228">
        <f>Q1091*H1091</f>
        <v>0</v>
      </c>
      <c r="S1091" s="228">
        <v>0.072230000000000003</v>
      </c>
      <c r="T1091" s="229">
        <f>S1091*H1091</f>
        <v>1.0292775000000001</v>
      </c>
      <c r="U1091" s="37"/>
      <c r="V1091" s="37"/>
      <c r="W1091" s="37"/>
      <c r="X1091" s="37"/>
      <c r="Y1091" s="37"/>
      <c r="Z1091" s="37"/>
      <c r="AA1091" s="37"/>
      <c r="AB1091" s="37"/>
      <c r="AC1091" s="37"/>
      <c r="AD1091" s="37"/>
      <c r="AE1091" s="37"/>
      <c r="AR1091" s="230" t="s">
        <v>142</v>
      </c>
      <c r="AT1091" s="230" t="s">
        <v>138</v>
      </c>
      <c r="AU1091" s="230" t="s">
        <v>91</v>
      </c>
      <c r="AY1091" s="16" t="s">
        <v>136</v>
      </c>
      <c r="BE1091" s="231">
        <f>IF(N1091="základní",J1091,0)</f>
        <v>0</v>
      </c>
      <c r="BF1091" s="231">
        <f>IF(N1091="snížená",J1091,0)</f>
        <v>0</v>
      </c>
      <c r="BG1091" s="231">
        <f>IF(N1091="zákl. přenesená",J1091,0)</f>
        <v>0</v>
      </c>
      <c r="BH1091" s="231">
        <f>IF(N1091="sníž. přenesená",J1091,0)</f>
        <v>0</v>
      </c>
      <c r="BI1091" s="231">
        <f>IF(N1091="nulová",J1091,0)</f>
        <v>0</v>
      </c>
      <c r="BJ1091" s="16" t="s">
        <v>89</v>
      </c>
      <c r="BK1091" s="231">
        <f>ROUND(I1091*H1091,2)</f>
        <v>0</v>
      </c>
      <c r="BL1091" s="16" t="s">
        <v>142</v>
      </c>
      <c r="BM1091" s="230" t="s">
        <v>1126</v>
      </c>
    </row>
    <row r="1092" s="2" customFormat="1">
      <c r="A1092" s="37"/>
      <c r="B1092" s="38"/>
      <c r="C1092" s="39"/>
      <c r="D1092" s="232" t="s">
        <v>144</v>
      </c>
      <c r="E1092" s="39"/>
      <c r="F1092" s="233" t="s">
        <v>635</v>
      </c>
      <c r="G1092" s="39"/>
      <c r="H1092" s="39"/>
      <c r="I1092" s="234"/>
      <c r="J1092" s="39"/>
      <c r="K1092" s="39"/>
      <c r="L1092" s="43"/>
      <c r="M1092" s="235"/>
      <c r="N1092" s="236"/>
      <c r="O1092" s="90"/>
      <c r="P1092" s="90"/>
      <c r="Q1092" s="90"/>
      <c r="R1092" s="90"/>
      <c r="S1092" s="90"/>
      <c r="T1092" s="91"/>
      <c r="U1092" s="37"/>
      <c r="V1092" s="37"/>
      <c r="W1092" s="37"/>
      <c r="X1092" s="37"/>
      <c r="Y1092" s="37"/>
      <c r="Z1092" s="37"/>
      <c r="AA1092" s="37"/>
      <c r="AB1092" s="37"/>
      <c r="AC1092" s="37"/>
      <c r="AD1092" s="37"/>
      <c r="AE1092" s="37"/>
      <c r="AT1092" s="16" t="s">
        <v>144</v>
      </c>
      <c r="AU1092" s="16" t="s">
        <v>91</v>
      </c>
    </row>
    <row r="1093" s="2" customFormat="1">
      <c r="A1093" s="37"/>
      <c r="B1093" s="38"/>
      <c r="C1093" s="39"/>
      <c r="D1093" s="237" t="s">
        <v>146</v>
      </c>
      <c r="E1093" s="39"/>
      <c r="F1093" s="238" t="s">
        <v>636</v>
      </c>
      <c r="G1093" s="39"/>
      <c r="H1093" s="39"/>
      <c r="I1093" s="234"/>
      <c r="J1093" s="39"/>
      <c r="K1093" s="39"/>
      <c r="L1093" s="43"/>
      <c r="M1093" s="235"/>
      <c r="N1093" s="236"/>
      <c r="O1093" s="90"/>
      <c r="P1093" s="90"/>
      <c r="Q1093" s="90"/>
      <c r="R1093" s="90"/>
      <c r="S1093" s="90"/>
      <c r="T1093" s="91"/>
      <c r="U1093" s="37"/>
      <c r="V1093" s="37"/>
      <c r="W1093" s="37"/>
      <c r="X1093" s="37"/>
      <c r="Y1093" s="37"/>
      <c r="Z1093" s="37"/>
      <c r="AA1093" s="37"/>
      <c r="AB1093" s="37"/>
      <c r="AC1093" s="37"/>
      <c r="AD1093" s="37"/>
      <c r="AE1093" s="37"/>
      <c r="AT1093" s="16" t="s">
        <v>146</v>
      </c>
      <c r="AU1093" s="16" t="s">
        <v>91</v>
      </c>
    </row>
    <row r="1094" s="13" customFormat="1">
      <c r="A1094" s="13"/>
      <c r="B1094" s="240"/>
      <c r="C1094" s="241"/>
      <c r="D1094" s="232" t="s">
        <v>150</v>
      </c>
      <c r="E1094" s="242" t="s">
        <v>1</v>
      </c>
      <c r="F1094" s="243" t="s">
        <v>1124</v>
      </c>
      <c r="G1094" s="241"/>
      <c r="H1094" s="244">
        <v>14.25</v>
      </c>
      <c r="I1094" s="245"/>
      <c r="J1094" s="241"/>
      <c r="K1094" s="241"/>
      <c r="L1094" s="246"/>
      <c r="M1094" s="247"/>
      <c r="N1094" s="248"/>
      <c r="O1094" s="248"/>
      <c r="P1094" s="248"/>
      <c r="Q1094" s="248"/>
      <c r="R1094" s="248"/>
      <c r="S1094" s="248"/>
      <c r="T1094" s="249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50" t="s">
        <v>150</v>
      </c>
      <c r="AU1094" s="250" t="s">
        <v>91</v>
      </c>
      <c r="AV1094" s="13" t="s">
        <v>91</v>
      </c>
      <c r="AW1094" s="13" t="s">
        <v>36</v>
      </c>
      <c r="AX1094" s="13" t="s">
        <v>89</v>
      </c>
      <c r="AY1094" s="250" t="s">
        <v>136</v>
      </c>
    </row>
    <row r="1095" s="2" customFormat="1" ht="33" customHeight="1">
      <c r="A1095" s="37"/>
      <c r="B1095" s="38"/>
      <c r="C1095" s="218" t="s">
        <v>1127</v>
      </c>
      <c r="D1095" s="218" t="s">
        <v>138</v>
      </c>
      <c r="E1095" s="219" t="s">
        <v>637</v>
      </c>
      <c r="F1095" s="220" t="s">
        <v>638</v>
      </c>
      <c r="G1095" s="221" t="s">
        <v>141</v>
      </c>
      <c r="H1095" s="222">
        <v>14.25</v>
      </c>
      <c r="I1095" s="223"/>
      <c r="J1095" s="224">
        <f>ROUND(I1095*H1095,2)</f>
        <v>0</v>
      </c>
      <c r="K1095" s="225"/>
      <c r="L1095" s="43"/>
      <c r="M1095" s="226" t="s">
        <v>1</v>
      </c>
      <c r="N1095" s="227" t="s">
        <v>46</v>
      </c>
      <c r="O1095" s="90"/>
      <c r="P1095" s="228">
        <f>O1095*H1095</f>
        <v>0</v>
      </c>
      <c r="Q1095" s="228">
        <v>0.055059999999999998</v>
      </c>
      <c r="R1095" s="228">
        <f>Q1095*H1095</f>
        <v>0.784605</v>
      </c>
      <c r="S1095" s="228">
        <v>0</v>
      </c>
      <c r="T1095" s="229">
        <f>S1095*H1095</f>
        <v>0</v>
      </c>
      <c r="U1095" s="37"/>
      <c r="V1095" s="37"/>
      <c r="W1095" s="37"/>
      <c r="X1095" s="37"/>
      <c r="Y1095" s="37"/>
      <c r="Z1095" s="37"/>
      <c r="AA1095" s="37"/>
      <c r="AB1095" s="37"/>
      <c r="AC1095" s="37"/>
      <c r="AD1095" s="37"/>
      <c r="AE1095" s="37"/>
      <c r="AR1095" s="230" t="s">
        <v>142</v>
      </c>
      <c r="AT1095" s="230" t="s">
        <v>138</v>
      </c>
      <c r="AU1095" s="230" t="s">
        <v>91</v>
      </c>
      <c r="AY1095" s="16" t="s">
        <v>136</v>
      </c>
      <c r="BE1095" s="231">
        <f>IF(N1095="základní",J1095,0)</f>
        <v>0</v>
      </c>
      <c r="BF1095" s="231">
        <f>IF(N1095="snížená",J1095,0)</f>
        <v>0</v>
      </c>
      <c r="BG1095" s="231">
        <f>IF(N1095="zákl. přenesená",J1095,0)</f>
        <v>0</v>
      </c>
      <c r="BH1095" s="231">
        <f>IF(N1095="sníž. přenesená",J1095,0)</f>
        <v>0</v>
      </c>
      <c r="BI1095" s="231">
        <f>IF(N1095="nulová",J1095,0)</f>
        <v>0</v>
      </c>
      <c r="BJ1095" s="16" t="s">
        <v>89</v>
      </c>
      <c r="BK1095" s="231">
        <f>ROUND(I1095*H1095,2)</f>
        <v>0</v>
      </c>
      <c r="BL1095" s="16" t="s">
        <v>142</v>
      </c>
      <c r="BM1095" s="230" t="s">
        <v>1128</v>
      </c>
    </row>
    <row r="1096" s="2" customFormat="1">
      <c r="A1096" s="37"/>
      <c r="B1096" s="38"/>
      <c r="C1096" s="39"/>
      <c r="D1096" s="232" t="s">
        <v>144</v>
      </c>
      <c r="E1096" s="39"/>
      <c r="F1096" s="233" t="s">
        <v>640</v>
      </c>
      <c r="G1096" s="39"/>
      <c r="H1096" s="39"/>
      <c r="I1096" s="234"/>
      <c r="J1096" s="39"/>
      <c r="K1096" s="39"/>
      <c r="L1096" s="43"/>
      <c r="M1096" s="235"/>
      <c r="N1096" s="236"/>
      <c r="O1096" s="90"/>
      <c r="P1096" s="90"/>
      <c r="Q1096" s="90"/>
      <c r="R1096" s="90"/>
      <c r="S1096" s="90"/>
      <c r="T1096" s="91"/>
      <c r="U1096" s="37"/>
      <c r="V1096" s="37"/>
      <c r="W1096" s="37"/>
      <c r="X1096" s="37"/>
      <c r="Y1096" s="37"/>
      <c r="Z1096" s="37"/>
      <c r="AA1096" s="37"/>
      <c r="AB1096" s="37"/>
      <c r="AC1096" s="37"/>
      <c r="AD1096" s="37"/>
      <c r="AE1096" s="37"/>
      <c r="AT1096" s="16" t="s">
        <v>144</v>
      </c>
      <c r="AU1096" s="16" t="s">
        <v>91</v>
      </c>
    </row>
    <row r="1097" s="2" customFormat="1">
      <c r="A1097" s="37"/>
      <c r="B1097" s="38"/>
      <c r="C1097" s="39"/>
      <c r="D1097" s="237" t="s">
        <v>146</v>
      </c>
      <c r="E1097" s="39"/>
      <c r="F1097" s="238" t="s">
        <v>641</v>
      </c>
      <c r="G1097" s="39"/>
      <c r="H1097" s="39"/>
      <c r="I1097" s="234"/>
      <c r="J1097" s="39"/>
      <c r="K1097" s="39"/>
      <c r="L1097" s="43"/>
      <c r="M1097" s="235"/>
      <c r="N1097" s="236"/>
      <c r="O1097" s="90"/>
      <c r="P1097" s="90"/>
      <c r="Q1097" s="90"/>
      <c r="R1097" s="90"/>
      <c r="S1097" s="90"/>
      <c r="T1097" s="91"/>
      <c r="U1097" s="37"/>
      <c r="V1097" s="37"/>
      <c r="W1097" s="37"/>
      <c r="X1097" s="37"/>
      <c r="Y1097" s="37"/>
      <c r="Z1097" s="37"/>
      <c r="AA1097" s="37"/>
      <c r="AB1097" s="37"/>
      <c r="AC1097" s="37"/>
      <c r="AD1097" s="37"/>
      <c r="AE1097" s="37"/>
      <c r="AT1097" s="16" t="s">
        <v>146</v>
      </c>
      <c r="AU1097" s="16" t="s">
        <v>91</v>
      </c>
    </row>
    <row r="1098" s="13" customFormat="1">
      <c r="A1098" s="13"/>
      <c r="B1098" s="240"/>
      <c r="C1098" s="241"/>
      <c r="D1098" s="232" t="s">
        <v>150</v>
      </c>
      <c r="E1098" s="242" t="s">
        <v>1</v>
      </c>
      <c r="F1098" s="243" t="s">
        <v>1124</v>
      </c>
      <c r="G1098" s="241"/>
      <c r="H1098" s="244">
        <v>14.25</v>
      </c>
      <c r="I1098" s="245"/>
      <c r="J1098" s="241"/>
      <c r="K1098" s="241"/>
      <c r="L1098" s="246"/>
      <c r="M1098" s="247"/>
      <c r="N1098" s="248"/>
      <c r="O1098" s="248"/>
      <c r="P1098" s="248"/>
      <c r="Q1098" s="248"/>
      <c r="R1098" s="248"/>
      <c r="S1098" s="248"/>
      <c r="T1098" s="249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50" t="s">
        <v>150</v>
      </c>
      <c r="AU1098" s="250" t="s">
        <v>91</v>
      </c>
      <c r="AV1098" s="13" t="s">
        <v>91</v>
      </c>
      <c r="AW1098" s="13" t="s">
        <v>36</v>
      </c>
      <c r="AX1098" s="13" t="s">
        <v>89</v>
      </c>
      <c r="AY1098" s="250" t="s">
        <v>136</v>
      </c>
    </row>
    <row r="1099" s="2" customFormat="1" ht="24.15" customHeight="1">
      <c r="A1099" s="37"/>
      <c r="B1099" s="38"/>
      <c r="C1099" s="218" t="s">
        <v>1129</v>
      </c>
      <c r="D1099" s="218" t="s">
        <v>138</v>
      </c>
      <c r="E1099" s="219" t="s">
        <v>251</v>
      </c>
      <c r="F1099" s="220" t="s">
        <v>252</v>
      </c>
      <c r="G1099" s="221" t="s">
        <v>160</v>
      </c>
      <c r="H1099" s="222">
        <v>7.2720000000000002</v>
      </c>
      <c r="I1099" s="223"/>
      <c r="J1099" s="224">
        <f>ROUND(I1099*H1099,2)</f>
        <v>0</v>
      </c>
      <c r="K1099" s="225"/>
      <c r="L1099" s="43"/>
      <c r="M1099" s="226" t="s">
        <v>1</v>
      </c>
      <c r="N1099" s="227" t="s">
        <v>46</v>
      </c>
      <c r="O1099" s="90"/>
      <c r="P1099" s="228">
        <f>O1099*H1099</f>
        <v>0</v>
      </c>
      <c r="Q1099" s="228">
        <v>0</v>
      </c>
      <c r="R1099" s="228">
        <f>Q1099*H1099</f>
        <v>0</v>
      </c>
      <c r="S1099" s="228">
        <v>2.5</v>
      </c>
      <c r="T1099" s="229">
        <f>S1099*H1099</f>
        <v>18.18</v>
      </c>
      <c r="U1099" s="37"/>
      <c r="V1099" s="37"/>
      <c r="W1099" s="37"/>
      <c r="X1099" s="37"/>
      <c r="Y1099" s="37"/>
      <c r="Z1099" s="37"/>
      <c r="AA1099" s="37"/>
      <c r="AB1099" s="37"/>
      <c r="AC1099" s="37"/>
      <c r="AD1099" s="37"/>
      <c r="AE1099" s="37"/>
      <c r="AR1099" s="230" t="s">
        <v>142</v>
      </c>
      <c r="AT1099" s="230" t="s">
        <v>138</v>
      </c>
      <c r="AU1099" s="230" t="s">
        <v>91</v>
      </c>
      <c r="AY1099" s="16" t="s">
        <v>136</v>
      </c>
      <c r="BE1099" s="231">
        <f>IF(N1099="základní",J1099,0)</f>
        <v>0</v>
      </c>
      <c r="BF1099" s="231">
        <f>IF(N1099="snížená",J1099,0)</f>
        <v>0</v>
      </c>
      <c r="BG1099" s="231">
        <f>IF(N1099="zákl. přenesená",J1099,0)</f>
        <v>0</v>
      </c>
      <c r="BH1099" s="231">
        <f>IF(N1099="sníž. přenesená",J1099,0)</f>
        <v>0</v>
      </c>
      <c r="BI1099" s="231">
        <f>IF(N1099="nulová",J1099,0)</f>
        <v>0</v>
      </c>
      <c r="BJ1099" s="16" t="s">
        <v>89</v>
      </c>
      <c r="BK1099" s="231">
        <f>ROUND(I1099*H1099,2)</f>
        <v>0</v>
      </c>
      <c r="BL1099" s="16" t="s">
        <v>142</v>
      </c>
      <c r="BM1099" s="230" t="s">
        <v>1130</v>
      </c>
    </row>
    <row r="1100" s="2" customFormat="1">
      <c r="A1100" s="37"/>
      <c r="B1100" s="38"/>
      <c r="C1100" s="39"/>
      <c r="D1100" s="232" t="s">
        <v>144</v>
      </c>
      <c r="E1100" s="39"/>
      <c r="F1100" s="233" t="s">
        <v>254</v>
      </c>
      <c r="G1100" s="39"/>
      <c r="H1100" s="39"/>
      <c r="I1100" s="234"/>
      <c r="J1100" s="39"/>
      <c r="K1100" s="39"/>
      <c r="L1100" s="43"/>
      <c r="M1100" s="235"/>
      <c r="N1100" s="236"/>
      <c r="O1100" s="90"/>
      <c r="P1100" s="90"/>
      <c r="Q1100" s="90"/>
      <c r="R1100" s="90"/>
      <c r="S1100" s="90"/>
      <c r="T1100" s="91"/>
      <c r="U1100" s="37"/>
      <c r="V1100" s="37"/>
      <c r="W1100" s="37"/>
      <c r="X1100" s="37"/>
      <c r="Y1100" s="37"/>
      <c r="Z1100" s="37"/>
      <c r="AA1100" s="37"/>
      <c r="AB1100" s="37"/>
      <c r="AC1100" s="37"/>
      <c r="AD1100" s="37"/>
      <c r="AE1100" s="37"/>
      <c r="AT1100" s="16" t="s">
        <v>144</v>
      </c>
      <c r="AU1100" s="16" t="s">
        <v>91</v>
      </c>
    </row>
    <row r="1101" s="2" customFormat="1">
      <c r="A1101" s="37"/>
      <c r="B1101" s="38"/>
      <c r="C1101" s="39"/>
      <c r="D1101" s="237" t="s">
        <v>146</v>
      </c>
      <c r="E1101" s="39"/>
      <c r="F1101" s="238" t="s">
        <v>255</v>
      </c>
      <c r="G1101" s="39"/>
      <c r="H1101" s="39"/>
      <c r="I1101" s="234"/>
      <c r="J1101" s="39"/>
      <c r="K1101" s="39"/>
      <c r="L1101" s="43"/>
      <c r="M1101" s="235"/>
      <c r="N1101" s="236"/>
      <c r="O1101" s="90"/>
      <c r="P1101" s="90"/>
      <c r="Q1101" s="90"/>
      <c r="R1101" s="90"/>
      <c r="S1101" s="90"/>
      <c r="T1101" s="91"/>
      <c r="U1101" s="37"/>
      <c r="V1101" s="37"/>
      <c r="W1101" s="37"/>
      <c r="X1101" s="37"/>
      <c r="Y1101" s="37"/>
      <c r="Z1101" s="37"/>
      <c r="AA1101" s="37"/>
      <c r="AB1101" s="37"/>
      <c r="AC1101" s="37"/>
      <c r="AD1101" s="37"/>
      <c r="AE1101" s="37"/>
      <c r="AT1101" s="16" t="s">
        <v>146</v>
      </c>
      <c r="AU1101" s="16" t="s">
        <v>91</v>
      </c>
    </row>
    <row r="1102" s="2" customFormat="1">
      <c r="A1102" s="37"/>
      <c r="B1102" s="38"/>
      <c r="C1102" s="39"/>
      <c r="D1102" s="232" t="s">
        <v>148</v>
      </c>
      <c r="E1102" s="39"/>
      <c r="F1102" s="239" t="s">
        <v>463</v>
      </c>
      <c r="G1102" s="39"/>
      <c r="H1102" s="39"/>
      <c r="I1102" s="234"/>
      <c r="J1102" s="39"/>
      <c r="K1102" s="39"/>
      <c r="L1102" s="43"/>
      <c r="M1102" s="235"/>
      <c r="N1102" s="236"/>
      <c r="O1102" s="90"/>
      <c r="P1102" s="90"/>
      <c r="Q1102" s="90"/>
      <c r="R1102" s="90"/>
      <c r="S1102" s="90"/>
      <c r="T1102" s="91"/>
      <c r="U1102" s="37"/>
      <c r="V1102" s="37"/>
      <c r="W1102" s="37"/>
      <c r="X1102" s="37"/>
      <c r="Y1102" s="37"/>
      <c r="Z1102" s="37"/>
      <c r="AA1102" s="37"/>
      <c r="AB1102" s="37"/>
      <c r="AC1102" s="37"/>
      <c r="AD1102" s="37"/>
      <c r="AE1102" s="37"/>
      <c r="AT1102" s="16" t="s">
        <v>148</v>
      </c>
      <c r="AU1102" s="16" t="s">
        <v>91</v>
      </c>
    </row>
    <row r="1103" s="13" customFormat="1">
      <c r="A1103" s="13"/>
      <c r="B1103" s="240"/>
      <c r="C1103" s="241"/>
      <c r="D1103" s="232" t="s">
        <v>150</v>
      </c>
      <c r="E1103" s="242" t="s">
        <v>1</v>
      </c>
      <c r="F1103" s="243" t="s">
        <v>1131</v>
      </c>
      <c r="G1103" s="241"/>
      <c r="H1103" s="244">
        <v>2.8919999999999999</v>
      </c>
      <c r="I1103" s="245"/>
      <c r="J1103" s="241"/>
      <c r="K1103" s="241"/>
      <c r="L1103" s="246"/>
      <c r="M1103" s="247"/>
      <c r="N1103" s="248"/>
      <c r="O1103" s="248"/>
      <c r="P1103" s="248"/>
      <c r="Q1103" s="248"/>
      <c r="R1103" s="248"/>
      <c r="S1103" s="248"/>
      <c r="T1103" s="249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50" t="s">
        <v>150</v>
      </c>
      <c r="AU1103" s="250" t="s">
        <v>91</v>
      </c>
      <c r="AV1103" s="13" t="s">
        <v>91</v>
      </c>
      <c r="AW1103" s="13" t="s">
        <v>36</v>
      </c>
      <c r="AX1103" s="13" t="s">
        <v>81</v>
      </c>
      <c r="AY1103" s="250" t="s">
        <v>136</v>
      </c>
    </row>
    <row r="1104" s="13" customFormat="1">
      <c r="A1104" s="13"/>
      <c r="B1104" s="240"/>
      <c r="C1104" s="241"/>
      <c r="D1104" s="232" t="s">
        <v>150</v>
      </c>
      <c r="E1104" s="242" t="s">
        <v>1</v>
      </c>
      <c r="F1104" s="243" t="s">
        <v>1132</v>
      </c>
      <c r="G1104" s="241"/>
      <c r="H1104" s="244">
        <v>4.3799999999999999</v>
      </c>
      <c r="I1104" s="245"/>
      <c r="J1104" s="241"/>
      <c r="K1104" s="241"/>
      <c r="L1104" s="246"/>
      <c r="M1104" s="247"/>
      <c r="N1104" s="248"/>
      <c r="O1104" s="248"/>
      <c r="P1104" s="248"/>
      <c r="Q1104" s="248"/>
      <c r="R1104" s="248"/>
      <c r="S1104" s="248"/>
      <c r="T1104" s="249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50" t="s">
        <v>150</v>
      </c>
      <c r="AU1104" s="250" t="s">
        <v>91</v>
      </c>
      <c r="AV1104" s="13" t="s">
        <v>91</v>
      </c>
      <c r="AW1104" s="13" t="s">
        <v>36</v>
      </c>
      <c r="AX1104" s="13" t="s">
        <v>81</v>
      </c>
      <c r="AY1104" s="250" t="s">
        <v>136</v>
      </c>
    </row>
    <row r="1105" s="14" customFormat="1">
      <c r="A1105" s="14"/>
      <c r="B1105" s="251"/>
      <c r="C1105" s="252"/>
      <c r="D1105" s="232" t="s">
        <v>150</v>
      </c>
      <c r="E1105" s="253" t="s">
        <v>1</v>
      </c>
      <c r="F1105" s="254" t="s">
        <v>178</v>
      </c>
      <c r="G1105" s="252"/>
      <c r="H1105" s="255">
        <v>7.2720000000000002</v>
      </c>
      <c r="I1105" s="256"/>
      <c r="J1105" s="252"/>
      <c r="K1105" s="252"/>
      <c r="L1105" s="257"/>
      <c r="M1105" s="258"/>
      <c r="N1105" s="259"/>
      <c r="O1105" s="259"/>
      <c r="P1105" s="259"/>
      <c r="Q1105" s="259"/>
      <c r="R1105" s="259"/>
      <c r="S1105" s="259"/>
      <c r="T1105" s="260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61" t="s">
        <v>150</v>
      </c>
      <c r="AU1105" s="261" t="s">
        <v>91</v>
      </c>
      <c r="AV1105" s="14" t="s">
        <v>142</v>
      </c>
      <c r="AW1105" s="14" t="s">
        <v>36</v>
      </c>
      <c r="AX1105" s="14" t="s">
        <v>89</v>
      </c>
      <c r="AY1105" s="261" t="s">
        <v>136</v>
      </c>
    </row>
    <row r="1106" s="2" customFormat="1" ht="24.15" customHeight="1">
      <c r="A1106" s="37"/>
      <c r="B1106" s="38"/>
      <c r="C1106" s="218" t="s">
        <v>1133</v>
      </c>
      <c r="D1106" s="218" t="s">
        <v>138</v>
      </c>
      <c r="E1106" s="219" t="s">
        <v>356</v>
      </c>
      <c r="F1106" s="220" t="s">
        <v>159</v>
      </c>
      <c r="G1106" s="221" t="s">
        <v>160</v>
      </c>
      <c r="H1106" s="222">
        <v>9.1579999999999995</v>
      </c>
      <c r="I1106" s="223"/>
      <c r="J1106" s="224">
        <f>ROUND(I1106*H1106,2)</f>
        <v>0</v>
      </c>
      <c r="K1106" s="225"/>
      <c r="L1106" s="43"/>
      <c r="M1106" s="226" t="s">
        <v>1</v>
      </c>
      <c r="N1106" s="227" t="s">
        <v>46</v>
      </c>
      <c r="O1106" s="90"/>
      <c r="P1106" s="228">
        <f>O1106*H1106</f>
        <v>0</v>
      </c>
      <c r="Q1106" s="228">
        <v>0</v>
      </c>
      <c r="R1106" s="228">
        <f>Q1106*H1106</f>
        <v>0</v>
      </c>
      <c r="S1106" s="228">
        <v>1.8999999999999999</v>
      </c>
      <c r="T1106" s="229">
        <f>S1106*H1106</f>
        <v>17.400199999999998</v>
      </c>
      <c r="U1106" s="37"/>
      <c r="V1106" s="37"/>
      <c r="W1106" s="37"/>
      <c r="X1106" s="37"/>
      <c r="Y1106" s="37"/>
      <c r="Z1106" s="37"/>
      <c r="AA1106" s="37"/>
      <c r="AB1106" s="37"/>
      <c r="AC1106" s="37"/>
      <c r="AD1106" s="37"/>
      <c r="AE1106" s="37"/>
      <c r="AR1106" s="230" t="s">
        <v>142</v>
      </c>
      <c r="AT1106" s="230" t="s">
        <v>138</v>
      </c>
      <c r="AU1106" s="230" t="s">
        <v>91</v>
      </c>
      <c r="AY1106" s="16" t="s">
        <v>136</v>
      </c>
      <c r="BE1106" s="231">
        <f>IF(N1106="základní",J1106,0)</f>
        <v>0</v>
      </c>
      <c r="BF1106" s="231">
        <f>IF(N1106="snížená",J1106,0)</f>
        <v>0</v>
      </c>
      <c r="BG1106" s="231">
        <f>IF(N1106="zákl. přenesená",J1106,0)</f>
        <v>0</v>
      </c>
      <c r="BH1106" s="231">
        <f>IF(N1106="sníž. přenesená",J1106,0)</f>
        <v>0</v>
      </c>
      <c r="BI1106" s="231">
        <f>IF(N1106="nulová",J1106,0)</f>
        <v>0</v>
      </c>
      <c r="BJ1106" s="16" t="s">
        <v>89</v>
      </c>
      <c r="BK1106" s="231">
        <f>ROUND(I1106*H1106,2)</f>
        <v>0</v>
      </c>
      <c r="BL1106" s="16" t="s">
        <v>142</v>
      </c>
      <c r="BM1106" s="230" t="s">
        <v>1134</v>
      </c>
    </row>
    <row r="1107" s="2" customFormat="1">
      <c r="A1107" s="37"/>
      <c r="B1107" s="38"/>
      <c r="C1107" s="39"/>
      <c r="D1107" s="232" t="s">
        <v>144</v>
      </c>
      <c r="E1107" s="39"/>
      <c r="F1107" s="233" t="s">
        <v>162</v>
      </c>
      <c r="G1107" s="39"/>
      <c r="H1107" s="39"/>
      <c r="I1107" s="234"/>
      <c r="J1107" s="39"/>
      <c r="K1107" s="39"/>
      <c r="L1107" s="43"/>
      <c r="M1107" s="235"/>
      <c r="N1107" s="236"/>
      <c r="O1107" s="90"/>
      <c r="P1107" s="90"/>
      <c r="Q1107" s="90"/>
      <c r="R1107" s="90"/>
      <c r="S1107" s="90"/>
      <c r="T1107" s="91"/>
      <c r="U1107" s="37"/>
      <c r="V1107" s="37"/>
      <c r="W1107" s="37"/>
      <c r="X1107" s="37"/>
      <c r="Y1107" s="37"/>
      <c r="Z1107" s="37"/>
      <c r="AA1107" s="37"/>
      <c r="AB1107" s="37"/>
      <c r="AC1107" s="37"/>
      <c r="AD1107" s="37"/>
      <c r="AE1107" s="37"/>
      <c r="AT1107" s="16" t="s">
        <v>144</v>
      </c>
      <c r="AU1107" s="16" t="s">
        <v>91</v>
      </c>
    </row>
    <row r="1108" s="2" customFormat="1">
      <c r="A1108" s="37"/>
      <c r="B1108" s="38"/>
      <c r="C1108" s="39"/>
      <c r="D1108" s="237" t="s">
        <v>146</v>
      </c>
      <c r="E1108" s="39"/>
      <c r="F1108" s="238" t="s">
        <v>358</v>
      </c>
      <c r="G1108" s="39"/>
      <c r="H1108" s="39"/>
      <c r="I1108" s="234"/>
      <c r="J1108" s="39"/>
      <c r="K1108" s="39"/>
      <c r="L1108" s="43"/>
      <c r="M1108" s="235"/>
      <c r="N1108" s="236"/>
      <c r="O1108" s="90"/>
      <c r="P1108" s="90"/>
      <c r="Q1108" s="90"/>
      <c r="R1108" s="90"/>
      <c r="S1108" s="90"/>
      <c r="T1108" s="91"/>
      <c r="U1108" s="37"/>
      <c r="V1108" s="37"/>
      <c r="W1108" s="37"/>
      <c r="X1108" s="37"/>
      <c r="Y1108" s="37"/>
      <c r="Z1108" s="37"/>
      <c r="AA1108" s="37"/>
      <c r="AB1108" s="37"/>
      <c r="AC1108" s="37"/>
      <c r="AD1108" s="37"/>
      <c r="AE1108" s="37"/>
      <c r="AT1108" s="16" t="s">
        <v>146</v>
      </c>
      <c r="AU1108" s="16" t="s">
        <v>91</v>
      </c>
    </row>
    <row r="1109" s="2" customFormat="1">
      <c r="A1109" s="37"/>
      <c r="B1109" s="38"/>
      <c r="C1109" s="39"/>
      <c r="D1109" s="232" t="s">
        <v>148</v>
      </c>
      <c r="E1109" s="39"/>
      <c r="F1109" s="239" t="s">
        <v>466</v>
      </c>
      <c r="G1109" s="39"/>
      <c r="H1109" s="39"/>
      <c r="I1109" s="234"/>
      <c r="J1109" s="39"/>
      <c r="K1109" s="39"/>
      <c r="L1109" s="43"/>
      <c r="M1109" s="235"/>
      <c r="N1109" s="236"/>
      <c r="O1109" s="90"/>
      <c r="P1109" s="90"/>
      <c r="Q1109" s="90"/>
      <c r="R1109" s="90"/>
      <c r="S1109" s="90"/>
      <c r="T1109" s="91"/>
      <c r="U1109" s="37"/>
      <c r="V1109" s="37"/>
      <c r="W1109" s="37"/>
      <c r="X1109" s="37"/>
      <c r="Y1109" s="37"/>
      <c r="Z1109" s="37"/>
      <c r="AA1109" s="37"/>
      <c r="AB1109" s="37"/>
      <c r="AC1109" s="37"/>
      <c r="AD1109" s="37"/>
      <c r="AE1109" s="37"/>
      <c r="AT1109" s="16" t="s">
        <v>148</v>
      </c>
      <c r="AU1109" s="16" t="s">
        <v>91</v>
      </c>
    </row>
    <row r="1110" s="13" customFormat="1">
      <c r="A1110" s="13"/>
      <c r="B1110" s="240"/>
      <c r="C1110" s="241"/>
      <c r="D1110" s="232" t="s">
        <v>150</v>
      </c>
      <c r="E1110" s="242" t="s">
        <v>1</v>
      </c>
      <c r="F1110" s="243" t="s">
        <v>1135</v>
      </c>
      <c r="G1110" s="241"/>
      <c r="H1110" s="244">
        <v>9.1579999999999995</v>
      </c>
      <c r="I1110" s="245"/>
      <c r="J1110" s="241"/>
      <c r="K1110" s="241"/>
      <c r="L1110" s="246"/>
      <c r="M1110" s="247"/>
      <c r="N1110" s="248"/>
      <c r="O1110" s="248"/>
      <c r="P1110" s="248"/>
      <c r="Q1110" s="248"/>
      <c r="R1110" s="248"/>
      <c r="S1110" s="248"/>
      <c r="T1110" s="249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50" t="s">
        <v>150</v>
      </c>
      <c r="AU1110" s="250" t="s">
        <v>91</v>
      </c>
      <c r="AV1110" s="13" t="s">
        <v>91</v>
      </c>
      <c r="AW1110" s="13" t="s">
        <v>36</v>
      </c>
      <c r="AX1110" s="13" t="s">
        <v>89</v>
      </c>
      <c r="AY1110" s="250" t="s">
        <v>136</v>
      </c>
    </row>
    <row r="1111" s="2" customFormat="1" ht="24.15" customHeight="1">
      <c r="A1111" s="37"/>
      <c r="B1111" s="38"/>
      <c r="C1111" s="218" t="s">
        <v>1136</v>
      </c>
      <c r="D1111" s="218" t="s">
        <v>138</v>
      </c>
      <c r="E1111" s="219" t="s">
        <v>165</v>
      </c>
      <c r="F1111" s="220" t="s">
        <v>166</v>
      </c>
      <c r="G1111" s="221" t="s">
        <v>160</v>
      </c>
      <c r="H1111" s="222">
        <v>16.43</v>
      </c>
      <c r="I1111" s="223"/>
      <c r="J1111" s="224">
        <f>ROUND(I1111*H1111,2)</f>
        <v>0</v>
      </c>
      <c r="K1111" s="225"/>
      <c r="L1111" s="43"/>
      <c r="M1111" s="226" t="s">
        <v>1</v>
      </c>
      <c r="N1111" s="227" t="s">
        <v>46</v>
      </c>
      <c r="O1111" s="90"/>
      <c r="P1111" s="228">
        <f>O1111*H1111</f>
        <v>0</v>
      </c>
      <c r="Q1111" s="228">
        <v>0</v>
      </c>
      <c r="R1111" s="228">
        <f>Q1111*H1111</f>
        <v>0</v>
      </c>
      <c r="S1111" s="228">
        <v>0</v>
      </c>
      <c r="T1111" s="229">
        <f>S1111*H1111</f>
        <v>0</v>
      </c>
      <c r="U1111" s="37"/>
      <c r="V1111" s="37"/>
      <c r="W1111" s="37"/>
      <c r="X1111" s="37"/>
      <c r="Y1111" s="37"/>
      <c r="Z1111" s="37"/>
      <c r="AA1111" s="37"/>
      <c r="AB1111" s="37"/>
      <c r="AC1111" s="37"/>
      <c r="AD1111" s="37"/>
      <c r="AE1111" s="37"/>
      <c r="AR1111" s="230" t="s">
        <v>142</v>
      </c>
      <c r="AT1111" s="230" t="s">
        <v>138</v>
      </c>
      <c r="AU1111" s="230" t="s">
        <v>91</v>
      </c>
      <c r="AY1111" s="16" t="s">
        <v>136</v>
      </c>
      <c r="BE1111" s="231">
        <f>IF(N1111="základní",J1111,0)</f>
        <v>0</v>
      </c>
      <c r="BF1111" s="231">
        <f>IF(N1111="snížená",J1111,0)</f>
        <v>0</v>
      </c>
      <c r="BG1111" s="231">
        <f>IF(N1111="zákl. přenesená",J1111,0)</f>
        <v>0</v>
      </c>
      <c r="BH1111" s="231">
        <f>IF(N1111="sníž. přenesená",J1111,0)</f>
        <v>0</v>
      </c>
      <c r="BI1111" s="231">
        <f>IF(N1111="nulová",J1111,0)</f>
        <v>0</v>
      </c>
      <c r="BJ1111" s="16" t="s">
        <v>89</v>
      </c>
      <c r="BK1111" s="231">
        <f>ROUND(I1111*H1111,2)</f>
        <v>0</v>
      </c>
      <c r="BL1111" s="16" t="s">
        <v>142</v>
      </c>
      <c r="BM1111" s="230" t="s">
        <v>1137</v>
      </c>
    </row>
    <row r="1112" s="2" customFormat="1">
      <c r="A1112" s="37"/>
      <c r="B1112" s="38"/>
      <c r="C1112" s="39"/>
      <c r="D1112" s="232" t="s">
        <v>144</v>
      </c>
      <c r="E1112" s="39"/>
      <c r="F1112" s="233" t="s">
        <v>168</v>
      </c>
      <c r="G1112" s="39"/>
      <c r="H1112" s="39"/>
      <c r="I1112" s="234"/>
      <c r="J1112" s="39"/>
      <c r="K1112" s="39"/>
      <c r="L1112" s="43"/>
      <c r="M1112" s="235"/>
      <c r="N1112" s="236"/>
      <c r="O1112" s="90"/>
      <c r="P1112" s="90"/>
      <c r="Q1112" s="90"/>
      <c r="R1112" s="90"/>
      <c r="S1112" s="90"/>
      <c r="T1112" s="91"/>
      <c r="U1112" s="37"/>
      <c r="V1112" s="37"/>
      <c r="W1112" s="37"/>
      <c r="X1112" s="37"/>
      <c r="Y1112" s="37"/>
      <c r="Z1112" s="37"/>
      <c r="AA1112" s="37"/>
      <c r="AB1112" s="37"/>
      <c r="AC1112" s="37"/>
      <c r="AD1112" s="37"/>
      <c r="AE1112" s="37"/>
      <c r="AT1112" s="16" t="s">
        <v>144</v>
      </c>
      <c r="AU1112" s="16" t="s">
        <v>91</v>
      </c>
    </row>
    <row r="1113" s="2" customFormat="1">
      <c r="A1113" s="37"/>
      <c r="B1113" s="38"/>
      <c r="C1113" s="39"/>
      <c r="D1113" s="237" t="s">
        <v>146</v>
      </c>
      <c r="E1113" s="39"/>
      <c r="F1113" s="238" t="s">
        <v>169</v>
      </c>
      <c r="G1113" s="39"/>
      <c r="H1113" s="39"/>
      <c r="I1113" s="234"/>
      <c r="J1113" s="39"/>
      <c r="K1113" s="39"/>
      <c r="L1113" s="43"/>
      <c r="M1113" s="235"/>
      <c r="N1113" s="236"/>
      <c r="O1113" s="90"/>
      <c r="P1113" s="90"/>
      <c r="Q1113" s="90"/>
      <c r="R1113" s="90"/>
      <c r="S1113" s="90"/>
      <c r="T1113" s="91"/>
      <c r="U1113" s="37"/>
      <c r="V1113" s="37"/>
      <c r="W1113" s="37"/>
      <c r="X1113" s="37"/>
      <c r="Y1113" s="37"/>
      <c r="Z1113" s="37"/>
      <c r="AA1113" s="37"/>
      <c r="AB1113" s="37"/>
      <c r="AC1113" s="37"/>
      <c r="AD1113" s="37"/>
      <c r="AE1113" s="37"/>
      <c r="AT1113" s="16" t="s">
        <v>146</v>
      </c>
      <c r="AU1113" s="16" t="s">
        <v>91</v>
      </c>
    </row>
    <row r="1114" s="2" customFormat="1">
      <c r="A1114" s="37"/>
      <c r="B1114" s="38"/>
      <c r="C1114" s="39"/>
      <c r="D1114" s="232" t="s">
        <v>148</v>
      </c>
      <c r="E1114" s="39"/>
      <c r="F1114" s="239" t="s">
        <v>149</v>
      </c>
      <c r="G1114" s="39"/>
      <c r="H1114" s="39"/>
      <c r="I1114" s="234"/>
      <c r="J1114" s="39"/>
      <c r="K1114" s="39"/>
      <c r="L1114" s="43"/>
      <c r="M1114" s="235"/>
      <c r="N1114" s="236"/>
      <c r="O1114" s="90"/>
      <c r="P1114" s="90"/>
      <c r="Q1114" s="90"/>
      <c r="R1114" s="90"/>
      <c r="S1114" s="90"/>
      <c r="T1114" s="91"/>
      <c r="U1114" s="37"/>
      <c r="V1114" s="37"/>
      <c r="W1114" s="37"/>
      <c r="X1114" s="37"/>
      <c r="Y1114" s="37"/>
      <c r="Z1114" s="37"/>
      <c r="AA1114" s="37"/>
      <c r="AB1114" s="37"/>
      <c r="AC1114" s="37"/>
      <c r="AD1114" s="37"/>
      <c r="AE1114" s="37"/>
      <c r="AT1114" s="16" t="s">
        <v>148</v>
      </c>
      <c r="AU1114" s="16" t="s">
        <v>91</v>
      </c>
    </row>
    <row r="1115" s="13" customFormat="1">
      <c r="A1115" s="13"/>
      <c r="B1115" s="240"/>
      <c r="C1115" s="241"/>
      <c r="D1115" s="232" t="s">
        <v>150</v>
      </c>
      <c r="E1115" s="242" t="s">
        <v>1</v>
      </c>
      <c r="F1115" s="243" t="s">
        <v>1138</v>
      </c>
      <c r="G1115" s="241"/>
      <c r="H1115" s="244">
        <v>16.43</v>
      </c>
      <c r="I1115" s="245"/>
      <c r="J1115" s="241"/>
      <c r="K1115" s="241"/>
      <c r="L1115" s="246"/>
      <c r="M1115" s="247"/>
      <c r="N1115" s="248"/>
      <c r="O1115" s="248"/>
      <c r="P1115" s="248"/>
      <c r="Q1115" s="248"/>
      <c r="R1115" s="248"/>
      <c r="S1115" s="248"/>
      <c r="T1115" s="249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50" t="s">
        <v>150</v>
      </c>
      <c r="AU1115" s="250" t="s">
        <v>91</v>
      </c>
      <c r="AV1115" s="13" t="s">
        <v>91</v>
      </c>
      <c r="AW1115" s="13" t="s">
        <v>36</v>
      </c>
      <c r="AX1115" s="13" t="s">
        <v>89</v>
      </c>
      <c r="AY1115" s="250" t="s">
        <v>136</v>
      </c>
    </row>
    <row r="1116" s="2" customFormat="1" ht="37.8" customHeight="1">
      <c r="A1116" s="37"/>
      <c r="B1116" s="38"/>
      <c r="C1116" s="218" t="s">
        <v>1139</v>
      </c>
      <c r="D1116" s="218" t="s">
        <v>138</v>
      </c>
      <c r="E1116" s="219" t="s">
        <v>258</v>
      </c>
      <c r="F1116" s="220" t="s">
        <v>259</v>
      </c>
      <c r="G1116" s="221" t="s">
        <v>245</v>
      </c>
      <c r="H1116" s="222">
        <v>400</v>
      </c>
      <c r="I1116" s="223"/>
      <c r="J1116" s="224">
        <f>ROUND(I1116*H1116,2)</f>
        <v>0</v>
      </c>
      <c r="K1116" s="225"/>
      <c r="L1116" s="43"/>
      <c r="M1116" s="226" t="s">
        <v>1</v>
      </c>
      <c r="N1116" s="227" t="s">
        <v>46</v>
      </c>
      <c r="O1116" s="90"/>
      <c r="P1116" s="228">
        <f>O1116*H1116</f>
        <v>0</v>
      </c>
      <c r="Q1116" s="228">
        <v>2.0000000000000002E-05</v>
      </c>
      <c r="R1116" s="228">
        <f>Q1116*H1116</f>
        <v>0.0080000000000000002</v>
      </c>
      <c r="S1116" s="228">
        <v>0</v>
      </c>
      <c r="T1116" s="229">
        <f>S1116*H1116</f>
        <v>0</v>
      </c>
      <c r="U1116" s="37"/>
      <c r="V1116" s="37"/>
      <c r="W1116" s="37"/>
      <c r="X1116" s="37"/>
      <c r="Y1116" s="37"/>
      <c r="Z1116" s="37"/>
      <c r="AA1116" s="37"/>
      <c r="AB1116" s="37"/>
      <c r="AC1116" s="37"/>
      <c r="AD1116" s="37"/>
      <c r="AE1116" s="37"/>
      <c r="AR1116" s="230" t="s">
        <v>142</v>
      </c>
      <c r="AT1116" s="230" t="s">
        <v>138</v>
      </c>
      <c r="AU1116" s="230" t="s">
        <v>91</v>
      </c>
      <c r="AY1116" s="16" t="s">
        <v>136</v>
      </c>
      <c r="BE1116" s="231">
        <f>IF(N1116="základní",J1116,0)</f>
        <v>0</v>
      </c>
      <c r="BF1116" s="231">
        <f>IF(N1116="snížená",J1116,0)</f>
        <v>0</v>
      </c>
      <c r="BG1116" s="231">
        <f>IF(N1116="zákl. přenesená",J1116,0)</f>
        <v>0</v>
      </c>
      <c r="BH1116" s="231">
        <f>IF(N1116="sníž. přenesená",J1116,0)</f>
        <v>0</v>
      </c>
      <c r="BI1116" s="231">
        <f>IF(N1116="nulová",J1116,0)</f>
        <v>0</v>
      </c>
      <c r="BJ1116" s="16" t="s">
        <v>89</v>
      </c>
      <c r="BK1116" s="231">
        <f>ROUND(I1116*H1116,2)</f>
        <v>0</v>
      </c>
      <c r="BL1116" s="16" t="s">
        <v>142</v>
      </c>
      <c r="BM1116" s="230" t="s">
        <v>1140</v>
      </c>
    </row>
    <row r="1117" s="2" customFormat="1">
      <c r="A1117" s="37"/>
      <c r="B1117" s="38"/>
      <c r="C1117" s="39"/>
      <c r="D1117" s="232" t="s">
        <v>144</v>
      </c>
      <c r="E1117" s="39"/>
      <c r="F1117" s="233" t="s">
        <v>259</v>
      </c>
      <c r="G1117" s="39"/>
      <c r="H1117" s="39"/>
      <c r="I1117" s="234"/>
      <c r="J1117" s="39"/>
      <c r="K1117" s="39"/>
      <c r="L1117" s="43"/>
      <c r="M1117" s="235"/>
      <c r="N1117" s="236"/>
      <c r="O1117" s="90"/>
      <c r="P1117" s="90"/>
      <c r="Q1117" s="90"/>
      <c r="R1117" s="90"/>
      <c r="S1117" s="90"/>
      <c r="T1117" s="91"/>
      <c r="U1117" s="37"/>
      <c r="V1117" s="37"/>
      <c r="W1117" s="37"/>
      <c r="X1117" s="37"/>
      <c r="Y1117" s="37"/>
      <c r="Z1117" s="37"/>
      <c r="AA1117" s="37"/>
      <c r="AB1117" s="37"/>
      <c r="AC1117" s="37"/>
      <c r="AD1117" s="37"/>
      <c r="AE1117" s="37"/>
      <c r="AT1117" s="16" t="s">
        <v>144</v>
      </c>
      <c r="AU1117" s="16" t="s">
        <v>91</v>
      </c>
    </row>
    <row r="1118" s="2" customFormat="1">
      <c r="A1118" s="37"/>
      <c r="B1118" s="38"/>
      <c r="C1118" s="39"/>
      <c r="D1118" s="232" t="s">
        <v>148</v>
      </c>
      <c r="E1118" s="39"/>
      <c r="F1118" s="239" t="s">
        <v>470</v>
      </c>
      <c r="G1118" s="39"/>
      <c r="H1118" s="39"/>
      <c r="I1118" s="234"/>
      <c r="J1118" s="39"/>
      <c r="K1118" s="39"/>
      <c r="L1118" s="43"/>
      <c r="M1118" s="235"/>
      <c r="N1118" s="236"/>
      <c r="O1118" s="90"/>
      <c r="P1118" s="90"/>
      <c r="Q1118" s="90"/>
      <c r="R1118" s="90"/>
      <c r="S1118" s="90"/>
      <c r="T1118" s="91"/>
      <c r="U1118" s="37"/>
      <c r="V1118" s="37"/>
      <c r="W1118" s="37"/>
      <c r="X1118" s="37"/>
      <c r="Y1118" s="37"/>
      <c r="Z1118" s="37"/>
      <c r="AA1118" s="37"/>
      <c r="AB1118" s="37"/>
      <c r="AC1118" s="37"/>
      <c r="AD1118" s="37"/>
      <c r="AE1118" s="37"/>
      <c r="AT1118" s="16" t="s">
        <v>148</v>
      </c>
      <c r="AU1118" s="16" t="s">
        <v>91</v>
      </c>
    </row>
    <row r="1119" s="13" customFormat="1">
      <c r="A1119" s="13"/>
      <c r="B1119" s="240"/>
      <c r="C1119" s="241"/>
      <c r="D1119" s="232" t="s">
        <v>150</v>
      </c>
      <c r="E1119" s="242" t="s">
        <v>1</v>
      </c>
      <c r="F1119" s="243" t="s">
        <v>1141</v>
      </c>
      <c r="G1119" s="241"/>
      <c r="H1119" s="244">
        <v>400</v>
      </c>
      <c r="I1119" s="245"/>
      <c r="J1119" s="241"/>
      <c r="K1119" s="241"/>
      <c r="L1119" s="246"/>
      <c r="M1119" s="247"/>
      <c r="N1119" s="248"/>
      <c r="O1119" s="248"/>
      <c r="P1119" s="248"/>
      <c r="Q1119" s="248"/>
      <c r="R1119" s="248"/>
      <c r="S1119" s="248"/>
      <c r="T1119" s="249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50" t="s">
        <v>150</v>
      </c>
      <c r="AU1119" s="250" t="s">
        <v>91</v>
      </c>
      <c r="AV1119" s="13" t="s">
        <v>91</v>
      </c>
      <c r="AW1119" s="13" t="s">
        <v>36</v>
      </c>
      <c r="AX1119" s="13" t="s">
        <v>89</v>
      </c>
      <c r="AY1119" s="250" t="s">
        <v>136</v>
      </c>
    </row>
    <row r="1120" s="2" customFormat="1" ht="21.75" customHeight="1">
      <c r="A1120" s="37"/>
      <c r="B1120" s="38"/>
      <c r="C1120" s="218" t="s">
        <v>1142</v>
      </c>
      <c r="D1120" s="218" t="s">
        <v>138</v>
      </c>
      <c r="E1120" s="219" t="s">
        <v>263</v>
      </c>
      <c r="F1120" s="220" t="s">
        <v>264</v>
      </c>
      <c r="G1120" s="221" t="s">
        <v>265</v>
      </c>
      <c r="H1120" s="222">
        <v>0.079000000000000001</v>
      </c>
      <c r="I1120" s="223"/>
      <c r="J1120" s="224">
        <f>ROUND(I1120*H1120,2)</f>
        <v>0</v>
      </c>
      <c r="K1120" s="225"/>
      <c r="L1120" s="43"/>
      <c r="M1120" s="226" t="s">
        <v>1</v>
      </c>
      <c r="N1120" s="227" t="s">
        <v>46</v>
      </c>
      <c r="O1120" s="90"/>
      <c r="P1120" s="228">
        <f>O1120*H1120</f>
        <v>0</v>
      </c>
      <c r="Q1120" s="228">
        <v>1.0606199999999999</v>
      </c>
      <c r="R1120" s="228">
        <f>Q1120*H1120</f>
        <v>0.083788979999999999</v>
      </c>
      <c r="S1120" s="228">
        <v>0</v>
      </c>
      <c r="T1120" s="229">
        <f>S1120*H1120</f>
        <v>0</v>
      </c>
      <c r="U1120" s="37"/>
      <c r="V1120" s="37"/>
      <c r="W1120" s="37"/>
      <c r="X1120" s="37"/>
      <c r="Y1120" s="37"/>
      <c r="Z1120" s="37"/>
      <c r="AA1120" s="37"/>
      <c r="AB1120" s="37"/>
      <c r="AC1120" s="37"/>
      <c r="AD1120" s="37"/>
      <c r="AE1120" s="37"/>
      <c r="AR1120" s="230" t="s">
        <v>142</v>
      </c>
      <c r="AT1120" s="230" t="s">
        <v>138</v>
      </c>
      <c r="AU1120" s="230" t="s">
        <v>91</v>
      </c>
      <c r="AY1120" s="16" t="s">
        <v>136</v>
      </c>
      <c r="BE1120" s="231">
        <f>IF(N1120="základní",J1120,0)</f>
        <v>0</v>
      </c>
      <c r="BF1120" s="231">
        <f>IF(N1120="snížená",J1120,0)</f>
        <v>0</v>
      </c>
      <c r="BG1120" s="231">
        <f>IF(N1120="zákl. přenesená",J1120,0)</f>
        <v>0</v>
      </c>
      <c r="BH1120" s="231">
        <f>IF(N1120="sníž. přenesená",J1120,0)</f>
        <v>0</v>
      </c>
      <c r="BI1120" s="231">
        <f>IF(N1120="nulová",J1120,0)</f>
        <v>0</v>
      </c>
      <c r="BJ1120" s="16" t="s">
        <v>89</v>
      </c>
      <c r="BK1120" s="231">
        <f>ROUND(I1120*H1120,2)</f>
        <v>0</v>
      </c>
      <c r="BL1120" s="16" t="s">
        <v>142</v>
      </c>
      <c r="BM1120" s="230" t="s">
        <v>1143</v>
      </c>
    </row>
    <row r="1121" s="2" customFormat="1">
      <c r="A1121" s="37"/>
      <c r="B1121" s="38"/>
      <c r="C1121" s="39"/>
      <c r="D1121" s="232" t="s">
        <v>144</v>
      </c>
      <c r="E1121" s="39"/>
      <c r="F1121" s="233" t="s">
        <v>267</v>
      </c>
      <c r="G1121" s="39"/>
      <c r="H1121" s="39"/>
      <c r="I1121" s="234"/>
      <c r="J1121" s="39"/>
      <c r="K1121" s="39"/>
      <c r="L1121" s="43"/>
      <c r="M1121" s="235"/>
      <c r="N1121" s="236"/>
      <c r="O1121" s="90"/>
      <c r="P1121" s="90"/>
      <c r="Q1121" s="90"/>
      <c r="R1121" s="90"/>
      <c r="S1121" s="90"/>
      <c r="T1121" s="91"/>
      <c r="U1121" s="37"/>
      <c r="V1121" s="37"/>
      <c r="W1121" s="37"/>
      <c r="X1121" s="37"/>
      <c r="Y1121" s="37"/>
      <c r="Z1121" s="37"/>
      <c r="AA1121" s="37"/>
      <c r="AB1121" s="37"/>
      <c r="AC1121" s="37"/>
      <c r="AD1121" s="37"/>
      <c r="AE1121" s="37"/>
      <c r="AT1121" s="16" t="s">
        <v>144</v>
      </c>
      <c r="AU1121" s="16" t="s">
        <v>91</v>
      </c>
    </row>
    <row r="1122" s="2" customFormat="1">
      <c r="A1122" s="37"/>
      <c r="B1122" s="38"/>
      <c r="C1122" s="39"/>
      <c r="D1122" s="237" t="s">
        <v>146</v>
      </c>
      <c r="E1122" s="39"/>
      <c r="F1122" s="238" t="s">
        <v>268</v>
      </c>
      <c r="G1122" s="39"/>
      <c r="H1122" s="39"/>
      <c r="I1122" s="234"/>
      <c r="J1122" s="39"/>
      <c r="K1122" s="39"/>
      <c r="L1122" s="43"/>
      <c r="M1122" s="235"/>
      <c r="N1122" s="236"/>
      <c r="O1122" s="90"/>
      <c r="P1122" s="90"/>
      <c r="Q1122" s="90"/>
      <c r="R1122" s="90"/>
      <c r="S1122" s="90"/>
      <c r="T1122" s="91"/>
      <c r="U1122" s="37"/>
      <c r="V1122" s="37"/>
      <c r="W1122" s="37"/>
      <c r="X1122" s="37"/>
      <c r="Y1122" s="37"/>
      <c r="Z1122" s="37"/>
      <c r="AA1122" s="37"/>
      <c r="AB1122" s="37"/>
      <c r="AC1122" s="37"/>
      <c r="AD1122" s="37"/>
      <c r="AE1122" s="37"/>
      <c r="AT1122" s="16" t="s">
        <v>146</v>
      </c>
      <c r="AU1122" s="16" t="s">
        <v>91</v>
      </c>
    </row>
    <row r="1123" s="2" customFormat="1">
      <c r="A1123" s="37"/>
      <c r="B1123" s="38"/>
      <c r="C1123" s="39"/>
      <c r="D1123" s="232" t="s">
        <v>148</v>
      </c>
      <c r="E1123" s="39"/>
      <c r="F1123" s="239" t="s">
        <v>473</v>
      </c>
      <c r="G1123" s="39"/>
      <c r="H1123" s="39"/>
      <c r="I1123" s="234"/>
      <c r="J1123" s="39"/>
      <c r="K1123" s="39"/>
      <c r="L1123" s="43"/>
      <c r="M1123" s="235"/>
      <c r="N1123" s="236"/>
      <c r="O1123" s="90"/>
      <c r="P1123" s="90"/>
      <c r="Q1123" s="90"/>
      <c r="R1123" s="90"/>
      <c r="S1123" s="90"/>
      <c r="T1123" s="91"/>
      <c r="U1123" s="37"/>
      <c r="V1123" s="37"/>
      <c r="W1123" s="37"/>
      <c r="X1123" s="37"/>
      <c r="Y1123" s="37"/>
      <c r="Z1123" s="37"/>
      <c r="AA1123" s="37"/>
      <c r="AB1123" s="37"/>
      <c r="AC1123" s="37"/>
      <c r="AD1123" s="37"/>
      <c r="AE1123" s="37"/>
      <c r="AT1123" s="16" t="s">
        <v>148</v>
      </c>
      <c r="AU1123" s="16" t="s">
        <v>91</v>
      </c>
    </row>
    <row r="1124" s="13" customFormat="1">
      <c r="A1124" s="13"/>
      <c r="B1124" s="240"/>
      <c r="C1124" s="241"/>
      <c r="D1124" s="232" t="s">
        <v>150</v>
      </c>
      <c r="E1124" s="242" t="s">
        <v>1</v>
      </c>
      <c r="F1124" s="243" t="s">
        <v>1144</v>
      </c>
      <c r="G1124" s="241"/>
      <c r="H1124" s="244">
        <v>0.079000000000000001</v>
      </c>
      <c r="I1124" s="245"/>
      <c r="J1124" s="241"/>
      <c r="K1124" s="241"/>
      <c r="L1124" s="246"/>
      <c r="M1124" s="247"/>
      <c r="N1124" s="248"/>
      <c r="O1124" s="248"/>
      <c r="P1124" s="248"/>
      <c r="Q1124" s="248"/>
      <c r="R1124" s="248"/>
      <c r="S1124" s="248"/>
      <c r="T1124" s="249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50" t="s">
        <v>150</v>
      </c>
      <c r="AU1124" s="250" t="s">
        <v>91</v>
      </c>
      <c r="AV1124" s="13" t="s">
        <v>91</v>
      </c>
      <c r="AW1124" s="13" t="s">
        <v>36</v>
      </c>
      <c r="AX1124" s="13" t="s">
        <v>89</v>
      </c>
      <c r="AY1124" s="250" t="s">
        <v>136</v>
      </c>
    </row>
    <row r="1125" s="2" customFormat="1" ht="33" customHeight="1">
      <c r="A1125" s="37"/>
      <c r="B1125" s="38"/>
      <c r="C1125" s="218" t="s">
        <v>1145</v>
      </c>
      <c r="D1125" s="218" t="s">
        <v>138</v>
      </c>
      <c r="E1125" s="219" t="s">
        <v>1146</v>
      </c>
      <c r="F1125" s="220" t="s">
        <v>1147</v>
      </c>
      <c r="G1125" s="221" t="s">
        <v>1148</v>
      </c>
      <c r="H1125" s="222">
        <v>6</v>
      </c>
      <c r="I1125" s="223"/>
      <c r="J1125" s="224">
        <f>ROUND(I1125*H1125,2)</f>
        <v>0</v>
      </c>
      <c r="K1125" s="225"/>
      <c r="L1125" s="43"/>
      <c r="M1125" s="226" t="s">
        <v>1</v>
      </c>
      <c r="N1125" s="227" t="s">
        <v>46</v>
      </c>
      <c r="O1125" s="90"/>
      <c r="P1125" s="228">
        <f>O1125*H1125</f>
        <v>0</v>
      </c>
      <c r="Q1125" s="228">
        <v>0.03022</v>
      </c>
      <c r="R1125" s="228">
        <f>Q1125*H1125</f>
        <v>0.18132000000000001</v>
      </c>
      <c r="S1125" s="228">
        <v>0</v>
      </c>
      <c r="T1125" s="229">
        <f>S1125*H1125</f>
        <v>0</v>
      </c>
      <c r="U1125" s="37"/>
      <c r="V1125" s="37"/>
      <c r="W1125" s="37"/>
      <c r="X1125" s="37"/>
      <c r="Y1125" s="37"/>
      <c r="Z1125" s="37"/>
      <c r="AA1125" s="37"/>
      <c r="AB1125" s="37"/>
      <c r="AC1125" s="37"/>
      <c r="AD1125" s="37"/>
      <c r="AE1125" s="37"/>
      <c r="AR1125" s="230" t="s">
        <v>142</v>
      </c>
      <c r="AT1125" s="230" t="s">
        <v>138</v>
      </c>
      <c r="AU1125" s="230" t="s">
        <v>91</v>
      </c>
      <c r="AY1125" s="16" t="s">
        <v>136</v>
      </c>
      <c r="BE1125" s="231">
        <f>IF(N1125="základní",J1125,0)</f>
        <v>0</v>
      </c>
      <c r="BF1125" s="231">
        <f>IF(N1125="snížená",J1125,0)</f>
        <v>0</v>
      </c>
      <c r="BG1125" s="231">
        <f>IF(N1125="zákl. přenesená",J1125,0)</f>
        <v>0</v>
      </c>
      <c r="BH1125" s="231">
        <f>IF(N1125="sníž. přenesená",J1125,0)</f>
        <v>0</v>
      </c>
      <c r="BI1125" s="231">
        <f>IF(N1125="nulová",J1125,0)</f>
        <v>0</v>
      </c>
      <c r="BJ1125" s="16" t="s">
        <v>89</v>
      </c>
      <c r="BK1125" s="231">
        <f>ROUND(I1125*H1125,2)</f>
        <v>0</v>
      </c>
      <c r="BL1125" s="16" t="s">
        <v>142</v>
      </c>
      <c r="BM1125" s="230" t="s">
        <v>1149</v>
      </c>
    </row>
    <row r="1126" s="2" customFormat="1">
      <c r="A1126" s="37"/>
      <c r="B1126" s="38"/>
      <c r="C1126" s="39"/>
      <c r="D1126" s="232" t="s">
        <v>144</v>
      </c>
      <c r="E1126" s="39"/>
      <c r="F1126" s="233" t="s">
        <v>1150</v>
      </c>
      <c r="G1126" s="39"/>
      <c r="H1126" s="39"/>
      <c r="I1126" s="234"/>
      <c r="J1126" s="39"/>
      <c r="K1126" s="39"/>
      <c r="L1126" s="43"/>
      <c r="M1126" s="235"/>
      <c r="N1126" s="236"/>
      <c r="O1126" s="90"/>
      <c r="P1126" s="90"/>
      <c r="Q1126" s="90"/>
      <c r="R1126" s="90"/>
      <c r="S1126" s="90"/>
      <c r="T1126" s="91"/>
      <c r="U1126" s="37"/>
      <c r="V1126" s="37"/>
      <c r="W1126" s="37"/>
      <c r="X1126" s="37"/>
      <c r="Y1126" s="37"/>
      <c r="Z1126" s="37"/>
      <c r="AA1126" s="37"/>
      <c r="AB1126" s="37"/>
      <c r="AC1126" s="37"/>
      <c r="AD1126" s="37"/>
      <c r="AE1126" s="37"/>
      <c r="AT1126" s="16" t="s">
        <v>144</v>
      </c>
      <c r="AU1126" s="16" t="s">
        <v>91</v>
      </c>
    </row>
    <row r="1127" s="2" customFormat="1">
      <c r="A1127" s="37"/>
      <c r="B1127" s="38"/>
      <c r="C1127" s="39"/>
      <c r="D1127" s="237" t="s">
        <v>146</v>
      </c>
      <c r="E1127" s="39"/>
      <c r="F1127" s="238" t="s">
        <v>1151</v>
      </c>
      <c r="G1127" s="39"/>
      <c r="H1127" s="39"/>
      <c r="I1127" s="234"/>
      <c r="J1127" s="39"/>
      <c r="K1127" s="39"/>
      <c r="L1127" s="43"/>
      <c r="M1127" s="235"/>
      <c r="N1127" s="236"/>
      <c r="O1127" s="90"/>
      <c r="P1127" s="90"/>
      <c r="Q1127" s="90"/>
      <c r="R1127" s="90"/>
      <c r="S1127" s="90"/>
      <c r="T1127" s="91"/>
      <c r="U1127" s="37"/>
      <c r="V1127" s="37"/>
      <c r="W1127" s="37"/>
      <c r="X1127" s="37"/>
      <c r="Y1127" s="37"/>
      <c r="Z1127" s="37"/>
      <c r="AA1127" s="37"/>
      <c r="AB1127" s="37"/>
      <c r="AC1127" s="37"/>
      <c r="AD1127" s="37"/>
      <c r="AE1127" s="37"/>
      <c r="AT1127" s="16" t="s">
        <v>146</v>
      </c>
      <c r="AU1127" s="16" t="s">
        <v>91</v>
      </c>
    </row>
    <row r="1128" s="2" customFormat="1">
      <c r="A1128" s="37"/>
      <c r="B1128" s="38"/>
      <c r="C1128" s="39"/>
      <c r="D1128" s="232" t="s">
        <v>148</v>
      </c>
      <c r="E1128" s="39"/>
      <c r="F1128" s="239" t="s">
        <v>1152</v>
      </c>
      <c r="G1128" s="39"/>
      <c r="H1128" s="39"/>
      <c r="I1128" s="234"/>
      <c r="J1128" s="39"/>
      <c r="K1128" s="39"/>
      <c r="L1128" s="43"/>
      <c r="M1128" s="235"/>
      <c r="N1128" s="236"/>
      <c r="O1128" s="90"/>
      <c r="P1128" s="90"/>
      <c r="Q1128" s="90"/>
      <c r="R1128" s="90"/>
      <c r="S1128" s="90"/>
      <c r="T1128" s="91"/>
      <c r="U1128" s="37"/>
      <c r="V1128" s="37"/>
      <c r="W1128" s="37"/>
      <c r="X1128" s="37"/>
      <c r="Y1128" s="37"/>
      <c r="Z1128" s="37"/>
      <c r="AA1128" s="37"/>
      <c r="AB1128" s="37"/>
      <c r="AC1128" s="37"/>
      <c r="AD1128" s="37"/>
      <c r="AE1128" s="37"/>
      <c r="AT1128" s="16" t="s">
        <v>148</v>
      </c>
      <c r="AU1128" s="16" t="s">
        <v>91</v>
      </c>
    </row>
    <row r="1129" s="13" customFormat="1">
      <c r="A1129" s="13"/>
      <c r="B1129" s="240"/>
      <c r="C1129" s="241"/>
      <c r="D1129" s="232" t="s">
        <v>150</v>
      </c>
      <c r="E1129" s="242" t="s">
        <v>1</v>
      </c>
      <c r="F1129" s="243" t="s">
        <v>1153</v>
      </c>
      <c r="G1129" s="241"/>
      <c r="H1129" s="244">
        <v>6</v>
      </c>
      <c r="I1129" s="245"/>
      <c r="J1129" s="241"/>
      <c r="K1129" s="241"/>
      <c r="L1129" s="246"/>
      <c r="M1129" s="247"/>
      <c r="N1129" s="248"/>
      <c r="O1129" s="248"/>
      <c r="P1129" s="248"/>
      <c r="Q1129" s="248"/>
      <c r="R1129" s="248"/>
      <c r="S1129" s="248"/>
      <c r="T1129" s="249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50" t="s">
        <v>150</v>
      </c>
      <c r="AU1129" s="250" t="s">
        <v>91</v>
      </c>
      <c r="AV1129" s="13" t="s">
        <v>91</v>
      </c>
      <c r="AW1129" s="13" t="s">
        <v>36</v>
      </c>
      <c r="AX1129" s="13" t="s">
        <v>89</v>
      </c>
      <c r="AY1129" s="250" t="s">
        <v>136</v>
      </c>
    </row>
    <row r="1130" s="2" customFormat="1" ht="33" customHeight="1">
      <c r="A1130" s="37"/>
      <c r="B1130" s="38"/>
      <c r="C1130" s="218" t="s">
        <v>1154</v>
      </c>
      <c r="D1130" s="218" t="s">
        <v>138</v>
      </c>
      <c r="E1130" s="219" t="s">
        <v>821</v>
      </c>
      <c r="F1130" s="220" t="s">
        <v>822</v>
      </c>
      <c r="G1130" s="221" t="s">
        <v>141</v>
      </c>
      <c r="H1130" s="222">
        <v>24.98</v>
      </c>
      <c r="I1130" s="223"/>
      <c r="J1130" s="224">
        <f>ROUND(I1130*H1130,2)</f>
        <v>0</v>
      </c>
      <c r="K1130" s="225"/>
      <c r="L1130" s="43"/>
      <c r="M1130" s="226" t="s">
        <v>1</v>
      </c>
      <c r="N1130" s="227" t="s">
        <v>46</v>
      </c>
      <c r="O1130" s="90"/>
      <c r="P1130" s="228">
        <f>O1130*H1130</f>
        <v>0</v>
      </c>
      <c r="Q1130" s="228">
        <v>0</v>
      </c>
      <c r="R1130" s="228">
        <f>Q1130*H1130</f>
        <v>0</v>
      </c>
      <c r="S1130" s="228">
        <v>0</v>
      </c>
      <c r="T1130" s="229">
        <f>S1130*H1130</f>
        <v>0</v>
      </c>
      <c r="U1130" s="37"/>
      <c r="V1130" s="37"/>
      <c r="W1130" s="37"/>
      <c r="X1130" s="37"/>
      <c r="Y1130" s="37"/>
      <c r="Z1130" s="37"/>
      <c r="AA1130" s="37"/>
      <c r="AB1130" s="37"/>
      <c r="AC1130" s="37"/>
      <c r="AD1130" s="37"/>
      <c r="AE1130" s="37"/>
      <c r="AR1130" s="230" t="s">
        <v>142</v>
      </c>
      <c r="AT1130" s="230" t="s">
        <v>138</v>
      </c>
      <c r="AU1130" s="230" t="s">
        <v>91</v>
      </c>
      <c r="AY1130" s="16" t="s">
        <v>136</v>
      </c>
      <c r="BE1130" s="231">
        <f>IF(N1130="základní",J1130,0)</f>
        <v>0</v>
      </c>
      <c r="BF1130" s="231">
        <f>IF(N1130="snížená",J1130,0)</f>
        <v>0</v>
      </c>
      <c r="BG1130" s="231">
        <f>IF(N1130="zákl. přenesená",J1130,0)</f>
        <v>0</v>
      </c>
      <c r="BH1130" s="231">
        <f>IF(N1130="sníž. přenesená",J1130,0)</f>
        <v>0</v>
      </c>
      <c r="BI1130" s="231">
        <f>IF(N1130="nulová",J1130,0)</f>
        <v>0</v>
      </c>
      <c r="BJ1130" s="16" t="s">
        <v>89</v>
      </c>
      <c r="BK1130" s="231">
        <f>ROUND(I1130*H1130,2)</f>
        <v>0</v>
      </c>
      <c r="BL1130" s="16" t="s">
        <v>142</v>
      </c>
      <c r="BM1130" s="230" t="s">
        <v>1155</v>
      </c>
    </row>
    <row r="1131" s="2" customFormat="1">
      <c r="A1131" s="37"/>
      <c r="B1131" s="38"/>
      <c r="C1131" s="39"/>
      <c r="D1131" s="232" t="s">
        <v>144</v>
      </c>
      <c r="E1131" s="39"/>
      <c r="F1131" s="233" t="s">
        <v>824</v>
      </c>
      <c r="G1131" s="39"/>
      <c r="H1131" s="39"/>
      <c r="I1131" s="234"/>
      <c r="J1131" s="39"/>
      <c r="K1131" s="39"/>
      <c r="L1131" s="43"/>
      <c r="M1131" s="235"/>
      <c r="N1131" s="236"/>
      <c r="O1131" s="90"/>
      <c r="P1131" s="90"/>
      <c r="Q1131" s="90"/>
      <c r="R1131" s="90"/>
      <c r="S1131" s="90"/>
      <c r="T1131" s="91"/>
      <c r="U1131" s="37"/>
      <c r="V1131" s="37"/>
      <c r="W1131" s="37"/>
      <c r="X1131" s="37"/>
      <c r="Y1131" s="37"/>
      <c r="Z1131" s="37"/>
      <c r="AA1131" s="37"/>
      <c r="AB1131" s="37"/>
      <c r="AC1131" s="37"/>
      <c r="AD1131" s="37"/>
      <c r="AE1131" s="37"/>
      <c r="AT1131" s="16" t="s">
        <v>144</v>
      </c>
      <c r="AU1131" s="16" t="s">
        <v>91</v>
      </c>
    </row>
    <row r="1132" s="2" customFormat="1">
      <c r="A1132" s="37"/>
      <c r="B1132" s="38"/>
      <c r="C1132" s="39"/>
      <c r="D1132" s="237" t="s">
        <v>146</v>
      </c>
      <c r="E1132" s="39"/>
      <c r="F1132" s="238" t="s">
        <v>825</v>
      </c>
      <c r="G1132" s="39"/>
      <c r="H1132" s="39"/>
      <c r="I1132" s="234"/>
      <c r="J1132" s="39"/>
      <c r="K1132" s="39"/>
      <c r="L1132" s="43"/>
      <c r="M1132" s="235"/>
      <c r="N1132" s="236"/>
      <c r="O1132" s="90"/>
      <c r="P1132" s="90"/>
      <c r="Q1132" s="90"/>
      <c r="R1132" s="90"/>
      <c r="S1132" s="90"/>
      <c r="T1132" s="91"/>
      <c r="U1132" s="37"/>
      <c r="V1132" s="37"/>
      <c r="W1132" s="37"/>
      <c r="X1132" s="37"/>
      <c r="Y1132" s="37"/>
      <c r="Z1132" s="37"/>
      <c r="AA1132" s="37"/>
      <c r="AB1132" s="37"/>
      <c r="AC1132" s="37"/>
      <c r="AD1132" s="37"/>
      <c r="AE1132" s="37"/>
      <c r="AT1132" s="16" t="s">
        <v>146</v>
      </c>
      <c r="AU1132" s="16" t="s">
        <v>91</v>
      </c>
    </row>
    <row r="1133" s="13" customFormat="1">
      <c r="A1133" s="13"/>
      <c r="B1133" s="240"/>
      <c r="C1133" s="241"/>
      <c r="D1133" s="232" t="s">
        <v>150</v>
      </c>
      <c r="E1133" s="242" t="s">
        <v>1</v>
      </c>
      <c r="F1133" s="243" t="s">
        <v>1156</v>
      </c>
      <c r="G1133" s="241"/>
      <c r="H1133" s="244">
        <v>24.98</v>
      </c>
      <c r="I1133" s="245"/>
      <c r="J1133" s="241"/>
      <c r="K1133" s="241"/>
      <c r="L1133" s="246"/>
      <c r="M1133" s="247"/>
      <c r="N1133" s="248"/>
      <c r="O1133" s="248"/>
      <c r="P1133" s="248"/>
      <c r="Q1133" s="248"/>
      <c r="R1133" s="248"/>
      <c r="S1133" s="248"/>
      <c r="T1133" s="249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50" t="s">
        <v>150</v>
      </c>
      <c r="AU1133" s="250" t="s">
        <v>91</v>
      </c>
      <c r="AV1133" s="13" t="s">
        <v>91</v>
      </c>
      <c r="AW1133" s="13" t="s">
        <v>36</v>
      </c>
      <c r="AX1133" s="13" t="s">
        <v>89</v>
      </c>
      <c r="AY1133" s="250" t="s">
        <v>136</v>
      </c>
    </row>
    <row r="1134" s="2" customFormat="1" ht="66.75" customHeight="1">
      <c r="A1134" s="37"/>
      <c r="B1134" s="38"/>
      <c r="C1134" s="218" t="s">
        <v>1157</v>
      </c>
      <c r="D1134" s="218" t="s">
        <v>138</v>
      </c>
      <c r="E1134" s="219" t="s">
        <v>272</v>
      </c>
      <c r="F1134" s="220" t="s">
        <v>475</v>
      </c>
      <c r="G1134" s="221" t="s">
        <v>160</v>
      </c>
      <c r="H1134" s="222">
        <v>2.8919999999999999</v>
      </c>
      <c r="I1134" s="223"/>
      <c r="J1134" s="224">
        <f>ROUND(I1134*H1134,2)</f>
        <v>0</v>
      </c>
      <c r="K1134" s="225"/>
      <c r="L1134" s="43"/>
      <c r="M1134" s="226" t="s">
        <v>1</v>
      </c>
      <c r="N1134" s="227" t="s">
        <v>46</v>
      </c>
      <c r="O1134" s="90"/>
      <c r="P1134" s="228">
        <f>O1134*H1134</f>
        <v>0</v>
      </c>
      <c r="Q1134" s="228">
        <v>2.8967999999999998</v>
      </c>
      <c r="R1134" s="228">
        <f>Q1134*H1134</f>
        <v>8.3775455999999995</v>
      </c>
      <c r="S1134" s="228">
        <v>0</v>
      </c>
      <c r="T1134" s="229">
        <f>S1134*H1134</f>
        <v>0</v>
      </c>
      <c r="U1134" s="37"/>
      <c r="V1134" s="37"/>
      <c r="W1134" s="37"/>
      <c r="X1134" s="37"/>
      <c r="Y1134" s="37"/>
      <c r="Z1134" s="37"/>
      <c r="AA1134" s="37"/>
      <c r="AB1134" s="37"/>
      <c r="AC1134" s="37"/>
      <c r="AD1134" s="37"/>
      <c r="AE1134" s="37"/>
      <c r="AR1134" s="230" t="s">
        <v>142</v>
      </c>
      <c r="AT1134" s="230" t="s">
        <v>138</v>
      </c>
      <c r="AU1134" s="230" t="s">
        <v>91</v>
      </c>
      <c r="AY1134" s="16" t="s">
        <v>136</v>
      </c>
      <c r="BE1134" s="231">
        <f>IF(N1134="základní",J1134,0)</f>
        <v>0</v>
      </c>
      <c r="BF1134" s="231">
        <f>IF(N1134="snížená",J1134,0)</f>
        <v>0</v>
      </c>
      <c r="BG1134" s="231">
        <f>IF(N1134="zákl. přenesená",J1134,0)</f>
        <v>0</v>
      </c>
      <c r="BH1134" s="231">
        <f>IF(N1134="sníž. přenesená",J1134,0)</f>
        <v>0</v>
      </c>
      <c r="BI1134" s="231">
        <f>IF(N1134="nulová",J1134,0)</f>
        <v>0</v>
      </c>
      <c r="BJ1134" s="16" t="s">
        <v>89</v>
      </c>
      <c r="BK1134" s="231">
        <f>ROUND(I1134*H1134,2)</f>
        <v>0</v>
      </c>
      <c r="BL1134" s="16" t="s">
        <v>142</v>
      </c>
      <c r="BM1134" s="230" t="s">
        <v>1158</v>
      </c>
    </row>
    <row r="1135" s="2" customFormat="1">
      <c r="A1135" s="37"/>
      <c r="B1135" s="38"/>
      <c r="C1135" s="39"/>
      <c r="D1135" s="232" t="s">
        <v>144</v>
      </c>
      <c r="E1135" s="39"/>
      <c r="F1135" s="233" t="s">
        <v>477</v>
      </c>
      <c r="G1135" s="39"/>
      <c r="H1135" s="39"/>
      <c r="I1135" s="234"/>
      <c r="J1135" s="39"/>
      <c r="K1135" s="39"/>
      <c r="L1135" s="43"/>
      <c r="M1135" s="235"/>
      <c r="N1135" s="236"/>
      <c r="O1135" s="90"/>
      <c r="P1135" s="90"/>
      <c r="Q1135" s="90"/>
      <c r="R1135" s="90"/>
      <c r="S1135" s="90"/>
      <c r="T1135" s="91"/>
      <c r="U1135" s="37"/>
      <c r="V1135" s="37"/>
      <c r="W1135" s="37"/>
      <c r="X1135" s="37"/>
      <c r="Y1135" s="37"/>
      <c r="Z1135" s="37"/>
      <c r="AA1135" s="37"/>
      <c r="AB1135" s="37"/>
      <c r="AC1135" s="37"/>
      <c r="AD1135" s="37"/>
      <c r="AE1135" s="37"/>
      <c r="AT1135" s="16" t="s">
        <v>144</v>
      </c>
      <c r="AU1135" s="16" t="s">
        <v>91</v>
      </c>
    </row>
    <row r="1136" s="2" customFormat="1">
      <c r="A1136" s="37"/>
      <c r="B1136" s="38"/>
      <c r="C1136" s="39"/>
      <c r="D1136" s="232" t="s">
        <v>148</v>
      </c>
      <c r="E1136" s="39"/>
      <c r="F1136" s="239" t="s">
        <v>478</v>
      </c>
      <c r="G1136" s="39"/>
      <c r="H1136" s="39"/>
      <c r="I1136" s="234"/>
      <c r="J1136" s="39"/>
      <c r="K1136" s="39"/>
      <c r="L1136" s="43"/>
      <c r="M1136" s="235"/>
      <c r="N1136" s="236"/>
      <c r="O1136" s="90"/>
      <c r="P1136" s="90"/>
      <c r="Q1136" s="90"/>
      <c r="R1136" s="90"/>
      <c r="S1136" s="90"/>
      <c r="T1136" s="91"/>
      <c r="U1136" s="37"/>
      <c r="V1136" s="37"/>
      <c r="W1136" s="37"/>
      <c r="X1136" s="37"/>
      <c r="Y1136" s="37"/>
      <c r="Z1136" s="37"/>
      <c r="AA1136" s="37"/>
      <c r="AB1136" s="37"/>
      <c r="AC1136" s="37"/>
      <c r="AD1136" s="37"/>
      <c r="AE1136" s="37"/>
      <c r="AT1136" s="16" t="s">
        <v>148</v>
      </c>
      <c r="AU1136" s="16" t="s">
        <v>91</v>
      </c>
    </row>
    <row r="1137" s="13" customFormat="1">
      <c r="A1137" s="13"/>
      <c r="B1137" s="240"/>
      <c r="C1137" s="241"/>
      <c r="D1137" s="232" t="s">
        <v>150</v>
      </c>
      <c r="E1137" s="242" t="s">
        <v>1</v>
      </c>
      <c r="F1137" s="243" t="s">
        <v>1159</v>
      </c>
      <c r="G1137" s="241"/>
      <c r="H1137" s="244">
        <v>2.8919999999999999</v>
      </c>
      <c r="I1137" s="245"/>
      <c r="J1137" s="241"/>
      <c r="K1137" s="241"/>
      <c r="L1137" s="246"/>
      <c r="M1137" s="247"/>
      <c r="N1137" s="248"/>
      <c r="O1137" s="248"/>
      <c r="P1137" s="248"/>
      <c r="Q1137" s="248"/>
      <c r="R1137" s="248"/>
      <c r="S1137" s="248"/>
      <c r="T1137" s="249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50" t="s">
        <v>150</v>
      </c>
      <c r="AU1137" s="250" t="s">
        <v>91</v>
      </c>
      <c r="AV1137" s="13" t="s">
        <v>91</v>
      </c>
      <c r="AW1137" s="13" t="s">
        <v>36</v>
      </c>
      <c r="AX1137" s="13" t="s">
        <v>89</v>
      </c>
      <c r="AY1137" s="250" t="s">
        <v>136</v>
      </c>
    </row>
    <row r="1138" s="2" customFormat="1" ht="33" customHeight="1">
      <c r="A1138" s="37"/>
      <c r="B1138" s="38"/>
      <c r="C1138" s="218" t="s">
        <v>1160</v>
      </c>
      <c r="D1138" s="218" t="s">
        <v>138</v>
      </c>
      <c r="E1138" s="219" t="s">
        <v>759</v>
      </c>
      <c r="F1138" s="220" t="s">
        <v>760</v>
      </c>
      <c r="G1138" s="221" t="s">
        <v>160</v>
      </c>
      <c r="H1138" s="222">
        <v>4.3799999999999999</v>
      </c>
      <c r="I1138" s="223"/>
      <c r="J1138" s="224">
        <f>ROUND(I1138*H1138,2)</f>
        <v>0</v>
      </c>
      <c r="K1138" s="225"/>
      <c r="L1138" s="43"/>
      <c r="M1138" s="226" t="s">
        <v>1</v>
      </c>
      <c r="N1138" s="227" t="s">
        <v>46</v>
      </c>
      <c r="O1138" s="90"/>
      <c r="P1138" s="228">
        <f>O1138*H1138</f>
        <v>0</v>
      </c>
      <c r="Q1138" s="228">
        <v>2.9656199999999999</v>
      </c>
      <c r="R1138" s="228">
        <f>Q1138*H1138</f>
        <v>12.989415599999999</v>
      </c>
      <c r="S1138" s="228">
        <v>0</v>
      </c>
      <c r="T1138" s="229">
        <f>S1138*H1138</f>
        <v>0</v>
      </c>
      <c r="U1138" s="37"/>
      <c r="V1138" s="37"/>
      <c r="W1138" s="37"/>
      <c r="X1138" s="37"/>
      <c r="Y1138" s="37"/>
      <c r="Z1138" s="37"/>
      <c r="AA1138" s="37"/>
      <c r="AB1138" s="37"/>
      <c r="AC1138" s="37"/>
      <c r="AD1138" s="37"/>
      <c r="AE1138" s="37"/>
      <c r="AR1138" s="230" t="s">
        <v>142</v>
      </c>
      <c r="AT1138" s="230" t="s">
        <v>138</v>
      </c>
      <c r="AU1138" s="230" t="s">
        <v>91</v>
      </c>
      <c r="AY1138" s="16" t="s">
        <v>136</v>
      </c>
      <c r="BE1138" s="231">
        <f>IF(N1138="základní",J1138,0)</f>
        <v>0</v>
      </c>
      <c r="BF1138" s="231">
        <f>IF(N1138="snížená",J1138,0)</f>
        <v>0</v>
      </c>
      <c r="BG1138" s="231">
        <f>IF(N1138="zákl. přenesená",J1138,0)</f>
        <v>0</v>
      </c>
      <c r="BH1138" s="231">
        <f>IF(N1138="sníž. přenesená",J1138,0)</f>
        <v>0</v>
      </c>
      <c r="BI1138" s="231">
        <f>IF(N1138="nulová",J1138,0)</f>
        <v>0</v>
      </c>
      <c r="BJ1138" s="16" t="s">
        <v>89</v>
      </c>
      <c r="BK1138" s="231">
        <f>ROUND(I1138*H1138,2)</f>
        <v>0</v>
      </c>
      <c r="BL1138" s="16" t="s">
        <v>142</v>
      </c>
      <c r="BM1138" s="230" t="s">
        <v>1161</v>
      </c>
    </row>
    <row r="1139" s="2" customFormat="1">
      <c r="A1139" s="37"/>
      <c r="B1139" s="38"/>
      <c r="C1139" s="39"/>
      <c r="D1139" s="232" t="s">
        <v>144</v>
      </c>
      <c r="E1139" s="39"/>
      <c r="F1139" s="233" t="s">
        <v>762</v>
      </c>
      <c r="G1139" s="39"/>
      <c r="H1139" s="39"/>
      <c r="I1139" s="234"/>
      <c r="J1139" s="39"/>
      <c r="K1139" s="39"/>
      <c r="L1139" s="43"/>
      <c r="M1139" s="235"/>
      <c r="N1139" s="236"/>
      <c r="O1139" s="90"/>
      <c r="P1139" s="90"/>
      <c r="Q1139" s="90"/>
      <c r="R1139" s="90"/>
      <c r="S1139" s="90"/>
      <c r="T1139" s="91"/>
      <c r="U1139" s="37"/>
      <c r="V1139" s="37"/>
      <c r="W1139" s="37"/>
      <c r="X1139" s="37"/>
      <c r="Y1139" s="37"/>
      <c r="Z1139" s="37"/>
      <c r="AA1139" s="37"/>
      <c r="AB1139" s="37"/>
      <c r="AC1139" s="37"/>
      <c r="AD1139" s="37"/>
      <c r="AE1139" s="37"/>
      <c r="AT1139" s="16" t="s">
        <v>144</v>
      </c>
      <c r="AU1139" s="16" t="s">
        <v>91</v>
      </c>
    </row>
    <row r="1140" s="2" customFormat="1">
      <c r="A1140" s="37"/>
      <c r="B1140" s="38"/>
      <c r="C1140" s="39"/>
      <c r="D1140" s="232" t="s">
        <v>148</v>
      </c>
      <c r="E1140" s="39"/>
      <c r="F1140" s="239" t="s">
        <v>478</v>
      </c>
      <c r="G1140" s="39"/>
      <c r="H1140" s="39"/>
      <c r="I1140" s="234"/>
      <c r="J1140" s="39"/>
      <c r="K1140" s="39"/>
      <c r="L1140" s="43"/>
      <c r="M1140" s="235"/>
      <c r="N1140" s="236"/>
      <c r="O1140" s="90"/>
      <c r="P1140" s="90"/>
      <c r="Q1140" s="90"/>
      <c r="R1140" s="90"/>
      <c r="S1140" s="90"/>
      <c r="T1140" s="91"/>
      <c r="U1140" s="37"/>
      <c r="V1140" s="37"/>
      <c r="W1140" s="37"/>
      <c r="X1140" s="37"/>
      <c r="Y1140" s="37"/>
      <c r="Z1140" s="37"/>
      <c r="AA1140" s="37"/>
      <c r="AB1140" s="37"/>
      <c r="AC1140" s="37"/>
      <c r="AD1140" s="37"/>
      <c r="AE1140" s="37"/>
      <c r="AT1140" s="16" t="s">
        <v>148</v>
      </c>
      <c r="AU1140" s="16" t="s">
        <v>91</v>
      </c>
    </row>
    <row r="1141" s="13" customFormat="1">
      <c r="A1141" s="13"/>
      <c r="B1141" s="240"/>
      <c r="C1141" s="241"/>
      <c r="D1141" s="232" t="s">
        <v>150</v>
      </c>
      <c r="E1141" s="242" t="s">
        <v>1</v>
      </c>
      <c r="F1141" s="243" t="s">
        <v>1162</v>
      </c>
      <c r="G1141" s="241"/>
      <c r="H1141" s="244">
        <v>4.3799999999999999</v>
      </c>
      <c r="I1141" s="245"/>
      <c r="J1141" s="241"/>
      <c r="K1141" s="241"/>
      <c r="L1141" s="246"/>
      <c r="M1141" s="247"/>
      <c r="N1141" s="248"/>
      <c r="O1141" s="248"/>
      <c r="P1141" s="248"/>
      <c r="Q1141" s="248"/>
      <c r="R1141" s="248"/>
      <c r="S1141" s="248"/>
      <c r="T1141" s="249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50" t="s">
        <v>150</v>
      </c>
      <c r="AU1141" s="250" t="s">
        <v>91</v>
      </c>
      <c r="AV1141" s="13" t="s">
        <v>91</v>
      </c>
      <c r="AW1141" s="13" t="s">
        <v>36</v>
      </c>
      <c r="AX1141" s="13" t="s">
        <v>89</v>
      </c>
      <c r="AY1141" s="250" t="s">
        <v>136</v>
      </c>
    </row>
    <row r="1142" s="2" customFormat="1" ht="33" customHeight="1">
      <c r="A1142" s="37"/>
      <c r="B1142" s="38"/>
      <c r="C1142" s="218" t="s">
        <v>1163</v>
      </c>
      <c r="D1142" s="218" t="s">
        <v>138</v>
      </c>
      <c r="E1142" s="219" t="s">
        <v>1070</v>
      </c>
      <c r="F1142" s="220" t="s">
        <v>1071</v>
      </c>
      <c r="G1142" s="221" t="s">
        <v>141</v>
      </c>
      <c r="H1142" s="222">
        <v>16.649999999999999</v>
      </c>
      <c r="I1142" s="223"/>
      <c r="J1142" s="224">
        <f>ROUND(I1142*H1142,2)</f>
        <v>0</v>
      </c>
      <c r="K1142" s="225"/>
      <c r="L1142" s="43"/>
      <c r="M1142" s="226" t="s">
        <v>1</v>
      </c>
      <c r="N1142" s="227" t="s">
        <v>46</v>
      </c>
      <c r="O1142" s="90"/>
      <c r="P1142" s="228">
        <f>O1142*H1142</f>
        <v>0</v>
      </c>
      <c r="Q1142" s="228">
        <v>1.1297900000000001</v>
      </c>
      <c r="R1142" s="228">
        <f>Q1142*H1142</f>
        <v>18.811003499999998</v>
      </c>
      <c r="S1142" s="228">
        <v>0</v>
      </c>
      <c r="T1142" s="229">
        <f>S1142*H1142</f>
        <v>0</v>
      </c>
      <c r="U1142" s="37"/>
      <c r="V1142" s="37"/>
      <c r="W1142" s="37"/>
      <c r="X1142" s="37"/>
      <c r="Y1142" s="37"/>
      <c r="Z1142" s="37"/>
      <c r="AA1142" s="37"/>
      <c r="AB1142" s="37"/>
      <c r="AC1142" s="37"/>
      <c r="AD1142" s="37"/>
      <c r="AE1142" s="37"/>
      <c r="AR1142" s="230" t="s">
        <v>142</v>
      </c>
      <c r="AT1142" s="230" t="s">
        <v>138</v>
      </c>
      <c r="AU1142" s="230" t="s">
        <v>91</v>
      </c>
      <c r="AY1142" s="16" t="s">
        <v>136</v>
      </c>
      <c r="BE1142" s="231">
        <f>IF(N1142="základní",J1142,0)</f>
        <v>0</v>
      </c>
      <c r="BF1142" s="231">
        <f>IF(N1142="snížená",J1142,0)</f>
        <v>0</v>
      </c>
      <c r="BG1142" s="231">
        <f>IF(N1142="zákl. přenesená",J1142,0)</f>
        <v>0</v>
      </c>
      <c r="BH1142" s="231">
        <f>IF(N1142="sníž. přenesená",J1142,0)</f>
        <v>0</v>
      </c>
      <c r="BI1142" s="231">
        <f>IF(N1142="nulová",J1142,0)</f>
        <v>0</v>
      </c>
      <c r="BJ1142" s="16" t="s">
        <v>89</v>
      </c>
      <c r="BK1142" s="231">
        <f>ROUND(I1142*H1142,2)</f>
        <v>0</v>
      </c>
      <c r="BL1142" s="16" t="s">
        <v>142</v>
      </c>
      <c r="BM1142" s="230" t="s">
        <v>1164</v>
      </c>
    </row>
    <row r="1143" s="2" customFormat="1">
      <c r="A1143" s="37"/>
      <c r="B1143" s="38"/>
      <c r="C1143" s="39"/>
      <c r="D1143" s="232" t="s">
        <v>144</v>
      </c>
      <c r="E1143" s="39"/>
      <c r="F1143" s="233" t="s">
        <v>1073</v>
      </c>
      <c r="G1143" s="39"/>
      <c r="H1143" s="39"/>
      <c r="I1143" s="234"/>
      <c r="J1143" s="39"/>
      <c r="K1143" s="39"/>
      <c r="L1143" s="43"/>
      <c r="M1143" s="235"/>
      <c r="N1143" s="236"/>
      <c r="O1143" s="90"/>
      <c r="P1143" s="90"/>
      <c r="Q1143" s="90"/>
      <c r="R1143" s="90"/>
      <c r="S1143" s="90"/>
      <c r="T1143" s="91"/>
      <c r="U1143" s="37"/>
      <c r="V1143" s="37"/>
      <c r="W1143" s="37"/>
      <c r="X1143" s="37"/>
      <c r="Y1143" s="37"/>
      <c r="Z1143" s="37"/>
      <c r="AA1143" s="37"/>
      <c r="AB1143" s="37"/>
      <c r="AC1143" s="37"/>
      <c r="AD1143" s="37"/>
      <c r="AE1143" s="37"/>
      <c r="AT1143" s="16" t="s">
        <v>144</v>
      </c>
      <c r="AU1143" s="16" t="s">
        <v>91</v>
      </c>
    </row>
    <row r="1144" s="2" customFormat="1">
      <c r="A1144" s="37"/>
      <c r="B1144" s="38"/>
      <c r="C1144" s="39"/>
      <c r="D1144" s="232" t="s">
        <v>148</v>
      </c>
      <c r="E1144" s="39"/>
      <c r="F1144" s="239" t="s">
        <v>470</v>
      </c>
      <c r="G1144" s="39"/>
      <c r="H1144" s="39"/>
      <c r="I1144" s="234"/>
      <c r="J1144" s="39"/>
      <c r="K1144" s="39"/>
      <c r="L1144" s="43"/>
      <c r="M1144" s="235"/>
      <c r="N1144" s="236"/>
      <c r="O1144" s="90"/>
      <c r="P1144" s="90"/>
      <c r="Q1144" s="90"/>
      <c r="R1144" s="90"/>
      <c r="S1144" s="90"/>
      <c r="T1144" s="91"/>
      <c r="U1144" s="37"/>
      <c r="V1144" s="37"/>
      <c r="W1144" s="37"/>
      <c r="X1144" s="37"/>
      <c r="Y1144" s="37"/>
      <c r="Z1144" s="37"/>
      <c r="AA1144" s="37"/>
      <c r="AB1144" s="37"/>
      <c r="AC1144" s="37"/>
      <c r="AD1144" s="37"/>
      <c r="AE1144" s="37"/>
      <c r="AT1144" s="16" t="s">
        <v>148</v>
      </c>
      <c r="AU1144" s="16" t="s">
        <v>91</v>
      </c>
    </row>
    <row r="1145" s="13" customFormat="1">
      <c r="A1145" s="13"/>
      <c r="B1145" s="240"/>
      <c r="C1145" s="241"/>
      <c r="D1145" s="232" t="s">
        <v>150</v>
      </c>
      <c r="E1145" s="242" t="s">
        <v>1</v>
      </c>
      <c r="F1145" s="243" t="s">
        <v>1165</v>
      </c>
      <c r="G1145" s="241"/>
      <c r="H1145" s="244">
        <v>16.649999999999999</v>
      </c>
      <c r="I1145" s="245"/>
      <c r="J1145" s="241"/>
      <c r="K1145" s="241"/>
      <c r="L1145" s="246"/>
      <c r="M1145" s="247"/>
      <c r="N1145" s="248"/>
      <c r="O1145" s="248"/>
      <c r="P1145" s="248"/>
      <c r="Q1145" s="248"/>
      <c r="R1145" s="248"/>
      <c r="S1145" s="248"/>
      <c r="T1145" s="249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50" t="s">
        <v>150</v>
      </c>
      <c r="AU1145" s="250" t="s">
        <v>91</v>
      </c>
      <c r="AV1145" s="13" t="s">
        <v>91</v>
      </c>
      <c r="AW1145" s="13" t="s">
        <v>36</v>
      </c>
      <c r="AX1145" s="13" t="s">
        <v>89</v>
      </c>
      <c r="AY1145" s="250" t="s">
        <v>136</v>
      </c>
    </row>
    <row r="1146" s="2" customFormat="1" ht="24.15" customHeight="1">
      <c r="A1146" s="37"/>
      <c r="B1146" s="38"/>
      <c r="C1146" s="218" t="s">
        <v>1166</v>
      </c>
      <c r="D1146" s="218" t="s">
        <v>138</v>
      </c>
      <c r="E1146" s="219" t="s">
        <v>1076</v>
      </c>
      <c r="F1146" s="220" t="s">
        <v>1077</v>
      </c>
      <c r="G1146" s="221" t="s">
        <v>141</v>
      </c>
      <c r="H1146" s="222">
        <v>8.3300000000000001</v>
      </c>
      <c r="I1146" s="223"/>
      <c r="J1146" s="224">
        <f>ROUND(I1146*H1146,2)</f>
        <v>0</v>
      </c>
      <c r="K1146" s="225"/>
      <c r="L1146" s="43"/>
      <c r="M1146" s="226" t="s">
        <v>1</v>
      </c>
      <c r="N1146" s="227" t="s">
        <v>46</v>
      </c>
      <c r="O1146" s="90"/>
      <c r="P1146" s="228">
        <f>O1146*H1146</f>
        <v>0</v>
      </c>
      <c r="Q1146" s="228">
        <v>1.1297900000000001</v>
      </c>
      <c r="R1146" s="228">
        <f>Q1146*H1146</f>
        <v>9.4111507000000003</v>
      </c>
      <c r="S1146" s="228">
        <v>0</v>
      </c>
      <c r="T1146" s="229">
        <f>S1146*H1146</f>
        <v>0</v>
      </c>
      <c r="U1146" s="37"/>
      <c r="V1146" s="37"/>
      <c r="W1146" s="37"/>
      <c r="X1146" s="37"/>
      <c r="Y1146" s="37"/>
      <c r="Z1146" s="37"/>
      <c r="AA1146" s="37"/>
      <c r="AB1146" s="37"/>
      <c r="AC1146" s="37"/>
      <c r="AD1146" s="37"/>
      <c r="AE1146" s="37"/>
      <c r="AR1146" s="230" t="s">
        <v>142</v>
      </c>
      <c r="AT1146" s="230" t="s">
        <v>138</v>
      </c>
      <c r="AU1146" s="230" t="s">
        <v>91</v>
      </c>
      <c r="AY1146" s="16" t="s">
        <v>136</v>
      </c>
      <c r="BE1146" s="231">
        <f>IF(N1146="základní",J1146,0)</f>
        <v>0</v>
      </c>
      <c r="BF1146" s="231">
        <f>IF(N1146="snížená",J1146,0)</f>
        <v>0</v>
      </c>
      <c r="BG1146" s="231">
        <f>IF(N1146="zákl. přenesená",J1146,0)</f>
        <v>0</v>
      </c>
      <c r="BH1146" s="231">
        <f>IF(N1146="sníž. přenesená",J1146,0)</f>
        <v>0</v>
      </c>
      <c r="BI1146" s="231">
        <f>IF(N1146="nulová",J1146,0)</f>
        <v>0</v>
      </c>
      <c r="BJ1146" s="16" t="s">
        <v>89</v>
      </c>
      <c r="BK1146" s="231">
        <f>ROUND(I1146*H1146,2)</f>
        <v>0</v>
      </c>
      <c r="BL1146" s="16" t="s">
        <v>142</v>
      </c>
      <c r="BM1146" s="230" t="s">
        <v>1167</v>
      </c>
    </row>
    <row r="1147" s="2" customFormat="1">
      <c r="A1147" s="37"/>
      <c r="B1147" s="38"/>
      <c r="C1147" s="39"/>
      <c r="D1147" s="232" t="s">
        <v>144</v>
      </c>
      <c r="E1147" s="39"/>
      <c r="F1147" s="233" t="s">
        <v>1079</v>
      </c>
      <c r="G1147" s="39"/>
      <c r="H1147" s="39"/>
      <c r="I1147" s="234"/>
      <c r="J1147" s="39"/>
      <c r="K1147" s="39"/>
      <c r="L1147" s="43"/>
      <c r="M1147" s="235"/>
      <c r="N1147" s="236"/>
      <c r="O1147" s="90"/>
      <c r="P1147" s="90"/>
      <c r="Q1147" s="90"/>
      <c r="R1147" s="90"/>
      <c r="S1147" s="90"/>
      <c r="T1147" s="91"/>
      <c r="U1147" s="37"/>
      <c r="V1147" s="37"/>
      <c r="W1147" s="37"/>
      <c r="X1147" s="37"/>
      <c r="Y1147" s="37"/>
      <c r="Z1147" s="37"/>
      <c r="AA1147" s="37"/>
      <c r="AB1147" s="37"/>
      <c r="AC1147" s="37"/>
      <c r="AD1147" s="37"/>
      <c r="AE1147" s="37"/>
      <c r="AT1147" s="16" t="s">
        <v>144</v>
      </c>
      <c r="AU1147" s="16" t="s">
        <v>91</v>
      </c>
    </row>
    <row r="1148" s="2" customFormat="1">
      <c r="A1148" s="37"/>
      <c r="B1148" s="38"/>
      <c r="C1148" s="39"/>
      <c r="D1148" s="237" t="s">
        <v>146</v>
      </c>
      <c r="E1148" s="39"/>
      <c r="F1148" s="238" t="s">
        <v>1080</v>
      </c>
      <c r="G1148" s="39"/>
      <c r="H1148" s="39"/>
      <c r="I1148" s="234"/>
      <c r="J1148" s="39"/>
      <c r="K1148" s="39"/>
      <c r="L1148" s="43"/>
      <c r="M1148" s="235"/>
      <c r="N1148" s="236"/>
      <c r="O1148" s="90"/>
      <c r="P1148" s="90"/>
      <c r="Q1148" s="90"/>
      <c r="R1148" s="90"/>
      <c r="S1148" s="90"/>
      <c r="T1148" s="91"/>
      <c r="U1148" s="37"/>
      <c r="V1148" s="37"/>
      <c r="W1148" s="37"/>
      <c r="X1148" s="37"/>
      <c r="Y1148" s="37"/>
      <c r="Z1148" s="37"/>
      <c r="AA1148" s="37"/>
      <c r="AB1148" s="37"/>
      <c r="AC1148" s="37"/>
      <c r="AD1148" s="37"/>
      <c r="AE1148" s="37"/>
      <c r="AT1148" s="16" t="s">
        <v>146</v>
      </c>
      <c r="AU1148" s="16" t="s">
        <v>91</v>
      </c>
    </row>
    <row r="1149" s="2" customFormat="1">
      <c r="A1149" s="37"/>
      <c r="B1149" s="38"/>
      <c r="C1149" s="39"/>
      <c r="D1149" s="232" t="s">
        <v>148</v>
      </c>
      <c r="E1149" s="39"/>
      <c r="F1149" s="239" t="s">
        <v>1081</v>
      </c>
      <c r="G1149" s="39"/>
      <c r="H1149" s="39"/>
      <c r="I1149" s="234"/>
      <c r="J1149" s="39"/>
      <c r="K1149" s="39"/>
      <c r="L1149" s="43"/>
      <c r="M1149" s="235"/>
      <c r="N1149" s="236"/>
      <c r="O1149" s="90"/>
      <c r="P1149" s="90"/>
      <c r="Q1149" s="90"/>
      <c r="R1149" s="90"/>
      <c r="S1149" s="90"/>
      <c r="T1149" s="91"/>
      <c r="U1149" s="37"/>
      <c r="V1149" s="37"/>
      <c r="W1149" s="37"/>
      <c r="X1149" s="37"/>
      <c r="Y1149" s="37"/>
      <c r="Z1149" s="37"/>
      <c r="AA1149" s="37"/>
      <c r="AB1149" s="37"/>
      <c r="AC1149" s="37"/>
      <c r="AD1149" s="37"/>
      <c r="AE1149" s="37"/>
      <c r="AT1149" s="16" t="s">
        <v>148</v>
      </c>
      <c r="AU1149" s="16" t="s">
        <v>91</v>
      </c>
    </row>
    <row r="1150" s="13" customFormat="1">
      <c r="A1150" s="13"/>
      <c r="B1150" s="240"/>
      <c r="C1150" s="241"/>
      <c r="D1150" s="232" t="s">
        <v>150</v>
      </c>
      <c r="E1150" s="242" t="s">
        <v>1</v>
      </c>
      <c r="F1150" s="243" t="s">
        <v>1168</v>
      </c>
      <c r="G1150" s="241"/>
      <c r="H1150" s="244">
        <v>8.3300000000000001</v>
      </c>
      <c r="I1150" s="245"/>
      <c r="J1150" s="241"/>
      <c r="K1150" s="241"/>
      <c r="L1150" s="246"/>
      <c r="M1150" s="247"/>
      <c r="N1150" s="248"/>
      <c r="O1150" s="248"/>
      <c r="P1150" s="248"/>
      <c r="Q1150" s="248"/>
      <c r="R1150" s="248"/>
      <c r="S1150" s="248"/>
      <c r="T1150" s="249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50" t="s">
        <v>150</v>
      </c>
      <c r="AU1150" s="250" t="s">
        <v>91</v>
      </c>
      <c r="AV1150" s="13" t="s">
        <v>91</v>
      </c>
      <c r="AW1150" s="13" t="s">
        <v>36</v>
      </c>
      <c r="AX1150" s="13" t="s">
        <v>89</v>
      </c>
      <c r="AY1150" s="250" t="s">
        <v>136</v>
      </c>
    </row>
    <row r="1151" s="2" customFormat="1" ht="24.15" customHeight="1">
      <c r="A1151" s="37"/>
      <c r="B1151" s="38"/>
      <c r="C1151" s="218" t="s">
        <v>1169</v>
      </c>
      <c r="D1151" s="218" t="s">
        <v>138</v>
      </c>
      <c r="E1151" s="219" t="s">
        <v>908</v>
      </c>
      <c r="F1151" s="220" t="s">
        <v>909</v>
      </c>
      <c r="G1151" s="221" t="s">
        <v>160</v>
      </c>
      <c r="H1151" s="222">
        <v>3.7200000000000002</v>
      </c>
      <c r="I1151" s="223"/>
      <c r="J1151" s="224">
        <f>ROUND(I1151*H1151,2)</f>
        <v>0</v>
      </c>
      <c r="K1151" s="225"/>
      <c r="L1151" s="43"/>
      <c r="M1151" s="226" t="s">
        <v>1</v>
      </c>
      <c r="N1151" s="227" t="s">
        <v>46</v>
      </c>
      <c r="O1151" s="90"/>
      <c r="P1151" s="228">
        <f>O1151*H1151</f>
        <v>0</v>
      </c>
      <c r="Q1151" s="228">
        <v>2.8967999999999998</v>
      </c>
      <c r="R1151" s="228">
        <f>Q1151*H1151</f>
        <v>10.776095999999999</v>
      </c>
      <c r="S1151" s="228">
        <v>0</v>
      </c>
      <c r="T1151" s="229">
        <f>S1151*H1151</f>
        <v>0</v>
      </c>
      <c r="U1151" s="37"/>
      <c r="V1151" s="37"/>
      <c r="W1151" s="37"/>
      <c r="X1151" s="37"/>
      <c r="Y1151" s="37"/>
      <c r="Z1151" s="37"/>
      <c r="AA1151" s="37"/>
      <c r="AB1151" s="37"/>
      <c r="AC1151" s="37"/>
      <c r="AD1151" s="37"/>
      <c r="AE1151" s="37"/>
      <c r="AR1151" s="230" t="s">
        <v>142</v>
      </c>
      <c r="AT1151" s="230" t="s">
        <v>138</v>
      </c>
      <c r="AU1151" s="230" t="s">
        <v>91</v>
      </c>
      <c r="AY1151" s="16" t="s">
        <v>136</v>
      </c>
      <c r="BE1151" s="231">
        <f>IF(N1151="základní",J1151,0)</f>
        <v>0</v>
      </c>
      <c r="BF1151" s="231">
        <f>IF(N1151="snížená",J1151,0)</f>
        <v>0</v>
      </c>
      <c r="BG1151" s="231">
        <f>IF(N1151="zákl. přenesená",J1151,0)</f>
        <v>0</v>
      </c>
      <c r="BH1151" s="231">
        <f>IF(N1151="sníž. přenesená",J1151,0)</f>
        <v>0</v>
      </c>
      <c r="BI1151" s="231">
        <f>IF(N1151="nulová",J1151,0)</f>
        <v>0</v>
      </c>
      <c r="BJ1151" s="16" t="s">
        <v>89</v>
      </c>
      <c r="BK1151" s="231">
        <f>ROUND(I1151*H1151,2)</f>
        <v>0</v>
      </c>
      <c r="BL1151" s="16" t="s">
        <v>142</v>
      </c>
      <c r="BM1151" s="230" t="s">
        <v>1170</v>
      </c>
    </row>
    <row r="1152" s="2" customFormat="1">
      <c r="A1152" s="37"/>
      <c r="B1152" s="38"/>
      <c r="C1152" s="39"/>
      <c r="D1152" s="232" t="s">
        <v>144</v>
      </c>
      <c r="E1152" s="39"/>
      <c r="F1152" s="233" t="s">
        <v>911</v>
      </c>
      <c r="G1152" s="39"/>
      <c r="H1152" s="39"/>
      <c r="I1152" s="234"/>
      <c r="J1152" s="39"/>
      <c r="K1152" s="39"/>
      <c r="L1152" s="43"/>
      <c r="M1152" s="235"/>
      <c r="N1152" s="236"/>
      <c r="O1152" s="90"/>
      <c r="P1152" s="90"/>
      <c r="Q1152" s="90"/>
      <c r="R1152" s="90"/>
      <c r="S1152" s="90"/>
      <c r="T1152" s="91"/>
      <c r="U1152" s="37"/>
      <c r="V1152" s="37"/>
      <c r="W1152" s="37"/>
      <c r="X1152" s="37"/>
      <c r="Y1152" s="37"/>
      <c r="Z1152" s="37"/>
      <c r="AA1152" s="37"/>
      <c r="AB1152" s="37"/>
      <c r="AC1152" s="37"/>
      <c r="AD1152" s="37"/>
      <c r="AE1152" s="37"/>
      <c r="AT1152" s="16" t="s">
        <v>144</v>
      </c>
      <c r="AU1152" s="16" t="s">
        <v>91</v>
      </c>
    </row>
    <row r="1153" s="2" customFormat="1">
      <c r="A1153" s="37"/>
      <c r="B1153" s="38"/>
      <c r="C1153" s="39"/>
      <c r="D1153" s="237" t="s">
        <v>146</v>
      </c>
      <c r="E1153" s="39"/>
      <c r="F1153" s="238" t="s">
        <v>912</v>
      </c>
      <c r="G1153" s="39"/>
      <c r="H1153" s="39"/>
      <c r="I1153" s="234"/>
      <c r="J1153" s="39"/>
      <c r="K1153" s="39"/>
      <c r="L1153" s="43"/>
      <c r="M1153" s="235"/>
      <c r="N1153" s="236"/>
      <c r="O1153" s="90"/>
      <c r="P1153" s="90"/>
      <c r="Q1153" s="90"/>
      <c r="R1153" s="90"/>
      <c r="S1153" s="90"/>
      <c r="T1153" s="91"/>
      <c r="U1153" s="37"/>
      <c r="V1153" s="37"/>
      <c r="W1153" s="37"/>
      <c r="X1153" s="37"/>
      <c r="Y1153" s="37"/>
      <c r="Z1153" s="37"/>
      <c r="AA1153" s="37"/>
      <c r="AB1153" s="37"/>
      <c r="AC1153" s="37"/>
      <c r="AD1153" s="37"/>
      <c r="AE1153" s="37"/>
      <c r="AT1153" s="16" t="s">
        <v>146</v>
      </c>
      <c r="AU1153" s="16" t="s">
        <v>91</v>
      </c>
    </row>
    <row r="1154" s="2" customFormat="1">
      <c r="A1154" s="37"/>
      <c r="B1154" s="38"/>
      <c r="C1154" s="39"/>
      <c r="D1154" s="232" t="s">
        <v>148</v>
      </c>
      <c r="E1154" s="39"/>
      <c r="F1154" s="239" t="s">
        <v>470</v>
      </c>
      <c r="G1154" s="39"/>
      <c r="H1154" s="39"/>
      <c r="I1154" s="234"/>
      <c r="J1154" s="39"/>
      <c r="K1154" s="39"/>
      <c r="L1154" s="43"/>
      <c r="M1154" s="235"/>
      <c r="N1154" s="236"/>
      <c r="O1154" s="90"/>
      <c r="P1154" s="90"/>
      <c r="Q1154" s="90"/>
      <c r="R1154" s="90"/>
      <c r="S1154" s="90"/>
      <c r="T1154" s="91"/>
      <c r="U1154" s="37"/>
      <c r="V1154" s="37"/>
      <c r="W1154" s="37"/>
      <c r="X1154" s="37"/>
      <c r="Y1154" s="37"/>
      <c r="Z1154" s="37"/>
      <c r="AA1154" s="37"/>
      <c r="AB1154" s="37"/>
      <c r="AC1154" s="37"/>
      <c r="AD1154" s="37"/>
      <c r="AE1154" s="37"/>
      <c r="AT1154" s="16" t="s">
        <v>148</v>
      </c>
      <c r="AU1154" s="16" t="s">
        <v>91</v>
      </c>
    </row>
    <row r="1155" s="13" customFormat="1">
      <c r="A1155" s="13"/>
      <c r="B1155" s="240"/>
      <c r="C1155" s="241"/>
      <c r="D1155" s="232" t="s">
        <v>150</v>
      </c>
      <c r="E1155" s="242" t="s">
        <v>1</v>
      </c>
      <c r="F1155" s="243" t="s">
        <v>1171</v>
      </c>
      <c r="G1155" s="241"/>
      <c r="H1155" s="244">
        <v>3.7200000000000002</v>
      </c>
      <c r="I1155" s="245"/>
      <c r="J1155" s="241"/>
      <c r="K1155" s="241"/>
      <c r="L1155" s="246"/>
      <c r="M1155" s="247"/>
      <c r="N1155" s="248"/>
      <c r="O1155" s="248"/>
      <c r="P1155" s="248"/>
      <c r="Q1155" s="248"/>
      <c r="R1155" s="248"/>
      <c r="S1155" s="248"/>
      <c r="T1155" s="249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50" t="s">
        <v>150</v>
      </c>
      <c r="AU1155" s="250" t="s">
        <v>91</v>
      </c>
      <c r="AV1155" s="13" t="s">
        <v>91</v>
      </c>
      <c r="AW1155" s="13" t="s">
        <v>36</v>
      </c>
      <c r="AX1155" s="13" t="s">
        <v>89</v>
      </c>
      <c r="AY1155" s="250" t="s">
        <v>136</v>
      </c>
    </row>
    <row r="1156" s="2" customFormat="1" ht="24.15" customHeight="1">
      <c r="A1156" s="37"/>
      <c r="B1156" s="38"/>
      <c r="C1156" s="218" t="s">
        <v>1172</v>
      </c>
      <c r="D1156" s="218" t="s">
        <v>138</v>
      </c>
      <c r="E1156" s="219" t="s">
        <v>364</v>
      </c>
      <c r="F1156" s="220" t="s">
        <v>365</v>
      </c>
      <c r="G1156" s="221" t="s">
        <v>141</v>
      </c>
      <c r="H1156" s="222">
        <v>2.0880000000000001</v>
      </c>
      <c r="I1156" s="223"/>
      <c r="J1156" s="224">
        <f>ROUND(I1156*H1156,2)</f>
        <v>0</v>
      </c>
      <c r="K1156" s="225"/>
      <c r="L1156" s="43"/>
      <c r="M1156" s="226" t="s">
        <v>1</v>
      </c>
      <c r="N1156" s="227" t="s">
        <v>46</v>
      </c>
      <c r="O1156" s="90"/>
      <c r="P1156" s="228">
        <f>O1156*H1156</f>
        <v>0</v>
      </c>
      <c r="Q1156" s="228">
        <v>0</v>
      </c>
      <c r="R1156" s="228">
        <f>Q1156*H1156</f>
        <v>0</v>
      </c>
      <c r="S1156" s="228">
        <v>0</v>
      </c>
      <c r="T1156" s="229">
        <f>S1156*H1156</f>
        <v>0</v>
      </c>
      <c r="U1156" s="37"/>
      <c r="V1156" s="37"/>
      <c r="W1156" s="37"/>
      <c r="X1156" s="37"/>
      <c r="Y1156" s="37"/>
      <c r="Z1156" s="37"/>
      <c r="AA1156" s="37"/>
      <c r="AB1156" s="37"/>
      <c r="AC1156" s="37"/>
      <c r="AD1156" s="37"/>
      <c r="AE1156" s="37"/>
      <c r="AR1156" s="230" t="s">
        <v>142</v>
      </c>
      <c r="AT1156" s="230" t="s">
        <v>138</v>
      </c>
      <c r="AU1156" s="230" t="s">
        <v>91</v>
      </c>
      <c r="AY1156" s="16" t="s">
        <v>136</v>
      </c>
      <c r="BE1156" s="231">
        <f>IF(N1156="základní",J1156,0)</f>
        <v>0</v>
      </c>
      <c r="BF1156" s="231">
        <f>IF(N1156="snížená",J1156,0)</f>
        <v>0</v>
      </c>
      <c r="BG1156" s="231">
        <f>IF(N1156="zákl. přenesená",J1156,0)</f>
        <v>0</v>
      </c>
      <c r="BH1156" s="231">
        <f>IF(N1156="sníž. přenesená",J1156,0)</f>
        <v>0</v>
      </c>
      <c r="BI1156" s="231">
        <f>IF(N1156="nulová",J1156,0)</f>
        <v>0</v>
      </c>
      <c r="BJ1156" s="16" t="s">
        <v>89</v>
      </c>
      <c r="BK1156" s="231">
        <f>ROUND(I1156*H1156,2)</f>
        <v>0</v>
      </c>
      <c r="BL1156" s="16" t="s">
        <v>142</v>
      </c>
      <c r="BM1156" s="230" t="s">
        <v>1173</v>
      </c>
    </row>
    <row r="1157" s="2" customFormat="1">
      <c r="A1157" s="37"/>
      <c r="B1157" s="38"/>
      <c r="C1157" s="39"/>
      <c r="D1157" s="232" t="s">
        <v>144</v>
      </c>
      <c r="E1157" s="39"/>
      <c r="F1157" s="233" t="s">
        <v>552</v>
      </c>
      <c r="G1157" s="39"/>
      <c r="H1157" s="39"/>
      <c r="I1157" s="234"/>
      <c r="J1157" s="39"/>
      <c r="K1157" s="39"/>
      <c r="L1157" s="43"/>
      <c r="M1157" s="235"/>
      <c r="N1157" s="236"/>
      <c r="O1157" s="90"/>
      <c r="P1157" s="90"/>
      <c r="Q1157" s="90"/>
      <c r="R1157" s="90"/>
      <c r="S1157" s="90"/>
      <c r="T1157" s="91"/>
      <c r="U1157" s="37"/>
      <c r="V1157" s="37"/>
      <c r="W1157" s="37"/>
      <c r="X1157" s="37"/>
      <c r="Y1157" s="37"/>
      <c r="Z1157" s="37"/>
      <c r="AA1157" s="37"/>
      <c r="AB1157" s="37"/>
      <c r="AC1157" s="37"/>
      <c r="AD1157" s="37"/>
      <c r="AE1157" s="37"/>
      <c r="AT1157" s="16" t="s">
        <v>144</v>
      </c>
      <c r="AU1157" s="16" t="s">
        <v>91</v>
      </c>
    </row>
    <row r="1158" s="2" customFormat="1">
      <c r="A1158" s="37"/>
      <c r="B1158" s="38"/>
      <c r="C1158" s="39"/>
      <c r="D1158" s="237" t="s">
        <v>146</v>
      </c>
      <c r="E1158" s="39"/>
      <c r="F1158" s="238" t="s">
        <v>368</v>
      </c>
      <c r="G1158" s="39"/>
      <c r="H1158" s="39"/>
      <c r="I1158" s="234"/>
      <c r="J1158" s="39"/>
      <c r="K1158" s="39"/>
      <c r="L1158" s="43"/>
      <c r="M1158" s="235"/>
      <c r="N1158" s="236"/>
      <c r="O1158" s="90"/>
      <c r="P1158" s="90"/>
      <c r="Q1158" s="90"/>
      <c r="R1158" s="90"/>
      <c r="S1158" s="90"/>
      <c r="T1158" s="91"/>
      <c r="U1158" s="37"/>
      <c r="V1158" s="37"/>
      <c r="W1158" s="37"/>
      <c r="X1158" s="37"/>
      <c r="Y1158" s="37"/>
      <c r="Z1158" s="37"/>
      <c r="AA1158" s="37"/>
      <c r="AB1158" s="37"/>
      <c r="AC1158" s="37"/>
      <c r="AD1158" s="37"/>
      <c r="AE1158" s="37"/>
      <c r="AT1158" s="16" t="s">
        <v>146</v>
      </c>
      <c r="AU1158" s="16" t="s">
        <v>91</v>
      </c>
    </row>
    <row r="1159" s="13" customFormat="1">
      <c r="A1159" s="13"/>
      <c r="B1159" s="240"/>
      <c r="C1159" s="241"/>
      <c r="D1159" s="232" t="s">
        <v>150</v>
      </c>
      <c r="E1159" s="242" t="s">
        <v>1</v>
      </c>
      <c r="F1159" s="243" t="s">
        <v>1174</v>
      </c>
      <c r="G1159" s="241"/>
      <c r="H1159" s="244">
        <v>2.0880000000000001</v>
      </c>
      <c r="I1159" s="245"/>
      <c r="J1159" s="241"/>
      <c r="K1159" s="241"/>
      <c r="L1159" s="246"/>
      <c r="M1159" s="247"/>
      <c r="N1159" s="248"/>
      <c r="O1159" s="248"/>
      <c r="P1159" s="248"/>
      <c r="Q1159" s="248"/>
      <c r="R1159" s="248"/>
      <c r="S1159" s="248"/>
      <c r="T1159" s="249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50" t="s">
        <v>150</v>
      </c>
      <c r="AU1159" s="250" t="s">
        <v>91</v>
      </c>
      <c r="AV1159" s="13" t="s">
        <v>91</v>
      </c>
      <c r="AW1159" s="13" t="s">
        <v>36</v>
      </c>
      <c r="AX1159" s="13" t="s">
        <v>89</v>
      </c>
      <c r="AY1159" s="250" t="s">
        <v>136</v>
      </c>
    </row>
    <row r="1160" s="2" customFormat="1" ht="16.5" customHeight="1">
      <c r="A1160" s="37"/>
      <c r="B1160" s="38"/>
      <c r="C1160" s="218" t="s">
        <v>1175</v>
      </c>
      <c r="D1160" s="218" t="s">
        <v>138</v>
      </c>
      <c r="E1160" s="219" t="s">
        <v>1176</v>
      </c>
      <c r="F1160" s="220" t="s">
        <v>1177</v>
      </c>
      <c r="G1160" s="221" t="s">
        <v>160</v>
      </c>
      <c r="H1160" s="222">
        <v>0.251</v>
      </c>
      <c r="I1160" s="223"/>
      <c r="J1160" s="224">
        <f>ROUND(I1160*H1160,2)</f>
        <v>0</v>
      </c>
      <c r="K1160" s="225"/>
      <c r="L1160" s="43"/>
      <c r="M1160" s="226" t="s">
        <v>1</v>
      </c>
      <c r="N1160" s="227" t="s">
        <v>46</v>
      </c>
      <c r="O1160" s="90"/>
      <c r="P1160" s="228">
        <f>O1160*H1160</f>
        <v>0</v>
      </c>
      <c r="Q1160" s="228">
        <v>0</v>
      </c>
      <c r="R1160" s="228">
        <f>Q1160*H1160</f>
        <v>0</v>
      </c>
      <c r="S1160" s="228">
        <v>0</v>
      </c>
      <c r="T1160" s="229">
        <f>S1160*H1160</f>
        <v>0</v>
      </c>
      <c r="U1160" s="37"/>
      <c r="V1160" s="37"/>
      <c r="W1160" s="37"/>
      <c r="X1160" s="37"/>
      <c r="Y1160" s="37"/>
      <c r="Z1160" s="37"/>
      <c r="AA1160" s="37"/>
      <c r="AB1160" s="37"/>
      <c r="AC1160" s="37"/>
      <c r="AD1160" s="37"/>
      <c r="AE1160" s="37"/>
      <c r="AR1160" s="230" t="s">
        <v>142</v>
      </c>
      <c r="AT1160" s="230" t="s">
        <v>138</v>
      </c>
      <c r="AU1160" s="230" t="s">
        <v>91</v>
      </c>
      <c r="AY1160" s="16" t="s">
        <v>136</v>
      </c>
      <c r="BE1160" s="231">
        <f>IF(N1160="základní",J1160,0)</f>
        <v>0</v>
      </c>
      <c r="BF1160" s="231">
        <f>IF(N1160="snížená",J1160,0)</f>
        <v>0</v>
      </c>
      <c r="BG1160" s="231">
        <f>IF(N1160="zákl. přenesená",J1160,0)</f>
        <v>0</v>
      </c>
      <c r="BH1160" s="231">
        <f>IF(N1160="sníž. přenesená",J1160,0)</f>
        <v>0</v>
      </c>
      <c r="BI1160" s="231">
        <f>IF(N1160="nulová",J1160,0)</f>
        <v>0</v>
      </c>
      <c r="BJ1160" s="16" t="s">
        <v>89</v>
      </c>
      <c r="BK1160" s="231">
        <f>ROUND(I1160*H1160,2)</f>
        <v>0</v>
      </c>
      <c r="BL1160" s="16" t="s">
        <v>142</v>
      </c>
      <c r="BM1160" s="230" t="s">
        <v>1178</v>
      </c>
    </row>
    <row r="1161" s="2" customFormat="1">
      <c r="A1161" s="37"/>
      <c r="B1161" s="38"/>
      <c r="C1161" s="39"/>
      <c r="D1161" s="232" t="s">
        <v>144</v>
      </c>
      <c r="E1161" s="39"/>
      <c r="F1161" s="233" t="s">
        <v>1179</v>
      </c>
      <c r="G1161" s="39"/>
      <c r="H1161" s="39"/>
      <c r="I1161" s="234"/>
      <c r="J1161" s="39"/>
      <c r="K1161" s="39"/>
      <c r="L1161" s="43"/>
      <c r="M1161" s="235"/>
      <c r="N1161" s="236"/>
      <c r="O1161" s="90"/>
      <c r="P1161" s="90"/>
      <c r="Q1161" s="90"/>
      <c r="R1161" s="90"/>
      <c r="S1161" s="90"/>
      <c r="T1161" s="91"/>
      <c r="U1161" s="37"/>
      <c r="V1161" s="37"/>
      <c r="W1161" s="37"/>
      <c r="X1161" s="37"/>
      <c r="Y1161" s="37"/>
      <c r="Z1161" s="37"/>
      <c r="AA1161" s="37"/>
      <c r="AB1161" s="37"/>
      <c r="AC1161" s="37"/>
      <c r="AD1161" s="37"/>
      <c r="AE1161" s="37"/>
      <c r="AT1161" s="16" t="s">
        <v>144</v>
      </c>
      <c r="AU1161" s="16" t="s">
        <v>91</v>
      </c>
    </row>
    <row r="1162" s="2" customFormat="1">
      <c r="A1162" s="37"/>
      <c r="B1162" s="38"/>
      <c r="C1162" s="39"/>
      <c r="D1162" s="237" t="s">
        <v>146</v>
      </c>
      <c r="E1162" s="39"/>
      <c r="F1162" s="238" t="s">
        <v>1180</v>
      </c>
      <c r="G1162" s="39"/>
      <c r="H1162" s="39"/>
      <c r="I1162" s="234"/>
      <c r="J1162" s="39"/>
      <c r="K1162" s="39"/>
      <c r="L1162" s="43"/>
      <c r="M1162" s="235"/>
      <c r="N1162" s="236"/>
      <c r="O1162" s="90"/>
      <c r="P1162" s="90"/>
      <c r="Q1162" s="90"/>
      <c r="R1162" s="90"/>
      <c r="S1162" s="90"/>
      <c r="T1162" s="91"/>
      <c r="U1162" s="37"/>
      <c r="V1162" s="37"/>
      <c r="W1162" s="37"/>
      <c r="X1162" s="37"/>
      <c r="Y1162" s="37"/>
      <c r="Z1162" s="37"/>
      <c r="AA1162" s="37"/>
      <c r="AB1162" s="37"/>
      <c r="AC1162" s="37"/>
      <c r="AD1162" s="37"/>
      <c r="AE1162" s="37"/>
      <c r="AT1162" s="16" t="s">
        <v>146</v>
      </c>
      <c r="AU1162" s="16" t="s">
        <v>91</v>
      </c>
    </row>
    <row r="1163" s="2" customFormat="1">
      <c r="A1163" s="37"/>
      <c r="B1163" s="38"/>
      <c r="C1163" s="39"/>
      <c r="D1163" s="232" t="s">
        <v>148</v>
      </c>
      <c r="E1163" s="39"/>
      <c r="F1163" s="239" t="s">
        <v>470</v>
      </c>
      <c r="G1163" s="39"/>
      <c r="H1163" s="39"/>
      <c r="I1163" s="234"/>
      <c r="J1163" s="39"/>
      <c r="K1163" s="39"/>
      <c r="L1163" s="43"/>
      <c r="M1163" s="235"/>
      <c r="N1163" s="236"/>
      <c r="O1163" s="90"/>
      <c r="P1163" s="90"/>
      <c r="Q1163" s="90"/>
      <c r="R1163" s="90"/>
      <c r="S1163" s="90"/>
      <c r="T1163" s="91"/>
      <c r="U1163" s="37"/>
      <c r="V1163" s="37"/>
      <c r="W1163" s="37"/>
      <c r="X1163" s="37"/>
      <c r="Y1163" s="37"/>
      <c r="Z1163" s="37"/>
      <c r="AA1163" s="37"/>
      <c r="AB1163" s="37"/>
      <c r="AC1163" s="37"/>
      <c r="AD1163" s="37"/>
      <c r="AE1163" s="37"/>
      <c r="AT1163" s="16" t="s">
        <v>148</v>
      </c>
      <c r="AU1163" s="16" t="s">
        <v>91</v>
      </c>
    </row>
    <row r="1164" s="13" customFormat="1">
      <c r="A1164" s="13"/>
      <c r="B1164" s="240"/>
      <c r="C1164" s="241"/>
      <c r="D1164" s="232" t="s">
        <v>150</v>
      </c>
      <c r="E1164" s="242" t="s">
        <v>1</v>
      </c>
      <c r="F1164" s="243" t="s">
        <v>1181</v>
      </c>
      <c r="G1164" s="241"/>
      <c r="H1164" s="244">
        <v>0.251</v>
      </c>
      <c r="I1164" s="245"/>
      <c r="J1164" s="241"/>
      <c r="K1164" s="241"/>
      <c r="L1164" s="246"/>
      <c r="M1164" s="247"/>
      <c r="N1164" s="248"/>
      <c r="O1164" s="248"/>
      <c r="P1164" s="248"/>
      <c r="Q1164" s="248"/>
      <c r="R1164" s="248"/>
      <c r="S1164" s="248"/>
      <c r="T1164" s="249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50" t="s">
        <v>150</v>
      </c>
      <c r="AU1164" s="250" t="s">
        <v>91</v>
      </c>
      <c r="AV1164" s="13" t="s">
        <v>91</v>
      </c>
      <c r="AW1164" s="13" t="s">
        <v>36</v>
      </c>
      <c r="AX1164" s="13" t="s">
        <v>89</v>
      </c>
      <c r="AY1164" s="250" t="s">
        <v>136</v>
      </c>
    </row>
    <row r="1165" s="2" customFormat="1" ht="33" customHeight="1">
      <c r="A1165" s="37"/>
      <c r="B1165" s="38"/>
      <c r="C1165" s="218" t="s">
        <v>1182</v>
      </c>
      <c r="D1165" s="218" t="s">
        <v>138</v>
      </c>
      <c r="E1165" s="219" t="s">
        <v>492</v>
      </c>
      <c r="F1165" s="220" t="s">
        <v>493</v>
      </c>
      <c r="G1165" s="221" t="s">
        <v>160</v>
      </c>
      <c r="H1165" s="222">
        <v>10.045999999999999</v>
      </c>
      <c r="I1165" s="223"/>
      <c r="J1165" s="224">
        <f>ROUND(I1165*H1165,2)</f>
        <v>0</v>
      </c>
      <c r="K1165" s="225"/>
      <c r="L1165" s="43"/>
      <c r="M1165" s="226" t="s">
        <v>1</v>
      </c>
      <c r="N1165" s="227" t="s">
        <v>46</v>
      </c>
      <c r="O1165" s="90"/>
      <c r="P1165" s="228">
        <f>O1165*H1165</f>
        <v>0</v>
      </c>
      <c r="Q1165" s="228">
        <v>0</v>
      </c>
      <c r="R1165" s="228">
        <f>Q1165*H1165</f>
        <v>0</v>
      </c>
      <c r="S1165" s="228">
        <v>0</v>
      </c>
      <c r="T1165" s="229">
        <f>S1165*H1165</f>
        <v>0</v>
      </c>
      <c r="U1165" s="37"/>
      <c r="V1165" s="37"/>
      <c r="W1165" s="37"/>
      <c r="X1165" s="37"/>
      <c r="Y1165" s="37"/>
      <c r="Z1165" s="37"/>
      <c r="AA1165" s="37"/>
      <c r="AB1165" s="37"/>
      <c r="AC1165" s="37"/>
      <c r="AD1165" s="37"/>
      <c r="AE1165" s="37"/>
      <c r="AR1165" s="230" t="s">
        <v>142</v>
      </c>
      <c r="AT1165" s="230" t="s">
        <v>138</v>
      </c>
      <c r="AU1165" s="230" t="s">
        <v>91</v>
      </c>
      <c r="AY1165" s="16" t="s">
        <v>136</v>
      </c>
      <c r="BE1165" s="231">
        <f>IF(N1165="základní",J1165,0)</f>
        <v>0</v>
      </c>
      <c r="BF1165" s="231">
        <f>IF(N1165="snížená",J1165,0)</f>
        <v>0</v>
      </c>
      <c r="BG1165" s="231">
        <f>IF(N1165="zákl. přenesená",J1165,0)</f>
        <v>0</v>
      </c>
      <c r="BH1165" s="231">
        <f>IF(N1165="sníž. přenesená",J1165,0)</f>
        <v>0</v>
      </c>
      <c r="BI1165" s="231">
        <f>IF(N1165="nulová",J1165,0)</f>
        <v>0</v>
      </c>
      <c r="BJ1165" s="16" t="s">
        <v>89</v>
      </c>
      <c r="BK1165" s="231">
        <f>ROUND(I1165*H1165,2)</f>
        <v>0</v>
      </c>
      <c r="BL1165" s="16" t="s">
        <v>142</v>
      </c>
      <c r="BM1165" s="230" t="s">
        <v>1183</v>
      </c>
    </row>
    <row r="1166" s="2" customFormat="1">
      <c r="A1166" s="37"/>
      <c r="B1166" s="38"/>
      <c r="C1166" s="39"/>
      <c r="D1166" s="232" t="s">
        <v>144</v>
      </c>
      <c r="E1166" s="39"/>
      <c r="F1166" s="233" t="s">
        <v>495</v>
      </c>
      <c r="G1166" s="39"/>
      <c r="H1166" s="39"/>
      <c r="I1166" s="234"/>
      <c r="J1166" s="39"/>
      <c r="K1166" s="39"/>
      <c r="L1166" s="43"/>
      <c r="M1166" s="235"/>
      <c r="N1166" s="236"/>
      <c r="O1166" s="90"/>
      <c r="P1166" s="90"/>
      <c r="Q1166" s="90"/>
      <c r="R1166" s="90"/>
      <c r="S1166" s="90"/>
      <c r="T1166" s="91"/>
      <c r="U1166" s="37"/>
      <c r="V1166" s="37"/>
      <c r="W1166" s="37"/>
      <c r="X1166" s="37"/>
      <c r="Y1166" s="37"/>
      <c r="Z1166" s="37"/>
      <c r="AA1166" s="37"/>
      <c r="AB1166" s="37"/>
      <c r="AC1166" s="37"/>
      <c r="AD1166" s="37"/>
      <c r="AE1166" s="37"/>
      <c r="AT1166" s="16" t="s">
        <v>144</v>
      </c>
      <c r="AU1166" s="16" t="s">
        <v>91</v>
      </c>
    </row>
    <row r="1167" s="2" customFormat="1">
      <c r="A1167" s="37"/>
      <c r="B1167" s="38"/>
      <c r="C1167" s="39"/>
      <c r="D1167" s="237" t="s">
        <v>146</v>
      </c>
      <c r="E1167" s="39"/>
      <c r="F1167" s="238" t="s">
        <v>496</v>
      </c>
      <c r="G1167" s="39"/>
      <c r="H1167" s="39"/>
      <c r="I1167" s="234"/>
      <c r="J1167" s="39"/>
      <c r="K1167" s="39"/>
      <c r="L1167" s="43"/>
      <c r="M1167" s="235"/>
      <c r="N1167" s="236"/>
      <c r="O1167" s="90"/>
      <c r="P1167" s="90"/>
      <c r="Q1167" s="90"/>
      <c r="R1167" s="90"/>
      <c r="S1167" s="90"/>
      <c r="T1167" s="91"/>
      <c r="U1167" s="37"/>
      <c r="V1167" s="37"/>
      <c r="W1167" s="37"/>
      <c r="X1167" s="37"/>
      <c r="Y1167" s="37"/>
      <c r="Z1167" s="37"/>
      <c r="AA1167" s="37"/>
      <c r="AB1167" s="37"/>
      <c r="AC1167" s="37"/>
      <c r="AD1167" s="37"/>
      <c r="AE1167" s="37"/>
      <c r="AT1167" s="16" t="s">
        <v>146</v>
      </c>
      <c r="AU1167" s="16" t="s">
        <v>91</v>
      </c>
    </row>
    <row r="1168" s="2" customFormat="1">
      <c r="A1168" s="37"/>
      <c r="B1168" s="38"/>
      <c r="C1168" s="39"/>
      <c r="D1168" s="232" t="s">
        <v>148</v>
      </c>
      <c r="E1168" s="39"/>
      <c r="F1168" s="239" t="s">
        <v>470</v>
      </c>
      <c r="G1168" s="39"/>
      <c r="H1168" s="39"/>
      <c r="I1168" s="234"/>
      <c r="J1168" s="39"/>
      <c r="K1168" s="39"/>
      <c r="L1168" s="43"/>
      <c r="M1168" s="235"/>
      <c r="N1168" s="236"/>
      <c r="O1168" s="90"/>
      <c r="P1168" s="90"/>
      <c r="Q1168" s="90"/>
      <c r="R1168" s="90"/>
      <c r="S1168" s="90"/>
      <c r="T1168" s="91"/>
      <c r="U1168" s="37"/>
      <c r="V1168" s="37"/>
      <c r="W1168" s="37"/>
      <c r="X1168" s="37"/>
      <c r="Y1168" s="37"/>
      <c r="Z1168" s="37"/>
      <c r="AA1168" s="37"/>
      <c r="AB1168" s="37"/>
      <c r="AC1168" s="37"/>
      <c r="AD1168" s="37"/>
      <c r="AE1168" s="37"/>
      <c r="AT1168" s="16" t="s">
        <v>148</v>
      </c>
      <c r="AU1168" s="16" t="s">
        <v>91</v>
      </c>
    </row>
    <row r="1169" s="13" customFormat="1">
      <c r="A1169" s="13"/>
      <c r="B1169" s="240"/>
      <c r="C1169" s="241"/>
      <c r="D1169" s="232" t="s">
        <v>150</v>
      </c>
      <c r="E1169" s="242" t="s">
        <v>1</v>
      </c>
      <c r="F1169" s="243" t="s">
        <v>1184</v>
      </c>
      <c r="G1169" s="241"/>
      <c r="H1169" s="244">
        <v>10.045999999999999</v>
      </c>
      <c r="I1169" s="245"/>
      <c r="J1169" s="241"/>
      <c r="K1169" s="241"/>
      <c r="L1169" s="246"/>
      <c r="M1169" s="247"/>
      <c r="N1169" s="248"/>
      <c r="O1169" s="248"/>
      <c r="P1169" s="248"/>
      <c r="Q1169" s="248"/>
      <c r="R1169" s="248"/>
      <c r="S1169" s="248"/>
      <c r="T1169" s="249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250" t="s">
        <v>150</v>
      </c>
      <c r="AU1169" s="250" t="s">
        <v>91</v>
      </c>
      <c r="AV1169" s="13" t="s">
        <v>91</v>
      </c>
      <c r="AW1169" s="13" t="s">
        <v>36</v>
      </c>
      <c r="AX1169" s="13" t="s">
        <v>89</v>
      </c>
      <c r="AY1169" s="250" t="s">
        <v>136</v>
      </c>
    </row>
    <row r="1170" s="2" customFormat="1" ht="24.15" customHeight="1">
      <c r="A1170" s="37"/>
      <c r="B1170" s="38"/>
      <c r="C1170" s="218" t="s">
        <v>1185</v>
      </c>
      <c r="D1170" s="218" t="s">
        <v>138</v>
      </c>
      <c r="E1170" s="219" t="s">
        <v>578</v>
      </c>
      <c r="F1170" s="220" t="s">
        <v>579</v>
      </c>
      <c r="G1170" s="221" t="s">
        <v>160</v>
      </c>
      <c r="H1170" s="222">
        <v>10.045999999999999</v>
      </c>
      <c r="I1170" s="223"/>
      <c r="J1170" s="224">
        <f>ROUND(I1170*H1170,2)</f>
        <v>0</v>
      </c>
      <c r="K1170" s="225"/>
      <c r="L1170" s="43"/>
      <c r="M1170" s="226" t="s">
        <v>1</v>
      </c>
      <c r="N1170" s="227" t="s">
        <v>46</v>
      </c>
      <c r="O1170" s="90"/>
      <c r="P1170" s="228">
        <f>O1170*H1170</f>
        <v>0</v>
      </c>
      <c r="Q1170" s="228">
        <v>1.8700000000000001</v>
      </c>
      <c r="R1170" s="228">
        <f>Q1170*H1170</f>
        <v>18.786020000000001</v>
      </c>
      <c r="S1170" s="228">
        <v>0</v>
      </c>
      <c r="T1170" s="229">
        <f>S1170*H1170</f>
        <v>0</v>
      </c>
      <c r="U1170" s="37"/>
      <c r="V1170" s="37"/>
      <c r="W1170" s="37"/>
      <c r="X1170" s="37"/>
      <c r="Y1170" s="37"/>
      <c r="Z1170" s="37"/>
      <c r="AA1170" s="37"/>
      <c r="AB1170" s="37"/>
      <c r="AC1170" s="37"/>
      <c r="AD1170" s="37"/>
      <c r="AE1170" s="37"/>
      <c r="AR1170" s="230" t="s">
        <v>142</v>
      </c>
      <c r="AT1170" s="230" t="s">
        <v>138</v>
      </c>
      <c r="AU1170" s="230" t="s">
        <v>91</v>
      </c>
      <c r="AY1170" s="16" t="s">
        <v>136</v>
      </c>
      <c r="BE1170" s="231">
        <f>IF(N1170="základní",J1170,0)</f>
        <v>0</v>
      </c>
      <c r="BF1170" s="231">
        <f>IF(N1170="snížená",J1170,0)</f>
        <v>0</v>
      </c>
      <c r="BG1170" s="231">
        <f>IF(N1170="zákl. přenesená",J1170,0)</f>
        <v>0</v>
      </c>
      <c r="BH1170" s="231">
        <f>IF(N1170="sníž. přenesená",J1170,0)</f>
        <v>0</v>
      </c>
      <c r="BI1170" s="231">
        <f>IF(N1170="nulová",J1170,0)</f>
        <v>0</v>
      </c>
      <c r="BJ1170" s="16" t="s">
        <v>89</v>
      </c>
      <c r="BK1170" s="231">
        <f>ROUND(I1170*H1170,2)</f>
        <v>0</v>
      </c>
      <c r="BL1170" s="16" t="s">
        <v>142</v>
      </c>
      <c r="BM1170" s="230" t="s">
        <v>1186</v>
      </c>
    </row>
    <row r="1171" s="2" customFormat="1">
      <c r="A1171" s="37"/>
      <c r="B1171" s="38"/>
      <c r="C1171" s="39"/>
      <c r="D1171" s="232" t="s">
        <v>144</v>
      </c>
      <c r="E1171" s="39"/>
      <c r="F1171" s="233" t="s">
        <v>581</v>
      </c>
      <c r="G1171" s="39"/>
      <c r="H1171" s="39"/>
      <c r="I1171" s="234"/>
      <c r="J1171" s="39"/>
      <c r="K1171" s="39"/>
      <c r="L1171" s="43"/>
      <c r="M1171" s="235"/>
      <c r="N1171" s="236"/>
      <c r="O1171" s="90"/>
      <c r="P1171" s="90"/>
      <c r="Q1171" s="90"/>
      <c r="R1171" s="90"/>
      <c r="S1171" s="90"/>
      <c r="T1171" s="91"/>
      <c r="U1171" s="37"/>
      <c r="V1171" s="37"/>
      <c r="W1171" s="37"/>
      <c r="X1171" s="37"/>
      <c r="Y1171" s="37"/>
      <c r="Z1171" s="37"/>
      <c r="AA1171" s="37"/>
      <c r="AB1171" s="37"/>
      <c r="AC1171" s="37"/>
      <c r="AD1171" s="37"/>
      <c r="AE1171" s="37"/>
      <c r="AT1171" s="16" t="s">
        <v>144</v>
      </c>
      <c r="AU1171" s="16" t="s">
        <v>91</v>
      </c>
    </row>
    <row r="1172" s="2" customFormat="1">
      <c r="A1172" s="37"/>
      <c r="B1172" s="38"/>
      <c r="C1172" s="39"/>
      <c r="D1172" s="237" t="s">
        <v>146</v>
      </c>
      <c r="E1172" s="39"/>
      <c r="F1172" s="238" t="s">
        <v>582</v>
      </c>
      <c r="G1172" s="39"/>
      <c r="H1172" s="39"/>
      <c r="I1172" s="234"/>
      <c r="J1172" s="39"/>
      <c r="K1172" s="39"/>
      <c r="L1172" s="43"/>
      <c r="M1172" s="235"/>
      <c r="N1172" s="236"/>
      <c r="O1172" s="90"/>
      <c r="P1172" s="90"/>
      <c r="Q1172" s="90"/>
      <c r="R1172" s="90"/>
      <c r="S1172" s="90"/>
      <c r="T1172" s="91"/>
      <c r="U1172" s="37"/>
      <c r="V1172" s="37"/>
      <c r="W1172" s="37"/>
      <c r="X1172" s="37"/>
      <c r="Y1172" s="37"/>
      <c r="Z1172" s="37"/>
      <c r="AA1172" s="37"/>
      <c r="AB1172" s="37"/>
      <c r="AC1172" s="37"/>
      <c r="AD1172" s="37"/>
      <c r="AE1172" s="37"/>
      <c r="AT1172" s="16" t="s">
        <v>146</v>
      </c>
      <c r="AU1172" s="16" t="s">
        <v>91</v>
      </c>
    </row>
    <row r="1173" s="2" customFormat="1">
      <c r="A1173" s="37"/>
      <c r="B1173" s="38"/>
      <c r="C1173" s="39"/>
      <c r="D1173" s="232" t="s">
        <v>148</v>
      </c>
      <c r="E1173" s="39"/>
      <c r="F1173" s="239" t="s">
        <v>470</v>
      </c>
      <c r="G1173" s="39"/>
      <c r="H1173" s="39"/>
      <c r="I1173" s="234"/>
      <c r="J1173" s="39"/>
      <c r="K1173" s="39"/>
      <c r="L1173" s="43"/>
      <c r="M1173" s="235"/>
      <c r="N1173" s="236"/>
      <c r="O1173" s="90"/>
      <c r="P1173" s="90"/>
      <c r="Q1173" s="90"/>
      <c r="R1173" s="90"/>
      <c r="S1173" s="90"/>
      <c r="T1173" s="91"/>
      <c r="U1173" s="37"/>
      <c r="V1173" s="37"/>
      <c r="W1173" s="37"/>
      <c r="X1173" s="37"/>
      <c r="Y1173" s="37"/>
      <c r="Z1173" s="37"/>
      <c r="AA1173" s="37"/>
      <c r="AB1173" s="37"/>
      <c r="AC1173" s="37"/>
      <c r="AD1173" s="37"/>
      <c r="AE1173" s="37"/>
      <c r="AT1173" s="16" t="s">
        <v>148</v>
      </c>
      <c r="AU1173" s="16" t="s">
        <v>91</v>
      </c>
    </row>
    <row r="1174" s="13" customFormat="1">
      <c r="A1174" s="13"/>
      <c r="B1174" s="240"/>
      <c r="C1174" s="241"/>
      <c r="D1174" s="232" t="s">
        <v>150</v>
      </c>
      <c r="E1174" s="242" t="s">
        <v>1</v>
      </c>
      <c r="F1174" s="243" t="s">
        <v>1187</v>
      </c>
      <c r="G1174" s="241"/>
      <c r="H1174" s="244">
        <v>10.045999999999999</v>
      </c>
      <c r="I1174" s="245"/>
      <c r="J1174" s="241"/>
      <c r="K1174" s="241"/>
      <c r="L1174" s="246"/>
      <c r="M1174" s="247"/>
      <c r="N1174" s="248"/>
      <c r="O1174" s="248"/>
      <c r="P1174" s="248"/>
      <c r="Q1174" s="248"/>
      <c r="R1174" s="248"/>
      <c r="S1174" s="248"/>
      <c r="T1174" s="249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50" t="s">
        <v>150</v>
      </c>
      <c r="AU1174" s="250" t="s">
        <v>91</v>
      </c>
      <c r="AV1174" s="13" t="s">
        <v>91</v>
      </c>
      <c r="AW1174" s="13" t="s">
        <v>36</v>
      </c>
      <c r="AX1174" s="13" t="s">
        <v>89</v>
      </c>
      <c r="AY1174" s="250" t="s">
        <v>136</v>
      </c>
    </row>
    <row r="1175" s="2" customFormat="1" ht="24.15" customHeight="1">
      <c r="A1175" s="37"/>
      <c r="B1175" s="38"/>
      <c r="C1175" s="218" t="s">
        <v>1188</v>
      </c>
      <c r="D1175" s="218" t="s">
        <v>138</v>
      </c>
      <c r="E1175" s="219" t="s">
        <v>584</v>
      </c>
      <c r="F1175" s="220" t="s">
        <v>585</v>
      </c>
      <c r="G1175" s="221" t="s">
        <v>141</v>
      </c>
      <c r="H1175" s="222">
        <v>39.200000000000003</v>
      </c>
      <c r="I1175" s="223"/>
      <c r="J1175" s="224">
        <f>ROUND(I1175*H1175,2)</f>
        <v>0</v>
      </c>
      <c r="K1175" s="225"/>
      <c r="L1175" s="43"/>
      <c r="M1175" s="226" t="s">
        <v>1</v>
      </c>
      <c r="N1175" s="227" t="s">
        <v>46</v>
      </c>
      <c r="O1175" s="90"/>
      <c r="P1175" s="228">
        <f>O1175*H1175</f>
        <v>0</v>
      </c>
      <c r="Q1175" s="228">
        <v>0</v>
      </c>
      <c r="R1175" s="228">
        <f>Q1175*H1175</f>
        <v>0</v>
      </c>
      <c r="S1175" s="228">
        <v>0</v>
      </c>
      <c r="T1175" s="229">
        <f>S1175*H1175</f>
        <v>0</v>
      </c>
      <c r="U1175" s="37"/>
      <c r="V1175" s="37"/>
      <c r="W1175" s="37"/>
      <c r="X1175" s="37"/>
      <c r="Y1175" s="37"/>
      <c r="Z1175" s="37"/>
      <c r="AA1175" s="37"/>
      <c r="AB1175" s="37"/>
      <c r="AC1175" s="37"/>
      <c r="AD1175" s="37"/>
      <c r="AE1175" s="37"/>
      <c r="AR1175" s="230" t="s">
        <v>142</v>
      </c>
      <c r="AT1175" s="230" t="s">
        <v>138</v>
      </c>
      <c r="AU1175" s="230" t="s">
        <v>91</v>
      </c>
      <c r="AY1175" s="16" t="s">
        <v>136</v>
      </c>
      <c r="BE1175" s="231">
        <f>IF(N1175="základní",J1175,0)</f>
        <v>0</v>
      </c>
      <c r="BF1175" s="231">
        <f>IF(N1175="snížená",J1175,0)</f>
        <v>0</v>
      </c>
      <c r="BG1175" s="231">
        <f>IF(N1175="zákl. přenesená",J1175,0)</f>
        <v>0</v>
      </c>
      <c r="BH1175" s="231">
        <f>IF(N1175="sníž. přenesená",J1175,0)</f>
        <v>0</v>
      </c>
      <c r="BI1175" s="231">
        <f>IF(N1175="nulová",J1175,0)</f>
        <v>0</v>
      </c>
      <c r="BJ1175" s="16" t="s">
        <v>89</v>
      </c>
      <c r="BK1175" s="231">
        <f>ROUND(I1175*H1175,2)</f>
        <v>0</v>
      </c>
      <c r="BL1175" s="16" t="s">
        <v>142</v>
      </c>
      <c r="BM1175" s="230" t="s">
        <v>1189</v>
      </c>
    </row>
    <row r="1176" s="2" customFormat="1">
      <c r="A1176" s="37"/>
      <c r="B1176" s="38"/>
      <c r="C1176" s="39"/>
      <c r="D1176" s="232" t="s">
        <v>144</v>
      </c>
      <c r="E1176" s="39"/>
      <c r="F1176" s="233" t="s">
        <v>587</v>
      </c>
      <c r="G1176" s="39"/>
      <c r="H1176" s="39"/>
      <c r="I1176" s="234"/>
      <c r="J1176" s="39"/>
      <c r="K1176" s="39"/>
      <c r="L1176" s="43"/>
      <c r="M1176" s="235"/>
      <c r="N1176" s="236"/>
      <c r="O1176" s="90"/>
      <c r="P1176" s="90"/>
      <c r="Q1176" s="90"/>
      <c r="R1176" s="90"/>
      <c r="S1176" s="90"/>
      <c r="T1176" s="91"/>
      <c r="U1176" s="37"/>
      <c r="V1176" s="37"/>
      <c r="W1176" s="37"/>
      <c r="X1176" s="37"/>
      <c r="Y1176" s="37"/>
      <c r="Z1176" s="37"/>
      <c r="AA1176" s="37"/>
      <c r="AB1176" s="37"/>
      <c r="AC1176" s="37"/>
      <c r="AD1176" s="37"/>
      <c r="AE1176" s="37"/>
      <c r="AT1176" s="16" t="s">
        <v>144</v>
      </c>
      <c r="AU1176" s="16" t="s">
        <v>91</v>
      </c>
    </row>
    <row r="1177" s="2" customFormat="1">
      <c r="A1177" s="37"/>
      <c r="B1177" s="38"/>
      <c r="C1177" s="39"/>
      <c r="D1177" s="237" t="s">
        <v>146</v>
      </c>
      <c r="E1177" s="39"/>
      <c r="F1177" s="238" t="s">
        <v>588</v>
      </c>
      <c r="G1177" s="39"/>
      <c r="H1177" s="39"/>
      <c r="I1177" s="234"/>
      <c r="J1177" s="39"/>
      <c r="K1177" s="39"/>
      <c r="L1177" s="43"/>
      <c r="M1177" s="235"/>
      <c r="N1177" s="236"/>
      <c r="O1177" s="90"/>
      <c r="P1177" s="90"/>
      <c r="Q1177" s="90"/>
      <c r="R1177" s="90"/>
      <c r="S1177" s="90"/>
      <c r="T1177" s="91"/>
      <c r="U1177" s="37"/>
      <c r="V1177" s="37"/>
      <c r="W1177" s="37"/>
      <c r="X1177" s="37"/>
      <c r="Y1177" s="37"/>
      <c r="Z1177" s="37"/>
      <c r="AA1177" s="37"/>
      <c r="AB1177" s="37"/>
      <c r="AC1177" s="37"/>
      <c r="AD1177" s="37"/>
      <c r="AE1177" s="37"/>
      <c r="AT1177" s="16" t="s">
        <v>146</v>
      </c>
      <c r="AU1177" s="16" t="s">
        <v>91</v>
      </c>
    </row>
    <row r="1178" s="13" customFormat="1">
      <c r="A1178" s="13"/>
      <c r="B1178" s="240"/>
      <c r="C1178" s="241"/>
      <c r="D1178" s="232" t="s">
        <v>150</v>
      </c>
      <c r="E1178" s="242" t="s">
        <v>1</v>
      </c>
      <c r="F1178" s="243" t="s">
        <v>1190</v>
      </c>
      <c r="G1178" s="241"/>
      <c r="H1178" s="244">
        <v>39.200000000000003</v>
      </c>
      <c r="I1178" s="245"/>
      <c r="J1178" s="241"/>
      <c r="K1178" s="241"/>
      <c r="L1178" s="246"/>
      <c r="M1178" s="247"/>
      <c r="N1178" s="248"/>
      <c r="O1178" s="248"/>
      <c r="P1178" s="248"/>
      <c r="Q1178" s="248"/>
      <c r="R1178" s="248"/>
      <c r="S1178" s="248"/>
      <c r="T1178" s="249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50" t="s">
        <v>150</v>
      </c>
      <c r="AU1178" s="250" t="s">
        <v>91</v>
      </c>
      <c r="AV1178" s="13" t="s">
        <v>91</v>
      </c>
      <c r="AW1178" s="13" t="s">
        <v>36</v>
      </c>
      <c r="AX1178" s="13" t="s">
        <v>89</v>
      </c>
      <c r="AY1178" s="250" t="s">
        <v>136</v>
      </c>
    </row>
    <row r="1179" s="2" customFormat="1" ht="33" customHeight="1">
      <c r="A1179" s="37"/>
      <c r="B1179" s="38"/>
      <c r="C1179" s="218" t="s">
        <v>1191</v>
      </c>
      <c r="D1179" s="218" t="s">
        <v>138</v>
      </c>
      <c r="E1179" s="219" t="s">
        <v>590</v>
      </c>
      <c r="F1179" s="220" t="s">
        <v>591</v>
      </c>
      <c r="G1179" s="221" t="s">
        <v>160</v>
      </c>
      <c r="H1179" s="222">
        <v>10.045999999999999</v>
      </c>
      <c r="I1179" s="223"/>
      <c r="J1179" s="224">
        <f>ROUND(I1179*H1179,2)</f>
        <v>0</v>
      </c>
      <c r="K1179" s="225"/>
      <c r="L1179" s="43"/>
      <c r="M1179" s="226" t="s">
        <v>1</v>
      </c>
      <c r="N1179" s="227" t="s">
        <v>46</v>
      </c>
      <c r="O1179" s="90"/>
      <c r="P1179" s="228">
        <f>O1179*H1179</f>
        <v>0</v>
      </c>
      <c r="Q1179" s="228">
        <v>0</v>
      </c>
      <c r="R1179" s="228">
        <f>Q1179*H1179</f>
        <v>0</v>
      </c>
      <c r="S1179" s="228">
        <v>0</v>
      </c>
      <c r="T1179" s="229">
        <f>S1179*H1179</f>
        <v>0</v>
      </c>
      <c r="U1179" s="37"/>
      <c r="V1179" s="37"/>
      <c r="W1179" s="37"/>
      <c r="X1179" s="37"/>
      <c r="Y1179" s="37"/>
      <c r="Z1179" s="37"/>
      <c r="AA1179" s="37"/>
      <c r="AB1179" s="37"/>
      <c r="AC1179" s="37"/>
      <c r="AD1179" s="37"/>
      <c r="AE1179" s="37"/>
      <c r="AR1179" s="230" t="s">
        <v>142</v>
      </c>
      <c r="AT1179" s="230" t="s">
        <v>138</v>
      </c>
      <c r="AU1179" s="230" t="s">
        <v>91</v>
      </c>
      <c r="AY1179" s="16" t="s">
        <v>136</v>
      </c>
      <c r="BE1179" s="231">
        <f>IF(N1179="základní",J1179,0)</f>
        <v>0</v>
      </c>
      <c r="BF1179" s="231">
        <f>IF(N1179="snížená",J1179,0)</f>
        <v>0</v>
      </c>
      <c r="BG1179" s="231">
        <f>IF(N1179="zákl. přenesená",J1179,0)</f>
        <v>0</v>
      </c>
      <c r="BH1179" s="231">
        <f>IF(N1179="sníž. přenesená",J1179,0)</f>
        <v>0</v>
      </c>
      <c r="BI1179" s="231">
        <f>IF(N1179="nulová",J1179,0)</f>
        <v>0</v>
      </c>
      <c r="BJ1179" s="16" t="s">
        <v>89</v>
      </c>
      <c r="BK1179" s="231">
        <f>ROUND(I1179*H1179,2)</f>
        <v>0</v>
      </c>
      <c r="BL1179" s="16" t="s">
        <v>142</v>
      </c>
      <c r="BM1179" s="230" t="s">
        <v>1192</v>
      </c>
    </row>
    <row r="1180" s="2" customFormat="1">
      <c r="A1180" s="37"/>
      <c r="B1180" s="38"/>
      <c r="C1180" s="39"/>
      <c r="D1180" s="232" t="s">
        <v>144</v>
      </c>
      <c r="E1180" s="39"/>
      <c r="F1180" s="233" t="s">
        <v>593</v>
      </c>
      <c r="G1180" s="39"/>
      <c r="H1180" s="39"/>
      <c r="I1180" s="234"/>
      <c r="J1180" s="39"/>
      <c r="K1180" s="39"/>
      <c r="L1180" s="43"/>
      <c r="M1180" s="235"/>
      <c r="N1180" s="236"/>
      <c r="O1180" s="90"/>
      <c r="P1180" s="90"/>
      <c r="Q1180" s="90"/>
      <c r="R1180" s="90"/>
      <c r="S1180" s="90"/>
      <c r="T1180" s="91"/>
      <c r="U1180" s="37"/>
      <c r="V1180" s="37"/>
      <c r="W1180" s="37"/>
      <c r="X1180" s="37"/>
      <c r="Y1180" s="37"/>
      <c r="Z1180" s="37"/>
      <c r="AA1180" s="37"/>
      <c r="AB1180" s="37"/>
      <c r="AC1180" s="37"/>
      <c r="AD1180" s="37"/>
      <c r="AE1180" s="37"/>
      <c r="AT1180" s="16" t="s">
        <v>144</v>
      </c>
      <c r="AU1180" s="16" t="s">
        <v>91</v>
      </c>
    </row>
    <row r="1181" s="2" customFormat="1">
      <c r="A1181" s="37"/>
      <c r="B1181" s="38"/>
      <c r="C1181" s="39"/>
      <c r="D1181" s="237" t="s">
        <v>146</v>
      </c>
      <c r="E1181" s="39"/>
      <c r="F1181" s="238" t="s">
        <v>594</v>
      </c>
      <c r="G1181" s="39"/>
      <c r="H1181" s="39"/>
      <c r="I1181" s="234"/>
      <c r="J1181" s="39"/>
      <c r="K1181" s="39"/>
      <c r="L1181" s="43"/>
      <c r="M1181" s="235"/>
      <c r="N1181" s="236"/>
      <c r="O1181" s="90"/>
      <c r="P1181" s="90"/>
      <c r="Q1181" s="90"/>
      <c r="R1181" s="90"/>
      <c r="S1181" s="90"/>
      <c r="T1181" s="91"/>
      <c r="U1181" s="37"/>
      <c r="V1181" s="37"/>
      <c r="W1181" s="37"/>
      <c r="X1181" s="37"/>
      <c r="Y1181" s="37"/>
      <c r="Z1181" s="37"/>
      <c r="AA1181" s="37"/>
      <c r="AB1181" s="37"/>
      <c r="AC1181" s="37"/>
      <c r="AD1181" s="37"/>
      <c r="AE1181" s="37"/>
      <c r="AT1181" s="16" t="s">
        <v>146</v>
      </c>
      <c r="AU1181" s="16" t="s">
        <v>91</v>
      </c>
    </row>
    <row r="1182" s="13" customFormat="1">
      <c r="A1182" s="13"/>
      <c r="B1182" s="240"/>
      <c r="C1182" s="241"/>
      <c r="D1182" s="232" t="s">
        <v>150</v>
      </c>
      <c r="E1182" s="242" t="s">
        <v>1</v>
      </c>
      <c r="F1182" s="243" t="s">
        <v>1193</v>
      </c>
      <c r="G1182" s="241"/>
      <c r="H1182" s="244">
        <v>10.045999999999999</v>
      </c>
      <c r="I1182" s="245"/>
      <c r="J1182" s="241"/>
      <c r="K1182" s="241"/>
      <c r="L1182" s="246"/>
      <c r="M1182" s="247"/>
      <c r="N1182" s="248"/>
      <c r="O1182" s="248"/>
      <c r="P1182" s="248"/>
      <c r="Q1182" s="248"/>
      <c r="R1182" s="248"/>
      <c r="S1182" s="248"/>
      <c r="T1182" s="249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50" t="s">
        <v>150</v>
      </c>
      <c r="AU1182" s="250" t="s">
        <v>91</v>
      </c>
      <c r="AV1182" s="13" t="s">
        <v>91</v>
      </c>
      <c r="AW1182" s="13" t="s">
        <v>36</v>
      </c>
      <c r="AX1182" s="13" t="s">
        <v>89</v>
      </c>
      <c r="AY1182" s="250" t="s">
        <v>136</v>
      </c>
    </row>
    <row r="1183" s="2" customFormat="1" ht="33" customHeight="1">
      <c r="A1183" s="37"/>
      <c r="B1183" s="38"/>
      <c r="C1183" s="218" t="s">
        <v>1194</v>
      </c>
      <c r="D1183" s="218" t="s">
        <v>138</v>
      </c>
      <c r="E1183" s="219" t="s">
        <v>596</v>
      </c>
      <c r="F1183" s="220" t="s">
        <v>597</v>
      </c>
      <c r="G1183" s="221" t="s">
        <v>160</v>
      </c>
      <c r="H1183" s="222">
        <v>10.045999999999999</v>
      </c>
      <c r="I1183" s="223"/>
      <c r="J1183" s="224">
        <f>ROUND(I1183*H1183,2)</f>
        <v>0</v>
      </c>
      <c r="K1183" s="225"/>
      <c r="L1183" s="43"/>
      <c r="M1183" s="226" t="s">
        <v>1</v>
      </c>
      <c r="N1183" s="227" t="s">
        <v>46</v>
      </c>
      <c r="O1183" s="90"/>
      <c r="P1183" s="228">
        <f>O1183*H1183</f>
        <v>0</v>
      </c>
      <c r="Q1183" s="228">
        <v>0</v>
      </c>
      <c r="R1183" s="228">
        <f>Q1183*H1183</f>
        <v>0</v>
      </c>
      <c r="S1183" s="228">
        <v>0</v>
      </c>
      <c r="T1183" s="229">
        <f>S1183*H1183</f>
        <v>0</v>
      </c>
      <c r="U1183" s="37"/>
      <c r="V1183" s="37"/>
      <c r="W1183" s="37"/>
      <c r="X1183" s="37"/>
      <c r="Y1183" s="37"/>
      <c r="Z1183" s="37"/>
      <c r="AA1183" s="37"/>
      <c r="AB1183" s="37"/>
      <c r="AC1183" s="37"/>
      <c r="AD1183" s="37"/>
      <c r="AE1183" s="37"/>
      <c r="AR1183" s="230" t="s">
        <v>142</v>
      </c>
      <c r="AT1183" s="230" t="s">
        <v>138</v>
      </c>
      <c r="AU1183" s="230" t="s">
        <v>91</v>
      </c>
      <c r="AY1183" s="16" t="s">
        <v>136</v>
      </c>
      <c r="BE1183" s="231">
        <f>IF(N1183="základní",J1183,0)</f>
        <v>0</v>
      </c>
      <c r="BF1183" s="231">
        <f>IF(N1183="snížená",J1183,0)</f>
        <v>0</v>
      </c>
      <c r="BG1183" s="231">
        <f>IF(N1183="zákl. přenesená",J1183,0)</f>
        <v>0</v>
      </c>
      <c r="BH1183" s="231">
        <f>IF(N1183="sníž. přenesená",J1183,0)</f>
        <v>0</v>
      </c>
      <c r="BI1183" s="231">
        <f>IF(N1183="nulová",J1183,0)</f>
        <v>0</v>
      </c>
      <c r="BJ1183" s="16" t="s">
        <v>89</v>
      </c>
      <c r="BK1183" s="231">
        <f>ROUND(I1183*H1183,2)</f>
        <v>0</v>
      </c>
      <c r="BL1183" s="16" t="s">
        <v>142</v>
      </c>
      <c r="BM1183" s="230" t="s">
        <v>1195</v>
      </c>
    </row>
    <row r="1184" s="2" customFormat="1">
      <c r="A1184" s="37"/>
      <c r="B1184" s="38"/>
      <c r="C1184" s="39"/>
      <c r="D1184" s="232" t="s">
        <v>144</v>
      </c>
      <c r="E1184" s="39"/>
      <c r="F1184" s="233" t="s">
        <v>599</v>
      </c>
      <c r="G1184" s="39"/>
      <c r="H1184" s="39"/>
      <c r="I1184" s="234"/>
      <c r="J1184" s="39"/>
      <c r="K1184" s="39"/>
      <c r="L1184" s="43"/>
      <c r="M1184" s="235"/>
      <c r="N1184" s="236"/>
      <c r="O1184" s="90"/>
      <c r="P1184" s="90"/>
      <c r="Q1184" s="90"/>
      <c r="R1184" s="90"/>
      <c r="S1184" s="90"/>
      <c r="T1184" s="91"/>
      <c r="U1184" s="37"/>
      <c r="V1184" s="37"/>
      <c r="W1184" s="37"/>
      <c r="X1184" s="37"/>
      <c r="Y1184" s="37"/>
      <c r="Z1184" s="37"/>
      <c r="AA1184" s="37"/>
      <c r="AB1184" s="37"/>
      <c r="AC1184" s="37"/>
      <c r="AD1184" s="37"/>
      <c r="AE1184" s="37"/>
      <c r="AT1184" s="16" t="s">
        <v>144</v>
      </c>
      <c r="AU1184" s="16" t="s">
        <v>91</v>
      </c>
    </row>
    <row r="1185" s="2" customFormat="1">
      <c r="A1185" s="37"/>
      <c r="B1185" s="38"/>
      <c r="C1185" s="39"/>
      <c r="D1185" s="237" t="s">
        <v>146</v>
      </c>
      <c r="E1185" s="39"/>
      <c r="F1185" s="238" t="s">
        <v>600</v>
      </c>
      <c r="G1185" s="39"/>
      <c r="H1185" s="39"/>
      <c r="I1185" s="234"/>
      <c r="J1185" s="39"/>
      <c r="K1185" s="39"/>
      <c r="L1185" s="43"/>
      <c r="M1185" s="235"/>
      <c r="N1185" s="236"/>
      <c r="O1185" s="90"/>
      <c r="P1185" s="90"/>
      <c r="Q1185" s="90"/>
      <c r="R1185" s="90"/>
      <c r="S1185" s="90"/>
      <c r="T1185" s="91"/>
      <c r="U1185" s="37"/>
      <c r="V1185" s="37"/>
      <c r="W1185" s="37"/>
      <c r="X1185" s="37"/>
      <c r="Y1185" s="37"/>
      <c r="Z1185" s="37"/>
      <c r="AA1185" s="37"/>
      <c r="AB1185" s="37"/>
      <c r="AC1185" s="37"/>
      <c r="AD1185" s="37"/>
      <c r="AE1185" s="37"/>
      <c r="AT1185" s="16" t="s">
        <v>146</v>
      </c>
      <c r="AU1185" s="16" t="s">
        <v>91</v>
      </c>
    </row>
    <row r="1186" s="13" customFormat="1">
      <c r="A1186" s="13"/>
      <c r="B1186" s="240"/>
      <c r="C1186" s="241"/>
      <c r="D1186" s="232" t="s">
        <v>150</v>
      </c>
      <c r="E1186" s="242" t="s">
        <v>1</v>
      </c>
      <c r="F1186" s="243" t="s">
        <v>1187</v>
      </c>
      <c r="G1186" s="241"/>
      <c r="H1186" s="244">
        <v>10.045999999999999</v>
      </c>
      <c r="I1186" s="245"/>
      <c r="J1186" s="241"/>
      <c r="K1186" s="241"/>
      <c r="L1186" s="246"/>
      <c r="M1186" s="247"/>
      <c r="N1186" s="248"/>
      <c r="O1186" s="248"/>
      <c r="P1186" s="248"/>
      <c r="Q1186" s="248"/>
      <c r="R1186" s="248"/>
      <c r="S1186" s="248"/>
      <c r="T1186" s="249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50" t="s">
        <v>150</v>
      </c>
      <c r="AU1186" s="250" t="s">
        <v>91</v>
      </c>
      <c r="AV1186" s="13" t="s">
        <v>91</v>
      </c>
      <c r="AW1186" s="13" t="s">
        <v>36</v>
      </c>
      <c r="AX1186" s="13" t="s">
        <v>89</v>
      </c>
      <c r="AY1186" s="250" t="s">
        <v>136</v>
      </c>
    </row>
    <row r="1187" s="2" customFormat="1" ht="33" customHeight="1">
      <c r="A1187" s="37"/>
      <c r="B1187" s="38"/>
      <c r="C1187" s="218" t="s">
        <v>1196</v>
      </c>
      <c r="D1187" s="218" t="s">
        <v>138</v>
      </c>
      <c r="E1187" s="219" t="s">
        <v>403</v>
      </c>
      <c r="F1187" s="220" t="s">
        <v>404</v>
      </c>
      <c r="G1187" s="221" t="s">
        <v>265</v>
      </c>
      <c r="H1187" s="222">
        <v>3.4500000000000002</v>
      </c>
      <c r="I1187" s="223"/>
      <c r="J1187" s="224">
        <f>ROUND(I1187*H1187,2)</f>
        <v>0</v>
      </c>
      <c r="K1187" s="225"/>
      <c r="L1187" s="43"/>
      <c r="M1187" s="226" t="s">
        <v>1</v>
      </c>
      <c r="N1187" s="227" t="s">
        <v>46</v>
      </c>
      <c r="O1187" s="90"/>
      <c r="P1187" s="228">
        <f>O1187*H1187</f>
        <v>0</v>
      </c>
      <c r="Q1187" s="228">
        <v>0</v>
      </c>
      <c r="R1187" s="228">
        <f>Q1187*H1187</f>
        <v>0</v>
      </c>
      <c r="S1187" s="228">
        <v>0</v>
      </c>
      <c r="T1187" s="229">
        <f>S1187*H1187</f>
        <v>0</v>
      </c>
      <c r="U1187" s="37"/>
      <c r="V1187" s="37"/>
      <c r="W1187" s="37"/>
      <c r="X1187" s="37"/>
      <c r="Y1187" s="37"/>
      <c r="Z1187" s="37"/>
      <c r="AA1187" s="37"/>
      <c r="AB1187" s="37"/>
      <c r="AC1187" s="37"/>
      <c r="AD1187" s="37"/>
      <c r="AE1187" s="37"/>
      <c r="AR1187" s="230" t="s">
        <v>142</v>
      </c>
      <c r="AT1187" s="230" t="s">
        <v>138</v>
      </c>
      <c r="AU1187" s="230" t="s">
        <v>91</v>
      </c>
      <c r="AY1187" s="16" t="s">
        <v>136</v>
      </c>
      <c r="BE1187" s="231">
        <f>IF(N1187="základní",J1187,0)</f>
        <v>0</v>
      </c>
      <c r="BF1187" s="231">
        <f>IF(N1187="snížená",J1187,0)</f>
        <v>0</v>
      </c>
      <c r="BG1187" s="231">
        <f>IF(N1187="zákl. přenesená",J1187,0)</f>
        <v>0</v>
      </c>
      <c r="BH1187" s="231">
        <f>IF(N1187="sníž. přenesená",J1187,0)</f>
        <v>0</v>
      </c>
      <c r="BI1187" s="231">
        <f>IF(N1187="nulová",J1187,0)</f>
        <v>0</v>
      </c>
      <c r="BJ1187" s="16" t="s">
        <v>89</v>
      </c>
      <c r="BK1187" s="231">
        <f>ROUND(I1187*H1187,2)</f>
        <v>0</v>
      </c>
      <c r="BL1187" s="16" t="s">
        <v>142</v>
      </c>
      <c r="BM1187" s="230" t="s">
        <v>1197</v>
      </c>
    </row>
    <row r="1188" s="2" customFormat="1">
      <c r="A1188" s="37"/>
      <c r="B1188" s="38"/>
      <c r="C1188" s="39"/>
      <c r="D1188" s="232" t="s">
        <v>144</v>
      </c>
      <c r="E1188" s="39"/>
      <c r="F1188" s="233" t="s">
        <v>605</v>
      </c>
      <c r="G1188" s="39"/>
      <c r="H1188" s="39"/>
      <c r="I1188" s="234"/>
      <c r="J1188" s="39"/>
      <c r="K1188" s="39"/>
      <c r="L1188" s="43"/>
      <c r="M1188" s="235"/>
      <c r="N1188" s="236"/>
      <c r="O1188" s="90"/>
      <c r="P1188" s="90"/>
      <c r="Q1188" s="90"/>
      <c r="R1188" s="90"/>
      <c r="S1188" s="90"/>
      <c r="T1188" s="91"/>
      <c r="U1188" s="37"/>
      <c r="V1188" s="37"/>
      <c r="W1188" s="37"/>
      <c r="X1188" s="37"/>
      <c r="Y1188" s="37"/>
      <c r="Z1188" s="37"/>
      <c r="AA1188" s="37"/>
      <c r="AB1188" s="37"/>
      <c r="AC1188" s="37"/>
      <c r="AD1188" s="37"/>
      <c r="AE1188" s="37"/>
      <c r="AT1188" s="16" t="s">
        <v>144</v>
      </c>
      <c r="AU1188" s="16" t="s">
        <v>91</v>
      </c>
    </row>
    <row r="1189" s="2" customFormat="1">
      <c r="A1189" s="37"/>
      <c r="B1189" s="38"/>
      <c r="C1189" s="39"/>
      <c r="D1189" s="237" t="s">
        <v>146</v>
      </c>
      <c r="E1189" s="39"/>
      <c r="F1189" s="238" t="s">
        <v>407</v>
      </c>
      <c r="G1189" s="39"/>
      <c r="H1189" s="39"/>
      <c r="I1189" s="234"/>
      <c r="J1189" s="39"/>
      <c r="K1189" s="39"/>
      <c r="L1189" s="43"/>
      <c r="M1189" s="235"/>
      <c r="N1189" s="236"/>
      <c r="O1189" s="90"/>
      <c r="P1189" s="90"/>
      <c r="Q1189" s="90"/>
      <c r="R1189" s="90"/>
      <c r="S1189" s="90"/>
      <c r="T1189" s="91"/>
      <c r="U1189" s="37"/>
      <c r="V1189" s="37"/>
      <c r="W1189" s="37"/>
      <c r="X1189" s="37"/>
      <c r="Y1189" s="37"/>
      <c r="Z1189" s="37"/>
      <c r="AA1189" s="37"/>
      <c r="AB1189" s="37"/>
      <c r="AC1189" s="37"/>
      <c r="AD1189" s="37"/>
      <c r="AE1189" s="37"/>
      <c r="AT1189" s="16" t="s">
        <v>146</v>
      </c>
      <c r="AU1189" s="16" t="s">
        <v>91</v>
      </c>
    </row>
    <row r="1190" s="13" customFormat="1">
      <c r="A1190" s="13"/>
      <c r="B1190" s="240"/>
      <c r="C1190" s="241"/>
      <c r="D1190" s="232" t="s">
        <v>150</v>
      </c>
      <c r="E1190" s="242" t="s">
        <v>1</v>
      </c>
      <c r="F1190" s="243" t="s">
        <v>1198</v>
      </c>
      <c r="G1190" s="241"/>
      <c r="H1190" s="244">
        <v>3.4500000000000002</v>
      </c>
      <c r="I1190" s="245"/>
      <c r="J1190" s="241"/>
      <c r="K1190" s="241"/>
      <c r="L1190" s="246"/>
      <c r="M1190" s="247"/>
      <c r="N1190" s="248"/>
      <c r="O1190" s="248"/>
      <c r="P1190" s="248"/>
      <c r="Q1190" s="248"/>
      <c r="R1190" s="248"/>
      <c r="S1190" s="248"/>
      <c r="T1190" s="249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50" t="s">
        <v>150</v>
      </c>
      <c r="AU1190" s="250" t="s">
        <v>91</v>
      </c>
      <c r="AV1190" s="13" t="s">
        <v>91</v>
      </c>
      <c r="AW1190" s="13" t="s">
        <v>36</v>
      </c>
      <c r="AX1190" s="13" t="s">
        <v>89</v>
      </c>
      <c r="AY1190" s="250" t="s">
        <v>136</v>
      </c>
    </row>
    <row r="1191" s="2" customFormat="1" ht="21.75" customHeight="1">
      <c r="A1191" s="37"/>
      <c r="B1191" s="38"/>
      <c r="C1191" s="218" t="s">
        <v>1199</v>
      </c>
      <c r="D1191" s="218" t="s">
        <v>138</v>
      </c>
      <c r="E1191" s="219" t="s">
        <v>410</v>
      </c>
      <c r="F1191" s="220" t="s">
        <v>411</v>
      </c>
      <c r="G1191" s="221" t="s">
        <v>265</v>
      </c>
      <c r="H1191" s="222">
        <v>3.4500000000000002</v>
      </c>
      <c r="I1191" s="223"/>
      <c r="J1191" s="224">
        <f>ROUND(I1191*H1191,2)</f>
        <v>0</v>
      </c>
      <c r="K1191" s="225"/>
      <c r="L1191" s="43"/>
      <c r="M1191" s="226" t="s">
        <v>1</v>
      </c>
      <c r="N1191" s="227" t="s">
        <v>46</v>
      </c>
      <c r="O1191" s="90"/>
      <c r="P1191" s="228">
        <f>O1191*H1191</f>
        <v>0</v>
      </c>
      <c r="Q1191" s="228">
        <v>0</v>
      </c>
      <c r="R1191" s="228">
        <f>Q1191*H1191</f>
        <v>0</v>
      </c>
      <c r="S1191" s="228">
        <v>0</v>
      </c>
      <c r="T1191" s="229">
        <f>S1191*H1191</f>
        <v>0</v>
      </c>
      <c r="U1191" s="37"/>
      <c r="V1191" s="37"/>
      <c r="W1191" s="37"/>
      <c r="X1191" s="37"/>
      <c r="Y1191" s="37"/>
      <c r="Z1191" s="37"/>
      <c r="AA1191" s="37"/>
      <c r="AB1191" s="37"/>
      <c r="AC1191" s="37"/>
      <c r="AD1191" s="37"/>
      <c r="AE1191" s="37"/>
      <c r="AR1191" s="230" t="s">
        <v>142</v>
      </c>
      <c r="AT1191" s="230" t="s">
        <v>138</v>
      </c>
      <c r="AU1191" s="230" t="s">
        <v>91</v>
      </c>
      <c r="AY1191" s="16" t="s">
        <v>136</v>
      </c>
      <c r="BE1191" s="231">
        <f>IF(N1191="základní",J1191,0)</f>
        <v>0</v>
      </c>
      <c r="BF1191" s="231">
        <f>IF(N1191="snížená",J1191,0)</f>
        <v>0</v>
      </c>
      <c r="BG1191" s="231">
        <f>IF(N1191="zákl. přenesená",J1191,0)</f>
        <v>0</v>
      </c>
      <c r="BH1191" s="231">
        <f>IF(N1191="sníž. přenesená",J1191,0)</f>
        <v>0</v>
      </c>
      <c r="BI1191" s="231">
        <f>IF(N1191="nulová",J1191,0)</f>
        <v>0</v>
      </c>
      <c r="BJ1191" s="16" t="s">
        <v>89</v>
      </c>
      <c r="BK1191" s="231">
        <f>ROUND(I1191*H1191,2)</f>
        <v>0</v>
      </c>
      <c r="BL1191" s="16" t="s">
        <v>142</v>
      </c>
      <c r="BM1191" s="230" t="s">
        <v>1200</v>
      </c>
    </row>
    <row r="1192" s="2" customFormat="1">
      <c r="A1192" s="37"/>
      <c r="B1192" s="38"/>
      <c r="C1192" s="39"/>
      <c r="D1192" s="232" t="s">
        <v>144</v>
      </c>
      <c r="E1192" s="39"/>
      <c r="F1192" s="233" t="s">
        <v>602</v>
      </c>
      <c r="G1192" s="39"/>
      <c r="H1192" s="39"/>
      <c r="I1192" s="234"/>
      <c r="J1192" s="39"/>
      <c r="K1192" s="39"/>
      <c r="L1192" s="43"/>
      <c r="M1192" s="235"/>
      <c r="N1192" s="236"/>
      <c r="O1192" s="90"/>
      <c r="P1192" s="90"/>
      <c r="Q1192" s="90"/>
      <c r="R1192" s="90"/>
      <c r="S1192" s="90"/>
      <c r="T1192" s="91"/>
      <c r="U1192" s="37"/>
      <c r="V1192" s="37"/>
      <c r="W1192" s="37"/>
      <c r="X1192" s="37"/>
      <c r="Y1192" s="37"/>
      <c r="Z1192" s="37"/>
      <c r="AA1192" s="37"/>
      <c r="AB1192" s="37"/>
      <c r="AC1192" s="37"/>
      <c r="AD1192" s="37"/>
      <c r="AE1192" s="37"/>
      <c r="AT1192" s="16" t="s">
        <v>144</v>
      </c>
      <c r="AU1192" s="16" t="s">
        <v>91</v>
      </c>
    </row>
    <row r="1193" s="2" customFormat="1">
      <c r="A1193" s="37"/>
      <c r="B1193" s="38"/>
      <c r="C1193" s="39"/>
      <c r="D1193" s="237" t="s">
        <v>146</v>
      </c>
      <c r="E1193" s="39"/>
      <c r="F1193" s="238" t="s">
        <v>414</v>
      </c>
      <c r="G1193" s="39"/>
      <c r="H1193" s="39"/>
      <c r="I1193" s="234"/>
      <c r="J1193" s="39"/>
      <c r="K1193" s="39"/>
      <c r="L1193" s="43"/>
      <c r="M1193" s="235"/>
      <c r="N1193" s="236"/>
      <c r="O1193" s="90"/>
      <c r="P1193" s="90"/>
      <c r="Q1193" s="90"/>
      <c r="R1193" s="90"/>
      <c r="S1193" s="90"/>
      <c r="T1193" s="91"/>
      <c r="U1193" s="37"/>
      <c r="V1193" s="37"/>
      <c r="W1193" s="37"/>
      <c r="X1193" s="37"/>
      <c r="Y1193" s="37"/>
      <c r="Z1193" s="37"/>
      <c r="AA1193" s="37"/>
      <c r="AB1193" s="37"/>
      <c r="AC1193" s="37"/>
      <c r="AD1193" s="37"/>
      <c r="AE1193" s="37"/>
      <c r="AT1193" s="16" t="s">
        <v>146</v>
      </c>
      <c r="AU1193" s="16" t="s">
        <v>91</v>
      </c>
    </row>
    <row r="1194" s="13" customFormat="1">
      <c r="A1194" s="13"/>
      <c r="B1194" s="240"/>
      <c r="C1194" s="241"/>
      <c r="D1194" s="232" t="s">
        <v>150</v>
      </c>
      <c r="E1194" s="242" t="s">
        <v>1</v>
      </c>
      <c r="F1194" s="243" t="s">
        <v>1198</v>
      </c>
      <c r="G1194" s="241"/>
      <c r="H1194" s="244">
        <v>3.4500000000000002</v>
      </c>
      <c r="I1194" s="245"/>
      <c r="J1194" s="241"/>
      <c r="K1194" s="241"/>
      <c r="L1194" s="246"/>
      <c r="M1194" s="247"/>
      <c r="N1194" s="248"/>
      <c r="O1194" s="248"/>
      <c r="P1194" s="248"/>
      <c r="Q1194" s="248"/>
      <c r="R1194" s="248"/>
      <c r="S1194" s="248"/>
      <c r="T1194" s="249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50" t="s">
        <v>150</v>
      </c>
      <c r="AU1194" s="250" t="s">
        <v>91</v>
      </c>
      <c r="AV1194" s="13" t="s">
        <v>91</v>
      </c>
      <c r="AW1194" s="13" t="s">
        <v>36</v>
      </c>
      <c r="AX1194" s="13" t="s">
        <v>89</v>
      </c>
      <c r="AY1194" s="250" t="s">
        <v>136</v>
      </c>
    </row>
    <row r="1195" s="2" customFormat="1" ht="16.5" customHeight="1">
      <c r="A1195" s="37"/>
      <c r="B1195" s="38"/>
      <c r="C1195" s="218" t="s">
        <v>1201</v>
      </c>
      <c r="D1195" s="218" t="s">
        <v>138</v>
      </c>
      <c r="E1195" s="219" t="s">
        <v>606</v>
      </c>
      <c r="F1195" s="220" t="s">
        <v>607</v>
      </c>
      <c r="G1195" s="221" t="s">
        <v>265</v>
      </c>
      <c r="H1195" s="222">
        <v>29.754999999999999</v>
      </c>
      <c r="I1195" s="223"/>
      <c r="J1195" s="224">
        <f>ROUND(I1195*H1195,2)</f>
        <v>0</v>
      </c>
      <c r="K1195" s="225"/>
      <c r="L1195" s="43"/>
      <c r="M1195" s="226" t="s">
        <v>1</v>
      </c>
      <c r="N1195" s="227" t="s">
        <v>46</v>
      </c>
      <c r="O1195" s="90"/>
      <c r="P1195" s="228">
        <f>O1195*H1195</f>
        <v>0</v>
      </c>
      <c r="Q1195" s="228">
        <v>0</v>
      </c>
      <c r="R1195" s="228">
        <f>Q1195*H1195</f>
        <v>0</v>
      </c>
      <c r="S1195" s="228">
        <v>0</v>
      </c>
      <c r="T1195" s="229">
        <f>S1195*H1195</f>
        <v>0</v>
      </c>
      <c r="U1195" s="37"/>
      <c r="V1195" s="37"/>
      <c r="W1195" s="37"/>
      <c r="X1195" s="37"/>
      <c r="Y1195" s="37"/>
      <c r="Z1195" s="37"/>
      <c r="AA1195" s="37"/>
      <c r="AB1195" s="37"/>
      <c r="AC1195" s="37"/>
      <c r="AD1195" s="37"/>
      <c r="AE1195" s="37"/>
      <c r="AR1195" s="230" t="s">
        <v>142</v>
      </c>
      <c r="AT1195" s="230" t="s">
        <v>138</v>
      </c>
      <c r="AU1195" s="230" t="s">
        <v>91</v>
      </c>
      <c r="AY1195" s="16" t="s">
        <v>136</v>
      </c>
      <c r="BE1195" s="231">
        <f>IF(N1195="základní",J1195,0)</f>
        <v>0</v>
      </c>
      <c r="BF1195" s="231">
        <f>IF(N1195="snížená",J1195,0)</f>
        <v>0</v>
      </c>
      <c r="BG1195" s="231">
        <f>IF(N1195="zákl. přenesená",J1195,0)</f>
        <v>0</v>
      </c>
      <c r="BH1195" s="231">
        <f>IF(N1195="sníž. přenesená",J1195,0)</f>
        <v>0</v>
      </c>
      <c r="BI1195" s="231">
        <f>IF(N1195="nulová",J1195,0)</f>
        <v>0</v>
      </c>
      <c r="BJ1195" s="16" t="s">
        <v>89</v>
      </c>
      <c r="BK1195" s="231">
        <f>ROUND(I1195*H1195,2)</f>
        <v>0</v>
      </c>
      <c r="BL1195" s="16" t="s">
        <v>142</v>
      </c>
      <c r="BM1195" s="230" t="s">
        <v>1202</v>
      </c>
    </row>
    <row r="1196" s="2" customFormat="1">
      <c r="A1196" s="37"/>
      <c r="B1196" s="38"/>
      <c r="C1196" s="39"/>
      <c r="D1196" s="232" t="s">
        <v>144</v>
      </c>
      <c r="E1196" s="39"/>
      <c r="F1196" s="233" t="s">
        <v>609</v>
      </c>
      <c r="G1196" s="39"/>
      <c r="H1196" s="39"/>
      <c r="I1196" s="234"/>
      <c r="J1196" s="39"/>
      <c r="K1196" s="39"/>
      <c r="L1196" s="43"/>
      <c r="M1196" s="235"/>
      <c r="N1196" s="236"/>
      <c r="O1196" s="90"/>
      <c r="P1196" s="90"/>
      <c r="Q1196" s="90"/>
      <c r="R1196" s="90"/>
      <c r="S1196" s="90"/>
      <c r="T1196" s="91"/>
      <c r="U1196" s="37"/>
      <c r="V1196" s="37"/>
      <c r="W1196" s="37"/>
      <c r="X1196" s="37"/>
      <c r="Y1196" s="37"/>
      <c r="Z1196" s="37"/>
      <c r="AA1196" s="37"/>
      <c r="AB1196" s="37"/>
      <c r="AC1196" s="37"/>
      <c r="AD1196" s="37"/>
      <c r="AE1196" s="37"/>
      <c r="AT1196" s="16" t="s">
        <v>144</v>
      </c>
      <c r="AU1196" s="16" t="s">
        <v>91</v>
      </c>
    </row>
    <row r="1197" s="2" customFormat="1">
      <c r="A1197" s="37"/>
      <c r="B1197" s="38"/>
      <c r="C1197" s="39"/>
      <c r="D1197" s="237" t="s">
        <v>146</v>
      </c>
      <c r="E1197" s="39"/>
      <c r="F1197" s="238" t="s">
        <v>610</v>
      </c>
      <c r="G1197" s="39"/>
      <c r="H1197" s="39"/>
      <c r="I1197" s="234"/>
      <c r="J1197" s="39"/>
      <c r="K1197" s="39"/>
      <c r="L1197" s="43"/>
      <c r="M1197" s="235"/>
      <c r="N1197" s="236"/>
      <c r="O1197" s="90"/>
      <c r="P1197" s="90"/>
      <c r="Q1197" s="90"/>
      <c r="R1197" s="90"/>
      <c r="S1197" s="90"/>
      <c r="T1197" s="91"/>
      <c r="U1197" s="37"/>
      <c r="V1197" s="37"/>
      <c r="W1197" s="37"/>
      <c r="X1197" s="37"/>
      <c r="Y1197" s="37"/>
      <c r="Z1197" s="37"/>
      <c r="AA1197" s="37"/>
      <c r="AB1197" s="37"/>
      <c r="AC1197" s="37"/>
      <c r="AD1197" s="37"/>
      <c r="AE1197" s="37"/>
      <c r="AT1197" s="16" t="s">
        <v>146</v>
      </c>
      <c r="AU1197" s="16" t="s">
        <v>91</v>
      </c>
    </row>
    <row r="1198" s="13" customFormat="1">
      <c r="A1198" s="13"/>
      <c r="B1198" s="240"/>
      <c r="C1198" s="241"/>
      <c r="D1198" s="232" t="s">
        <v>150</v>
      </c>
      <c r="E1198" s="242" t="s">
        <v>1</v>
      </c>
      <c r="F1198" s="243" t="s">
        <v>1203</v>
      </c>
      <c r="G1198" s="241"/>
      <c r="H1198" s="244">
        <v>9.2899999999999991</v>
      </c>
      <c r="I1198" s="245"/>
      <c r="J1198" s="241"/>
      <c r="K1198" s="241"/>
      <c r="L1198" s="246"/>
      <c r="M1198" s="247"/>
      <c r="N1198" s="248"/>
      <c r="O1198" s="248"/>
      <c r="P1198" s="248"/>
      <c r="Q1198" s="248"/>
      <c r="R1198" s="248"/>
      <c r="S1198" s="248"/>
      <c r="T1198" s="249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50" t="s">
        <v>150</v>
      </c>
      <c r="AU1198" s="250" t="s">
        <v>91</v>
      </c>
      <c r="AV1198" s="13" t="s">
        <v>91</v>
      </c>
      <c r="AW1198" s="13" t="s">
        <v>36</v>
      </c>
      <c r="AX1198" s="13" t="s">
        <v>81</v>
      </c>
      <c r="AY1198" s="250" t="s">
        <v>136</v>
      </c>
    </row>
    <row r="1199" s="13" customFormat="1">
      <c r="A1199" s="13"/>
      <c r="B1199" s="240"/>
      <c r="C1199" s="241"/>
      <c r="D1199" s="232" t="s">
        <v>150</v>
      </c>
      <c r="E1199" s="242" t="s">
        <v>1</v>
      </c>
      <c r="F1199" s="243" t="s">
        <v>1204</v>
      </c>
      <c r="G1199" s="241"/>
      <c r="H1199" s="244">
        <v>0.18099999999999999</v>
      </c>
      <c r="I1199" s="245"/>
      <c r="J1199" s="241"/>
      <c r="K1199" s="241"/>
      <c r="L1199" s="246"/>
      <c r="M1199" s="247"/>
      <c r="N1199" s="248"/>
      <c r="O1199" s="248"/>
      <c r="P1199" s="248"/>
      <c r="Q1199" s="248"/>
      <c r="R1199" s="248"/>
      <c r="S1199" s="248"/>
      <c r="T1199" s="249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50" t="s">
        <v>150</v>
      </c>
      <c r="AU1199" s="250" t="s">
        <v>91</v>
      </c>
      <c r="AV1199" s="13" t="s">
        <v>91</v>
      </c>
      <c r="AW1199" s="13" t="s">
        <v>36</v>
      </c>
      <c r="AX1199" s="13" t="s">
        <v>81</v>
      </c>
      <c r="AY1199" s="250" t="s">
        <v>136</v>
      </c>
    </row>
    <row r="1200" s="13" customFormat="1">
      <c r="A1200" s="13"/>
      <c r="B1200" s="240"/>
      <c r="C1200" s="241"/>
      <c r="D1200" s="232" t="s">
        <v>150</v>
      </c>
      <c r="E1200" s="242" t="s">
        <v>1</v>
      </c>
      <c r="F1200" s="243" t="s">
        <v>1205</v>
      </c>
      <c r="G1200" s="241"/>
      <c r="H1200" s="244">
        <v>20.091999999999999</v>
      </c>
      <c r="I1200" s="245"/>
      <c r="J1200" s="241"/>
      <c r="K1200" s="241"/>
      <c r="L1200" s="246"/>
      <c r="M1200" s="247"/>
      <c r="N1200" s="248"/>
      <c r="O1200" s="248"/>
      <c r="P1200" s="248"/>
      <c r="Q1200" s="248"/>
      <c r="R1200" s="248"/>
      <c r="S1200" s="248"/>
      <c r="T1200" s="249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50" t="s">
        <v>150</v>
      </c>
      <c r="AU1200" s="250" t="s">
        <v>91</v>
      </c>
      <c r="AV1200" s="13" t="s">
        <v>91</v>
      </c>
      <c r="AW1200" s="13" t="s">
        <v>36</v>
      </c>
      <c r="AX1200" s="13" t="s">
        <v>81</v>
      </c>
      <c r="AY1200" s="250" t="s">
        <v>136</v>
      </c>
    </row>
    <row r="1201" s="13" customFormat="1">
      <c r="A1201" s="13"/>
      <c r="B1201" s="240"/>
      <c r="C1201" s="241"/>
      <c r="D1201" s="232" t="s">
        <v>150</v>
      </c>
      <c r="E1201" s="242" t="s">
        <v>1</v>
      </c>
      <c r="F1201" s="243" t="s">
        <v>1206</v>
      </c>
      <c r="G1201" s="241"/>
      <c r="H1201" s="244">
        <v>0.108</v>
      </c>
      <c r="I1201" s="245"/>
      <c r="J1201" s="241"/>
      <c r="K1201" s="241"/>
      <c r="L1201" s="246"/>
      <c r="M1201" s="247"/>
      <c r="N1201" s="248"/>
      <c r="O1201" s="248"/>
      <c r="P1201" s="248"/>
      <c r="Q1201" s="248"/>
      <c r="R1201" s="248"/>
      <c r="S1201" s="248"/>
      <c r="T1201" s="249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50" t="s">
        <v>150</v>
      </c>
      <c r="AU1201" s="250" t="s">
        <v>91</v>
      </c>
      <c r="AV1201" s="13" t="s">
        <v>91</v>
      </c>
      <c r="AW1201" s="13" t="s">
        <v>36</v>
      </c>
      <c r="AX1201" s="13" t="s">
        <v>81</v>
      </c>
      <c r="AY1201" s="250" t="s">
        <v>136</v>
      </c>
    </row>
    <row r="1202" s="13" customFormat="1">
      <c r="A1202" s="13"/>
      <c r="B1202" s="240"/>
      <c r="C1202" s="241"/>
      <c r="D1202" s="232" t="s">
        <v>150</v>
      </c>
      <c r="E1202" s="242" t="s">
        <v>1</v>
      </c>
      <c r="F1202" s="243" t="s">
        <v>1207</v>
      </c>
      <c r="G1202" s="241"/>
      <c r="H1202" s="244">
        <v>0.084000000000000005</v>
      </c>
      <c r="I1202" s="245"/>
      <c r="J1202" s="241"/>
      <c r="K1202" s="241"/>
      <c r="L1202" s="246"/>
      <c r="M1202" s="247"/>
      <c r="N1202" s="248"/>
      <c r="O1202" s="248"/>
      <c r="P1202" s="248"/>
      <c r="Q1202" s="248"/>
      <c r="R1202" s="248"/>
      <c r="S1202" s="248"/>
      <c r="T1202" s="249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50" t="s">
        <v>150</v>
      </c>
      <c r="AU1202" s="250" t="s">
        <v>91</v>
      </c>
      <c r="AV1202" s="13" t="s">
        <v>91</v>
      </c>
      <c r="AW1202" s="13" t="s">
        <v>36</v>
      </c>
      <c r="AX1202" s="13" t="s">
        <v>81</v>
      </c>
      <c r="AY1202" s="250" t="s">
        <v>136</v>
      </c>
    </row>
    <row r="1203" s="14" customFormat="1">
      <c r="A1203" s="14"/>
      <c r="B1203" s="251"/>
      <c r="C1203" s="252"/>
      <c r="D1203" s="232" t="s">
        <v>150</v>
      </c>
      <c r="E1203" s="253" t="s">
        <v>1</v>
      </c>
      <c r="F1203" s="254" t="s">
        <v>178</v>
      </c>
      <c r="G1203" s="252"/>
      <c r="H1203" s="255">
        <v>29.754999999999995</v>
      </c>
      <c r="I1203" s="256"/>
      <c r="J1203" s="252"/>
      <c r="K1203" s="252"/>
      <c r="L1203" s="257"/>
      <c r="M1203" s="258"/>
      <c r="N1203" s="259"/>
      <c r="O1203" s="259"/>
      <c r="P1203" s="259"/>
      <c r="Q1203" s="259"/>
      <c r="R1203" s="259"/>
      <c r="S1203" s="259"/>
      <c r="T1203" s="260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61" t="s">
        <v>150</v>
      </c>
      <c r="AU1203" s="261" t="s">
        <v>91</v>
      </c>
      <c r="AV1203" s="14" t="s">
        <v>142</v>
      </c>
      <c r="AW1203" s="14" t="s">
        <v>36</v>
      </c>
      <c r="AX1203" s="14" t="s">
        <v>89</v>
      </c>
      <c r="AY1203" s="261" t="s">
        <v>136</v>
      </c>
    </row>
    <row r="1204" s="12" customFormat="1" ht="22.8" customHeight="1">
      <c r="A1204" s="12"/>
      <c r="B1204" s="202"/>
      <c r="C1204" s="203"/>
      <c r="D1204" s="204" t="s">
        <v>80</v>
      </c>
      <c r="E1204" s="216" t="s">
        <v>199</v>
      </c>
      <c r="F1204" s="216" t="s">
        <v>1208</v>
      </c>
      <c r="G1204" s="203"/>
      <c r="H1204" s="203"/>
      <c r="I1204" s="206"/>
      <c r="J1204" s="217">
        <f>BK1204</f>
        <v>0</v>
      </c>
      <c r="K1204" s="203"/>
      <c r="L1204" s="208"/>
      <c r="M1204" s="209"/>
      <c r="N1204" s="210"/>
      <c r="O1204" s="210"/>
      <c r="P1204" s="211">
        <f>SUM(P1205:P1308)</f>
        <v>0</v>
      </c>
      <c r="Q1204" s="210"/>
      <c r="R1204" s="211">
        <f>SUM(R1205:R1308)</f>
        <v>34.92506204</v>
      </c>
      <c r="S1204" s="210"/>
      <c r="T1204" s="212">
        <f>SUM(T1205:T1308)</f>
        <v>21.967675999999997</v>
      </c>
      <c r="U1204" s="12"/>
      <c r="V1204" s="12"/>
      <c r="W1204" s="12"/>
      <c r="X1204" s="12"/>
      <c r="Y1204" s="12"/>
      <c r="Z1204" s="12"/>
      <c r="AA1204" s="12"/>
      <c r="AB1204" s="12"/>
      <c r="AC1204" s="12"/>
      <c r="AD1204" s="12"/>
      <c r="AE1204" s="12"/>
      <c r="AR1204" s="213" t="s">
        <v>89</v>
      </c>
      <c r="AT1204" s="214" t="s">
        <v>80</v>
      </c>
      <c r="AU1204" s="214" t="s">
        <v>89</v>
      </c>
      <c r="AY1204" s="213" t="s">
        <v>136</v>
      </c>
      <c r="BK1204" s="215">
        <f>SUM(BK1205:BK1308)</f>
        <v>0</v>
      </c>
    </row>
    <row r="1205" s="2" customFormat="1" ht="24.15" customHeight="1">
      <c r="A1205" s="37"/>
      <c r="B1205" s="38"/>
      <c r="C1205" s="218" t="s">
        <v>1209</v>
      </c>
      <c r="D1205" s="218" t="s">
        <v>138</v>
      </c>
      <c r="E1205" s="219" t="s">
        <v>251</v>
      </c>
      <c r="F1205" s="220" t="s">
        <v>252</v>
      </c>
      <c r="G1205" s="221" t="s">
        <v>160</v>
      </c>
      <c r="H1205" s="222">
        <v>5.5199999999999996</v>
      </c>
      <c r="I1205" s="223"/>
      <c r="J1205" s="224">
        <f>ROUND(I1205*H1205,2)</f>
        <v>0</v>
      </c>
      <c r="K1205" s="225"/>
      <c r="L1205" s="43"/>
      <c r="M1205" s="226" t="s">
        <v>1</v>
      </c>
      <c r="N1205" s="227" t="s">
        <v>46</v>
      </c>
      <c r="O1205" s="90"/>
      <c r="P1205" s="228">
        <f>O1205*H1205</f>
        <v>0</v>
      </c>
      <c r="Q1205" s="228">
        <v>0</v>
      </c>
      <c r="R1205" s="228">
        <f>Q1205*H1205</f>
        <v>0</v>
      </c>
      <c r="S1205" s="228">
        <v>2.5</v>
      </c>
      <c r="T1205" s="229">
        <f>S1205*H1205</f>
        <v>13.799999999999999</v>
      </c>
      <c r="U1205" s="37"/>
      <c r="V1205" s="37"/>
      <c r="W1205" s="37"/>
      <c r="X1205" s="37"/>
      <c r="Y1205" s="37"/>
      <c r="Z1205" s="37"/>
      <c r="AA1205" s="37"/>
      <c r="AB1205" s="37"/>
      <c r="AC1205" s="37"/>
      <c r="AD1205" s="37"/>
      <c r="AE1205" s="37"/>
      <c r="AR1205" s="230" t="s">
        <v>142</v>
      </c>
      <c r="AT1205" s="230" t="s">
        <v>138</v>
      </c>
      <c r="AU1205" s="230" t="s">
        <v>91</v>
      </c>
      <c r="AY1205" s="16" t="s">
        <v>136</v>
      </c>
      <c r="BE1205" s="231">
        <f>IF(N1205="základní",J1205,0)</f>
        <v>0</v>
      </c>
      <c r="BF1205" s="231">
        <f>IF(N1205="snížená",J1205,0)</f>
        <v>0</v>
      </c>
      <c r="BG1205" s="231">
        <f>IF(N1205="zákl. přenesená",J1205,0)</f>
        <v>0</v>
      </c>
      <c r="BH1205" s="231">
        <f>IF(N1205="sníž. přenesená",J1205,0)</f>
        <v>0</v>
      </c>
      <c r="BI1205" s="231">
        <f>IF(N1205="nulová",J1205,0)</f>
        <v>0</v>
      </c>
      <c r="BJ1205" s="16" t="s">
        <v>89</v>
      </c>
      <c r="BK1205" s="231">
        <f>ROUND(I1205*H1205,2)</f>
        <v>0</v>
      </c>
      <c r="BL1205" s="16" t="s">
        <v>142</v>
      </c>
      <c r="BM1205" s="230" t="s">
        <v>1210</v>
      </c>
    </row>
    <row r="1206" s="2" customFormat="1">
      <c r="A1206" s="37"/>
      <c r="B1206" s="38"/>
      <c r="C1206" s="39"/>
      <c r="D1206" s="232" t="s">
        <v>144</v>
      </c>
      <c r="E1206" s="39"/>
      <c r="F1206" s="233" t="s">
        <v>254</v>
      </c>
      <c r="G1206" s="39"/>
      <c r="H1206" s="39"/>
      <c r="I1206" s="234"/>
      <c r="J1206" s="39"/>
      <c r="K1206" s="39"/>
      <c r="L1206" s="43"/>
      <c r="M1206" s="235"/>
      <c r="N1206" s="236"/>
      <c r="O1206" s="90"/>
      <c r="P1206" s="90"/>
      <c r="Q1206" s="90"/>
      <c r="R1206" s="90"/>
      <c r="S1206" s="90"/>
      <c r="T1206" s="91"/>
      <c r="U1206" s="37"/>
      <c r="V1206" s="37"/>
      <c r="W1206" s="37"/>
      <c r="X1206" s="37"/>
      <c r="Y1206" s="37"/>
      <c r="Z1206" s="37"/>
      <c r="AA1206" s="37"/>
      <c r="AB1206" s="37"/>
      <c r="AC1206" s="37"/>
      <c r="AD1206" s="37"/>
      <c r="AE1206" s="37"/>
      <c r="AT1206" s="16" t="s">
        <v>144</v>
      </c>
      <c r="AU1206" s="16" t="s">
        <v>91</v>
      </c>
    </row>
    <row r="1207" s="2" customFormat="1">
      <c r="A1207" s="37"/>
      <c r="B1207" s="38"/>
      <c r="C1207" s="39"/>
      <c r="D1207" s="237" t="s">
        <v>146</v>
      </c>
      <c r="E1207" s="39"/>
      <c r="F1207" s="238" t="s">
        <v>255</v>
      </c>
      <c r="G1207" s="39"/>
      <c r="H1207" s="39"/>
      <c r="I1207" s="234"/>
      <c r="J1207" s="39"/>
      <c r="K1207" s="39"/>
      <c r="L1207" s="43"/>
      <c r="M1207" s="235"/>
      <c r="N1207" s="236"/>
      <c r="O1207" s="90"/>
      <c r="P1207" s="90"/>
      <c r="Q1207" s="90"/>
      <c r="R1207" s="90"/>
      <c r="S1207" s="90"/>
      <c r="T1207" s="91"/>
      <c r="U1207" s="37"/>
      <c r="V1207" s="37"/>
      <c r="W1207" s="37"/>
      <c r="X1207" s="37"/>
      <c r="Y1207" s="37"/>
      <c r="Z1207" s="37"/>
      <c r="AA1207" s="37"/>
      <c r="AB1207" s="37"/>
      <c r="AC1207" s="37"/>
      <c r="AD1207" s="37"/>
      <c r="AE1207" s="37"/>
      <c r="AT1207" s="16" t="s">
        <v>146</v>
      </c>
      <c r="AU1207" s="16" t="s">
        <v>91</v>
      </c>
    </row>
    <row r="1208" s="2" customFormat="1">
      <c r="A1208" s="37"/>
      <c r="B1208" s="38"/>
      <c r="C1208" s="39"/>
      <c r="D1208" s="232" t="s">
        <v>148</v>
      </c>
      <c r="E1208" s="39"/>
      <c r="F1208" s="239" t="s">
        <v>463</v>
      </c>
      <c r="G1208" s="39"/>
      <c r="H1208" s="39"/>
      <c r="I1208" s="234"/>
      <c r="J1208" s="39"/>
      <c r="K1208" s="39"/>
      <c r="L1208" s="43"/>
      <c r="M1208" s="235"/>
      <c r="N1208" s="236"/>
      <c r="O1208" s="90"/>
      <c r="P1208" s="90"/>
      <c r="Q1208" s="90"/>
      <c r="R1208" s="90"/>
      <c r="S1208" s="90"/>
      <c r="T1208" s="91"/>
      <c r="U1208" s="37"/>
      <c r="V1208" s="37"/>
      <c r="W1208" s="37"/>
      <c r="X1208" s="37"/>
      <c r="Y1208" s="37"/>
      <c r="Z1208" s="37"/>
      <c r="AA1208" s="37"/>
      <c r="AB1208" s="37"/>
      <c r="AC1208" s="37"/>
      <c r="AD1208" s="37"/>
      <c r="AE1208" s="37"/>
      <c r="AT1208" s="16" t="s">
        <v>148</v>
      </c>
      <c r="AU1208" s="16" t="s">
        <v>91</v>
      </c>
    </row>
    <row r="1209" s="13" customFormat="1">
      <c r="A1209" s="13"/>
      <c r="B1209" s="240"/>
      <c r="C1209" s="241"/>
      <c r="D1209" s="232" t="s">
        <v>150</v>
      </c>
      <c r="E1209" s="242" t="s">
        <v>1</v>
      </c>
      <c r="F1209" s="243" t="s">
        <v>1211</v>
      </c>
      <c r="G1209" s="241"/>
      <c r="H1209" s="244">
        <v>5.5199999999999996</v>
      </c>
      <c r="I1209" s="245"/>
      <c r="J1209" s="241"/>
      <c r="K1209" s="241"/>
      <c r="L1209" s="246"/>
      <c r="M1209" s="247"/>
      <c r="N1209" s="248"/>
      <c r="O1209" s="248"/>
      <c r="P1209" s="248"/>
      <c r="Q1209" s="248"/>
      <c r="R1209" s="248"/>
      <c r="S1209" s="248"/>
      <c r="T1209" s="249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50" t="s">
        <v>150</v>
      </c>
      <c r="AU1209" s="250" t="s">
        <v>91</v>
      </c>
      <c r="AV1209" s="13" t="s">
        <v>91</v>
      </c>
      <c r="AW1209" s="13" t="s">
        <v>36</v>
      </c>
      <c r="AX1209" s="13" t="s">
        <v>89</v>
      </c>
      <c r="AY1209" s="250" t="s">
        <v>136</v>
      </c>
    </row>
    <row r="1210" s="2" customFormat="1" ht="24.15" customHeight="1">
      <c r="A1210" s="37"/>
      <c r="B1210" s="38"/>
      <c r="C1210" s="218" t="s">
        <v>1212</v>
      </c>
      <c r="D1210" s="218" t="s">
        <v>138</v>
      </c>
      <c r="E1210" s="219" t="s">
        <v>356</v>
      </c>
      <c r="F1210" s="220" t="s">
        <v>159</v>
      </c>
      <c r="G1210" s="221" t="s">
        <v>160</v>
      </c>
      <c r="H1210" s="222">
        <v>3.8730000000000002</v>
      </c>
      <c r="I1210" s="223"/>
      <c r="J1210" s="224">
        <f>ROUND(I1210*H1210,2)</f>
        <v>0</v>
      </c>
      <c r="K1210" s="225"/>
      <c r="L1210" s="43"/>
      <c r="M1210" s="226" t="s">
        <v>1</v>
      </c>
      <c r="N1210" s="227" t="s">
        <v>46</v>
      </c>
      <c r="O1210" s="90"/>
      <c r="P1210" s="228">
        <f>O1210*H1210</f>
        <v>0</v>
      </c>
      <c r="Q1210" s="228">
        <v>0</v>
      </c>
      <c r="R1210" s="228">
        <f>Q1210*H1210</f>
        <v>0</v>
      </c>
      <c r="S1210" s="228">
        <v>1.8999999999999999</v>
      </c>
      <c r="T1210" s="229">
        <f>S1210*H1210</f>
        <v>7.3586999999999998</v>
      </c>
      <c r="U1210" s="37"/>
      <c r="V1210" s="37"/>
      <c r="W1210" s="37"/>
      <c r="X1210" s="37"/>
      <c r="Y1210" s="37"/>
      <c r="Z1210" s="37"/>
      <c r="AA1210" s="37"/>
      <c r="AB1210" s="37"/>
      <c r="AC1210" s="37"/>
      <c r="AD1210" s="37"/>
      <c r="AE1210" s="37"/>
      <c r="AR1210" s="230" t="s">
        <v>142</v>
      </c>
      <c r="AT1210" s="230" t="s">
        <v>138</v>
      </c>
      <c r="AU1210" s="230" t="s">
        <v>91</v>
      </c>
      <c r="AY1210" s="16" t="s">
        <v>136</v>
      </c>
      <c r="BE1210" s="231">
        <f>IF(N1210="základní",J1210,0)</f>
        <v>0</v>
      </c>
      <c r="BF1210" s="231">
        <f>IF(N1210="snížená",J1210,0)</f>
        <v>0</v>
      </c>
      <c r="BG1210" s="231">
        <f>IF(N1210="zákl. přenesená",J1210,0)</f>
        <v>0</v>
      </c>
      <c r="BH1210" s="231">
        <f>IF(N1210="sníž. přenesená",J1210,0)</f>
        <v>0</v>
      </c>
      <c r="BI1210" s="231">
        <f>IF(N1210="nulová",J1210,0)</f>
        <v>0</v>
      </c>
      <c r="BJ1210" s="16" t="s">
        <v>89</v>
      </c>
      <c r="BK1210" s="231">
        <f>ROUND(I1210*H1210,2)</f>
        <v>0</v>
      </c>
      <c r="BL1210" s="16" t="s">
        <v>142</v>
      </c>
      <c r="BM1210" s="230" t="s">
        <v>1213</v>
      </c>
    </row>
    <row r="1211" s="2" customFormat="1">
      <c r="A1211" s="37"/>
      <c r="B1211" s="38"/>
      <c r="C1211" s="39"/>
      <c r="D1211" s="232" t="s">
        <v>144</v>
      </c>
      <c r="E1211" s="39"/>
      <c r="F1211" s="233" t="s">
        <v>162</v>
      </c>
      <c r="G1211" s="39"/>
      <c r="H1211" s="39"/>
      <c r="I1211" s="234"/>
      <c r="J1211" s="39"/>
      <c r="K1211" s="39"/>
      <c r="L1211" s="43"/>
      <c r="M1211" s="235"/>
      <c r="N1211" s="236"/>
      <c r="O1211" s="90"/>
      <c r="P1211" s="90"/>
      <c r="Q1211" s="90"/>
      <c r="R1211" s="90"/>
      <c r="S1211" s="90"/>
      <c r="T1211" s="91"/>
      <c r="U1211" s="37"/>
      <c r="V1211" s="37"/>
      <c r="W1211" s="37"/>
      <c r="X1211" s="37"/>
      <c r="Y1211" s="37"/>
      <c r="Z1211" s="37"/>
      <c r="AA1211" s="37"/>
      <c r="AB1211" s="37"/>
      <c r="AC1211" s="37"/>
      <c r="AD1211" s="37"/>
      <c r="AE1211" s="37"/>
      <c r="AT1211" s="16" t="s">
        <v>144</v>
      </c>
      <c r="AU1211" s="16" t="s">
        <v>91</v>
      </c>
    </row>
    <row r="1212" s="2" customFormat="1">
      <c r="A1212" s="37"/>
      <c r="B1212" s="38"/>
      <c r="C1212" s="39"/>
      <c r="D1212" s="237" t="s">
        <v>146</v>
      </c>
      <c r="E1212" s="39"/>
      <c r="F1212" s="238" t="s">
        <v>358</v>
      </c>
      <c r="G1212" s="39"/>
      <c r="H1212" s="39"/>
      <c r="I1212" s="234"/>
      <c r="J1212" s="39"/>
      <c r="K1212" s="39"/>
      <c r="L1212" s="43"/>
      <c r="M1212" s="235"/>
      <c r="N1212" s="236"/>
      <c r="O1212" s="90"/>
      <c r="P1212" s="90"/>
      <c r="Q1212" s="90"/>
      <c r="R1212" s="90"/>
      <c r="S1212" s="90"/>
      <c r="T1212" s="91"/>
      <c r="U1212" s="37"/>
      <c r="V1212" s="37"/>
      <c r="W1212" s="37"/>
      <c r="X1212" s="37"/>
      <c r="Y1212" s="37"/>
      <c r="Z1212" s="37"/>
      <c r="AA1212" s="37"/>
      <c r="AB1212" s="37"/>
      <c r="AC1212" s="37"/>
      <c r="AD1212" s="37"/>
      <c r="AE1212" s="37"/>
      <c r="AT1212" s="16" t="s">
        <v>146</v>
      </c>
      <c r="AU1212" s="16" t="s">
        <v>91</v>
      </c>
    </row>
    <row r="1213" s="2" customFormat="1">
      <c r="A1213" s="37"/>
      <c r="B1213" s="38"/>
      <c r="C1213" s="39"/>
      <c r="D1213" s="232" t="s">
        <v>148</v>
      </c>
      <c r="E1213" s="39"/>
      <c r="F1213" s="239" t="s">
        <v>466</v>
      </c>
      <c r="G1213" s="39"/>
      <c r="H1213" s="39"/>
      <c r="I1213" s="234"/>
      <c r="J1213" s="39"/>
      <c r="K1213" s="39"/>
      <c r="L1213" s="43"/>
      <c r="M1213" s="235"/>
      <c r="N1213" s="236"/>
      <c r="O1213" s="90"/>
      <c r="P1213" s="90"/>
      <c r="Q1213" s="90"/>
      <c r="R1213" s="90"/>
      <c r="S1213" s="90"/>
      <c r="T1213" s="91"/>
      <c r="U1213" s="37"/>
      <c r="V1213" s="37"/>
      <c r="W1213" s="37"/>
      <c r="X1213" s="37"/>
      <c r="Y1213" s="37"/>
      <c r="Z1213" s="37"/>
      <c r="AA1213" s="37"/>
      <c r="AB1213" s="37"/>
      <c r="AC1213" s="37"/>
      <c r="AD1213" s="37"/>
      <c r="AE1213" s="37"/>
      <c r="AT1213" s="16" t="s">
        <v>148</v>
      </c>
      <c r="AU1213" s="16" t="s">
        <v>91</v>
      </c>
    </row>
    <row r="1214" s="13" customFormat="1">
      <c r="A1214" s="13"/>
      <c r="B1214" s="240"/>
      <c r="C1214" s="241"/>
      <c r="D1214" s="232" t="s">
        <v>150</v>
      </c>
      <c r="E1214" s="242" t="s">
        <v>1</v>
      </c>
      <c r="F1214" s="243" t="s">
        <v>1214</v>
      </c>
      <c r="G1214" s="241"/>
      <c r="H1214" s="244">
        <v>3.8730000000000002</v>
      </c>
      <c r="I1214" s="245"/>
      <c r="J1214" s="241"/>
      <c r="K1214" s="241"/>
      <c r="L1214" s="246"/>
      <c r="M1214" s="247"/>
      <c r="N1214" s="248"/>
      <c r="O1214" s="248"/>
      <c r="P1214" s="248"/>
      <c r="Q1214" s="248"/>
      <c r="R1214" s="248"/>
      <c r="S1214" s="248"/>
      <c r="T1214" s="249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50" t="s">
        <v>150</v>
      </c>
      <c r="AU1214" s="250" t="s">
        <v>91</v>
      </c>
      <c r="AV1214" s="13" t="s">
        <v>91</v>
      </c>
      <c r="AW1214" s="13" t="s">
        <v>36</v>
      </c>
      <c r="AX1214" s="13" t="s">
        <v>89</v>
      </c>
      <c r="AY1214" s="250" t="s">
        <v>136</v>
      </c>
    </row>
    <row r="1215" s="2" customFormat="1" ht="24.15" customHeight="1">
      <c r="A1215" s="37"/>
      <c r="B1215" s="38"/>
      <c r="C1215" s="218" t="s">
        <v>1215</v>
      </c>
      <c r="D1215" s="218" t="s">
        <v>138</v>
      </c>
      <c r="E1215" s="219" t="s">
        <v>165</v>
      </c>
      <c r="F1215" s="220" t="s">
        <v>166</v>
      </c>
      <c r="G1215" s="221" t="s">
        <v>160</v>
      </c>
      <c r="H1215" s="222">
        <v>9.0700000000000003</v>
      </c>
      <c r="I1215" s="223"/>
      <c r="J1215" s="224">
        <f>ROUND(I1215*H1215,2)</f>
        <v>0</v>
      </c>
      <c r="K1215" s="225"/>
      <c r="L1215" s="43"/>
      <c r="M1215" s="226" t="s">
        <v>1</v>
      </c>
      <c r="N1215" s="227" t="s">
        <v>46</v>
      </c>
      <c r="O1215" s="90"/>
      <c r="P1215" s="228">
        <f>O1215*H1215</f>
        <v>0</v>
      </c>
      <c r="Q1215" s="228">
        <v>0</v>
      </c>
      <c r="R1215" s="228">
        <f>Q1215*H1215</f>
        <v>0</v>
      </c>
      <c r="S1215" s="228">
        <v>0</v>
      </c>
      <c r="T1215" s="229">
        <f>S1215*H1215</f>
        <v>0</v>
      </c>
      <c r="U1215" s="37"/>
      <c r="V1215" s="37"/>
      <c r="W1215" s="37"/>
      <c r="X1215" s="37"/>
      <c r="Y1215" s="37"/>
      <c r="Z1215" s="37"/>
      <c r="AA1215" s="37"/>
      <c r="AB1215" s="37"/>
      <c r="AC1215" s="37"/>
      <c r="AD1215" s="37"/>
      <c r="AE1215" s="37"/>
      <c r="AR1215" s="230" t="s">
        <v>142</v>
      </c>
      <c r="AT1215" s="230" t="s">
        <v>138</v>
      </c>
      <c r="AU1215" s="230" t="s">
        <v>91</v>
      </c>
      <c r="AY1215" s="16" t="s">
        <v>136</v>
      </c>
      <c r="BE1215" s="231">
        <f>IF(N1215="základní",J1215,0)</f>
        <v>0</v>
      </c>
      <c r="BF1215" s="231">
        <f>IF(N1215="snížená",J1215,0)</f>
        <v>0</v>
      </c>
      <c r="BG1215" s="231">
        <f>IF(N1215="zákl. přenesená",J1215,0)</f>
        <v>0</v>
      </c>
      <c r="BH1215" s="231">
        <f>IF(N1215="sníž. přenesená",J1215,0)</f>
        <v>0</v>
      </c>
      <c r="BI1215" s="231">
        <f>IF(N1215="nulová",J1215,0)</f>
        <v>0</v>
      </c>
      <c r="BJ1215" s="16" t="s">
        <v>89</v>
      </c>
      <c r="BK1215" s="231">
        <f>ROUND(I1215*H1215,2)</f>
        <v>0</v>
      </c>
      <c r="BL1215" s="16" t="s">
        <v>142</v>
      </c>
      <c r="BM1215" s="230" t="s">
        <v>1216</v>
      </c>
    </row>
    <row r="1216" s="2" customFormat="1">
      <c r="A1216" s="37"/>
      <c r="B1216" s="38"/>
      <c r="C1216" s="39"/>
      <c r="D1216" s="232" t="s">
        <v>144</v>
      </c>
      <c r="E1216" s="39"/>
      <c r="F1216" s="233" t="s">
        <v>168</v>
      </c>
      <c r="G1216" s="39"/>
      <c r="H1216" s="39"/>
      <c r="I1216" s="234"/>
      <c r="J1216" s="39"/>
      <c r="K1216" s="39"/>
      <c r="L1216" s="43"/>
      <c r="M1216" s="235"/>
      <c r="N1216" s="236"/>
      <c r="O1216" s="90"/>
      <c r="P1216" s="90"/>
      <c r="Q1216" s="90"/>
      <c r="R1216" s="90"/>
      <c r="S1216" s="90"/>
      <c r="T1216" s="91"/>
      <c r="U1216" s="37"/>
      <c r="V1216" s="37"/>
      <c r="W1216" s="37"/>
      <c r="X1216" s="37"/>
      <c r="Y1216" s="37"/>
      <c r="Z1216" s="37"/>
      <c r="AA1216" s="37"/>
      <c r="AB1216" s="37"/>
      <c r="AC1216" s="37"/>
      <c r="AD1216" s="37"/>
      <c r="AE1216" s="37"/>
      <c r="AT1216" s="16" t="s">
        <v>144</v>
      </c>
      <c r="AU1216" s="16" t="s">
        <v>91</v>
      </c>
    </row>
    <row r="1217" s="2" customFormat="1">
      <c r="A1217" s="37"/>
      <c r="B1217" s="38"/>
      <c r="C1217" s="39"/>
      <c r="D1217" s="237" t="s">
        <v>146</v>
      </c>
      <c r="E1217" s="39"/>
      <c r="F1217" s="238" t="s">
        <v>169</v>
      </c>
      <c r="G1217" s="39"/>
      <c r="H1217" s="39"/>
      <c r="I1217" s="234"/>
      <c r="J1217" s="39"/>
      <c r="K1217" s="39"/>
      <c r="L1217" s="43"/>
      <c r="M1217" s="235"/>
      <c r="N1217" s="236"/>
      <c r="O1217" s="90"/>
      <c r="P1217" s="90"/>
      <c r="Q1217" s="90"/>
      <c r="R1217" s="90"/>
      <c r="S1217" s="90"/>
      <c r="T1217" s="91"/>
      <c r="U1217" s="37"/>
      <c r="V1217" s="37"/>
      <c r="W1217" s="37"/>
      <c r="X1217" s="37"/>
      <c r="Y1217" s="37"/>
      <c r="Z1217" s="37"/>
      <c r="AA1217" s="37"/>
      <c r="AB1217" s="37"/>
      <c r="AC1217" s="37"/>
      <c r="AD1217" s="37"/>
      <c r="AE1217" s="37"/>
      <c r="AT1217" s="16" t="s">
        <v>146</v>
      </c>
      <c r="AU1217" s="16" t="s">
        <v>91</v>
      </c>
    </row>
    <row r="1218" s="2" customFormat="1">
      <c r="A1218" s="37"/>
      <c r="B1218" s="38"/>
      <c r="C1218" s="39"/>
      <c r="D1218" s="232" t="s">
        <v>148</v>
      </c>
      <c r="E1218" s="39"/>
      <c r="F1218" s="239" t="s">
        <v>149</v>
      </c>
      <c r="G1218" s="39"/>
      <c r="H1218" s="39"/>
      <c r="I1218" s="234"/>
      <c r="J1218" s="39"/>
      <c r="K1218" s="39"/>
      <c r="L1218" s="43"/>
      <c r="M1218" s="235"/>
      <c r="N1218" s="236"/>
      <c r="O1218" s="90"/>
      <c r="P1218" s="90"/>
      <c r="Q1218" s="90"/>
      <c r="R1218" s="90"/>
      <c r="S1218" s="90"/>
      <c r="T1218" s="91"/>
      <c r="U1218" s="37"/>
      <c r="V1218" s="37"/>
      <c r="W1218" s="37"/>
      <c r="X1218" s="37"/>
      <c r="Y1218" s="37"/>
      <c r="Z1218" s="37"/>
      <c r="AA1218" s="37"/>
      <c r="AB1218" s="37"/>
      <c r="AC1218" s="37"/>
      <c r="AD1218" s="37"/>
      <c r="AE1218" s="37"/>
      <c r="AT1218" s="16" t="s">
        <v>148</v>
      </c>
      <c r="AU1218" s="16" t="s">
        <v>91</v>
      </c>
    </row>
    <row r="1219" s="13" customFormat="1">
      <c r="A1219" s="13"/>
      <c r="B1219" s="240"/>
      <c r="C1219" s="241"/>
      <c r="D1219" s="232" t="s">
        <v>150</v>
      </c>
      <c r="E1219" s="242" t="s">
        <v>1</v>
      </c>
      <c r="F1219" s="243" t="s">
        <v>1217</v>
      </c>
      <c r="G1219" s="241"/>
      <c r="H1219" s="244">
        <v>9.0700000000000003</v>
      </c>
      <c r="I1219" s="245"/>
      <c r="J1219" s="241"/>
      <c r="K1219" s="241"/>
      <c r="L1219" s="246"/>
      <c r="M1219" s="247"/>
      <c r="N1219" s="248"/>
      <c r="O1219" s="248"/>
      <c r="P1219" s="248"/>
      <c r="Q1219" s="248"/>
      <c r="R1219" s="248"/>
      <c r="S1219" s="248"/>
      <c r="T1219" s="249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50" t="s">
        <v>150</v>
      </c>
      <c r="AU1219" s="250" t="s">
        <v>91</v>
      </c>
      <c r="AV1219" s="13" t="s">
        <v>91</v>
      </c>
      <c r="AW1219" s="13" t="s">
        <v>36</v>
      </c>
      <c r="AX1219" s="13" t="s">
        <v>89</v>
      </c>
      <c r="AY1219" s="250" t="s">
        <v>136</v>
      </c>
    </row>
    <row r="1220" s="2" customFormat="1" ht="37.8" customHeight="1">
      <c r="A1220" s="37"/>
      <c r="B1220" s="38"/>
      <c r="C1220" s="218" t="s">
        <v>1218</v>
      </c>
      <c r="D1220" s="218" t="s">
        <v>138</v>
      </c>
      <c r="E1220" s="219" t="s">
        <v>258</v>
      </c>
      <c r="F1220" s="220" t="s">
        <v>259</v>
      </c>
      <c r="G1220" s="221" t="s">
        <v>245</v>
      </c>
      <c r="H1220" s="222">
        <v>150</v>
      </c>
      <c r="I1220" s="223"/>
      <c r="J1220" s="224">
        <f>ROUND(I1220*H1220,2)</f>
        <v>0</v>
      </c>
      <c r="K1220" s="225"/>
      <c r="L1220" s="43"/>
      <c r="M1220" s="226" t="s">
        <v>1</v>
      </c>
      <c r="N1220" s="227" t="s">
        <v>46</v>
      </c>
      <c r="O1220" s="90"/>
      <c r="P1220" s="228">
        <f>O1220*H1220</f>
        <v>0</v>
      </c>
      <c r="Q1220" s="228">
        <v>2.0000000000000002E-05</v>
      </c>
      <c r="R1220" s="228">
        <f>Q1220*H1220</f>
        <v>0.0030000000000000001</v>
      </c>
      <c r="S1220" s="228">
        <v>0</v>
      </c>
      <c r="T1220" s="229">
        <f>S1220*H1220</f>
        <v>0</v>
      </c>
      <c r="U1220" s="37"/>
      <c r="V1220" s="37"/>
      <c r="W1220" s="37"/>
      <c r="X1220" s="37"/>
      <c r="Y1220" s="37"/>
      <c r="Z1220" s="37"/>
      <c r="AA1220" s="37"/>
      <c r="AB1220" s="37"/>
      <c r="AC1220" s="37"/>
      <c r="AD1220" s="37"/>
      <c r="AE1220" s="37"/>
      <c r="AR1220" s="230" t="s">
        <v>142</v>
      </c>
      <c r="AT1220" s="230" t="s">
        <v>138</v>
      </c>
      <c r="AU1220" s="230" t="s">
        <v>91</v>
      </c>
      <c r="AY1220" s="16" t="s">
        <v>136</v>
      </c>
      <c r="BE1220" s="231">
        <f>IF(N1220="základní",J1220,0)</f>
        <v>0</v>
      </c>
      <c r="BF1220" s="231">
        <f>IF(N1220="snížená",J1220,0)</f>
        <v>0</v>
      </c>
      <c r="BG1220" s="231">
        <f>IF(N1220="zákl. přenesená",J1220,0)</f>
        <v>0</v>
      </c>
      <c r="BH1220" s="231">
        <f>IF(N1220="sníž. přenesená",J1220,0)</f>
        <v>0</v>
      </c>
      <c r="BI1220" s="231">
        <f>IF(N1220="nulová",J1220,0)</f>
        <v>0</v>
      </c>
      <c r="BJ1220" s="16" t="s">
        <v>89</v>
      </c>
      <c r="BK1220" s="231">
        <f>ROUND(I1220*H1220,2)</f>
        <v>0</v>
      </c>
      <c r="BL1220" s="16" t="s">
        <v>142</v>
      </c>
      <c r="BM1220" s="230" t="s">
        <v>1219</v>
      </c>
    </row>
    <row r="1221" s="2" customFormat="1">
      <c r="A1221" s="37"/>
      <c r="B1221" s="38"/>
      <c r="C1221" s="39"/>
      <c r="D1221" s="232" t="s">
        <v>144</v>
      </c>
      <c r="E1221" s="39"/>
      <c r="F1221" s="233" t="s">
        <v>259</v>
      </c>
      <c r="G1221" s="39"/>
      <c r="H1221" s="39"/>
      <c r="I1221" s="234"/>
      <c r="J1221" s="39"/>
      <c r="K1221" s="39"/>
      <c r="L1221" s="43"/>
      <c r="M1221" s="235"/>
      <c r="N1221" s="236"/>
      <c r="O1221" s="90"/>
      <c r="P1221" s="90"/>
      <c r="Q1221" s="90"/>
      <c r="R1221" s="90"/>
      <c r="S1221" s="90"/>
      <c r="T1221" s="91"/>
      <c r="U1221" s="37"/>
      <c r="V1221" s="37"/>
      <c r="W1221" s="37"/>
      <c r="X1221" s="37"/>
      <c r="Y1221" s="37"/>
      <c r="Z1221" s="37"/>
      <c r="AA1221" s="37"/>
      <c r="AB1221" s="37"/>
      <c r="AC1221" s="37"/>
      <c r="AD1221" s="37"/>
      <c r="AE1221" s="37"/>
      <c r="AT1221" s="16" t="s">
        <v>144</v>
      </c>
      <c r="AU1221" s="16" t="s">
        <v>91</v>
      </c>
    </row>
    <row r="1222" s="2" customFormat="1">
      <c r="A1222" s="37"/>
      <c r="B1222" s="38"/>
      <c r="C1222" s="39"/>
      <c r="D1222" s="232" t="s">
        <v>148</v>
      </c>
      <c r="E1222" s="39"/>
      <c r="F1222" s="239" t="s">
        <v>470</v>
      </c>
      <c r="G1222" s="39"/>
      <c r="H1222" s="39"/>
      <c r="I1222" s="234"/>
      <c r="J1222" s="39"/>
      <c r="K1222" s="39"/>
      <c r="L1222" s="43"/>
      <c r="M1222" s="235"/>
      <c r="N1222" s="236"/>
      <c r="O1222" s="90"/>
      <c r="P1222" s="90"/>
      <c r="Q1222" s="90"/>
      <c r="R1222" s="90"/>
      <c r="S1222" s="90"/>
      <c r="T1222" s="91"/>
      <c r="U1222" s="37"/>
      <c r="V1222" s="37"/>
      <c r="W1222" s="37"/>
      <c r="X1222" s="37"/>
      <c r="Y1222" s="37"/>
      <c r="Z1222" s="37"/>
      <c r="AA1222" s="37"/>
      <c r="AB1222" s="37"/>
      <c r="AC1222" s="37"/>
      <c r="AD1222" s="37"/>
      <c r="AE1222" s="37"/>
      <c r="AT1222" s="16" t="s">
        <v>148</v>
      </c>
      <c r="AU1222" s="16" t="s">
        <v>91</v>
      </c>
    </row>
    <row r="1223" s="13" customFormat="1">
      <c r="A1223" s="13"/>
      <c r="B1223" s="240"/>
      <c r="C1223" s="241"/>
      <c r="D1223" s="232" t="s">
        <v>150</v>
      </c>
      <c r="E1223" s="242" t="s">
        <v>1</v>
      </c>
      <c r="F1223" s="243" t="s">
        <v>1220</v>
      </c>
      <c r="G1223" s="241"/>
      <c r="H1223" s="244">
        <v>150</v>
      </c>
      <c r="I1223" s="245"/>
      <c r="J1223" s="241"/>
      <c r="K1223" s="241"/>
      <c r="L1223" s="246"/>
      <c r="M1223" s="247"/>
      <c r="N1223" s="248"/>
      <c r="O1223" s="248"/>
      <c r="P1223" s="248"/>
      <c r="Q1223" s="248"/>
      <c r="R1223" s="248"/>
      <c r="S1223" s="248"/>
      <c r="T1223" s="249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50" t="s">
        <v>150</v>
      </c>
      <c r="AU1223" s="250" t="s">
        <v>91</v>
      </c>
      <c r="AV1223" s="13" t="s">
        <v>91</v>
      </c>
      <c r="AW1223" s="13" t="s">
        <v>36</v>
      </c>
      <c r="AX1223" s="13" t="s">
        <v>89</v>
      </c>
      <c r="AY1223" s="250" t="s">
        <v>136</v>
      </c>
    </row>
    <row r="1224" s="2" customFormat="1" ht="21.75" customHeight="1">
      <c r="A1224" s="37"/>
      <c r="B1224" s="38"/>
      <c r="C1224" s="218" t="s">
        <v>1221</v>
      </c>
      <c r="D1224" s="218" t="s">
        <v>138</v>
      </c>
      <c r="E1224" s="219" t="s">
        <v>263</v>
      </c>
      <c r="F1224" s="220" t="s">
        <v>264</v>
      </c>
      <c r="G1224" s="221" t="s">
        <v>265</v>
      </c>
      <c r="H1224" s="222">
        <v>0.036999999999999998</v>
      </c>
      <c r="I1224" s="223"/>
      <c r="J1224" s="224">
        <f>ROUND(I1224*H1224,2)</f>
        <v>0</v>
      </c>
      <c r="K1224" s="225"/>
      <c r="L1224" s="43"/>
      <c r="M1224" s="226" t="s">
        <v>1</v>
      </c>
      <c r="N1224" s="227" t="s">
        <v>46</v>
      </c>
      <c r="O1224" s="90"/>
      <c r="P1224" s="228">
        <f>O1224*H1224</f>
        <v>0</v>
      </c>
      <c r="Q1224" s="228">
        <v>1.0606199999999999</v>
      </c>
      <c r="R1224" s="228">
        <f>Q1224*H1224</f>
        <v>0.039242939999999997</v>
      </c>
      <c r="S1224" s="228">
        <v>0</v>
      </c>
      <c r="T1224" s="229">
        <f>S1224*H1224</f>
        <v>0</v>
      </c>
      <c r="U1224" s="37"/>
      <c r="V1224" s="37"/>
      <c r="W1224" s="37"/>
      <c r="X1224" s="37"/>
      <c r="Y1224" s="37"/>
      <c r="Z1224" s="37"/>
      <c r="AA1224" s="37"/>
      <c r="AB1224" s="37"/>
      <c r="AC1224" s="37"/>
      <c r="AD1224" s="37"/>
      <c r="AE1224" s="37"/>
      <c r="AR1224" s="230" t="s">
        <v>142</v>
      </c>
      <c r="AT1224" s="230" t="s">
        <v>138</v>
      </c>
      <c r="AU1224" s="230" t="s">
        <v>91</v>
      </c>
      <c r="AY1224" s="16" t="s">
        <v>136</v>
      </c>
      <c r="BE1224" s="231">
        <f>IF(N1224="základní",J1224,0)</f>
        <v>0</v>
      </c>
      <c r="BF1224" s="231">
        <f>IF(N1224="snížená",J1224,0)</f>
        <v>0</v>
      </c>
      <c r="BG1224" s="231">
        <f>IF(N1224="zákl. přenesená",J1224,0)</f>
        <v>0</v>
      </c>
      <c r="BH1224" s="231">
        <f>IF(N1224="sníž. přenesená",J1224,0)</f>
        <v>0</v>
      </c>
      <c r="BI1224" s="231">
        <f>IF(N1224="nulová",J1224,0)</f>
        <v>0</v>
      </c>
      <c r="BJ1224" s="16" t="s">
        <v>89</v>
      </c>
      <c r="BK1224" s="231">
        <f>ROUND(I1224*H1224,2)</f>
        <v>0</v>
      </c>
      <c r="BL1224" s="16" t="s">
        <v>142</v>
      </c>
      <c r="BM1224" s="230" t="s">
        <v>1222</v>
      </c>
    </row>
    <row r="1225" s="2" customFormat="1">
      <c r="A1225" s="37"/>
      <c r="B1225" s="38"/>
      <c r="C1225" s="39"/>
      <c r="D1225" s="232" t="s">
        <v>144</v>
      </c>
      <c r="E1225" s="39"/>
      <c r="F1225" s="233" t="s">
        <v>267</v>
      </c>
      <c r="G1225" s="39"/>
      <c r="H1225" s="39"/>
      <c r="I1225" s="234"/>
      <c r="J1225" s="39"/>
      <c r="K1225" s="39"/>
      <c r="L1225" s="43"/>
      <c r="M1225" s="235"/>
      <c r="N1225" s="236"/>
      <c r="O1225" s="90"/>
      <c r="P1225" s="90"/>
      <c r="Q1225" s="90"/>
      <c r="R1225" s="90"/>
      <c r="S1225" s="90"/>
      <c r="T1225" s="91"/>
      <c r="U1225" s="37"/>
      <c r="V1225" s="37"/>
      <c r="W1225" s="37"/>
      <c r="X1225" s="37"/>
      <c r="Y1225" s="37"/>
      <c r="Z1225" s="37"/>
      <c r="AA1225" s="37"/>
      <c r="AB1225" s="37"/>
      <c r="AC1225" s="37"/>
      <c r="AD1225" s="37"/>
      <c r="AE1225" s="37"/>
      <c r="AT1225" s="16" t="s">
        <v>144</v>
      </c>
      <c r="AU1225" s="16" t="s">
        <v>91</v>
      </c>
    </row>
    <row r="1226" s="2" customFormat="1">
      <c r="A1226" s="37"/>
      <c r="B1226" s="38"/>
      <c r="C1226" s="39"/>
      <c r="D1226" s="237" t="s">
        <v>146</v>
      </c>
      <c r="E1226" s="39"/>
      <c r="F1226" s="238" t="s">
        <v>268</v>
      </c>
      <c r="G1226" s="39"/>
      <c r="H1226" s="39"/>
      <c r="I1226" s="234"/>
      <c r="J1226" s="39"/>
      <c r="K1226" s="39"/>
      <c r="L1226" s="43"/>
      <c r="M1226" s="235"/>
      <c r="N1226" s="236"/>
      <c r="O1226" s="90"/>
      <c r="P1226" s="90"/>
      <c r="Q1226" s="90"/>
      <c r="R1226" s="90"/>
      <c r="S1226" s="90"/>
      <c r="T1226" s="91"/>
      <c r="U1226" s="37"/>
      <c r="V1226" s="37"/>
      <c r="W1226" s="37"/>
      <c r="X1226" s="37"/>
      <c r="Y1226" s="37"/>
      <c r="Z1226" s="37"/>
      <c r="AA1226" s="37"/>
      <c r="AB1226" s="37"/>
      <c r="AC1226" s="37"/>
      <c r="AD1226" s="37"/>
      <c r="AE1226" s="37"/>
      <c r="AT1226" s="16" t="s">
        <v>146</v>
      </c>
      <c r="AU1226" s="16" t="s">
        <v>91</v>
      </c>
    </row>
    <row r="1227" s="2" customFormat="1">
      <c r="A1227" s="37"/>
      <c r="B1227" s="38"/>
      <c r="C1227" s="39"/>
      <c r="D1227" s="232" t="s">
        <v>148</v>
      </c>
      <c r="E1227" s="39"/>
      <c r="F1227" s="239" t="s">
        <v>473</v>
      </c>
      <c r="G1227" s="39"/>
      <c r="H1227" s="39"/>
      <c r="I1227" s="234"/>
      <c r="J1227" s="39"/>
      <c r="K1227" s="39"/>
      <c r="L1227" s="43"/>
      <c r="M1227" s="235"/>
      <c r="N1227" s="236"/>
      <c r="O1227" s="90"/>
      <c r="P1227" s="90"/>
      <c r="Q1227" s="90"/>
      <c r="R1227" s="90"/>
      <c r="S1227" s="90"/>
      <c r="T1227" s="91"/>
      <c r="U1227" s="37"/>
      <c r="V1227" s="37"/>
      <c r="W1227" s="37"/>
      <c r="X1227" s="37"/>
      <c r="Y1227" s="37"/>
      <c r="Z1227" s="37"/>
      <c r="AA1227" s="37"/>
      <c r="AB1227" s="37"/>
      <c r="AC1227" s="37"/>
      <c r="AD1227" s="37"/>
      <c r="AE1227" s="37"/>
      <c r="AT1227" s="16" t="s">
        <v>148</v>
      </c>
      <c r="AU1227" s="16" t="s">
        <v>91</v>
      </c>
    </row>
    <row r="1228" s="13" customFormat="1">
      <c r="A1228" s="13"/>
      <c r="B1228" s="240"/>
      <c r="C1228" s="241"/>
      <c r="D1228" s="232" t="s">
        <v>150</v>
      </c>
      <c r="E1228" s="242" t="s">
        <v>1</v>
      </c>
      <c r="F1228" s="243" t="s">
        <v>1223</v>
      </c>
      <c r="G1228" s="241"/>
      <c r="H1228" s="244">
        <v>0.036999999999999998</v>
      </c>
      <c r="I1228" s="245"/>
      <c r="J1228" s="241"/>
      <c r="K1228" s="241"/>
      <c r="L1228" s="246"/>
      <c r="M1228" s="247"/>
      <c r="N1228" s="248"/>
      <c r="O1228" s="248"/>
      <c r="P1228" s="248"/>
      <c r="Q1228" s="248"/>
      <c r="R1228" s="248"/>
      <c r="S1228" s="248"/>
      <c r="T1228" s="249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50" t="s">
        <v>150</v>
      </c>
      <c r="AU1228" s="250" t="s">
        <v>91</v>
      </c>
      <c r="AV1228" s="13" t="s">
        <v>91</v>
      </c>
      <c r="AW1228" s="13" t="s">
        <v>36</v>
      </c>
      <c r="AX1228" s="13" t="s">
        <v>89</v>
      </c>
      <c r="AY1228" s="250" t="s">
        <v>136</v>
      </c>
    </row>
    <row r="1229" s="2" customFormat="1" ht="24.15" customHeight="1">
      <c r="A1229" s="37"/>
      <c r="B1229" s="38"/>
      <c r="C1229" s="218" t="s">
        <v>1224</v>
      </c>
      <c r="D1229" s="218" t="s">
        <v>138</v>
      </c>
      <c r="E1229" s="219" t="s">
        <v>139</v>
      </c>
      <c r="F1229" s="220" t="s">
        <v>140</v>
      </c>
      <c r="G1229" s="221" t="s">
        <v>141</v>
      </c>
      <c r="H1229" s="222">
        <v>11.199999999999999</v>
      </c>
      <c r="I1229" s="223"/>
      <c r="J1229" s="224">
        <f>ROUND(I1229*H1229,2)</f>
        <v>0</v>
      </c>
      <c r="K1229" s="225"/>
      <c r="L1229" s="43"/>
      <c r="M1229" s="226" t="s">
        <v>1</v>
      </c>
      <c r="N1229" s="227" t="s">
        <v>46</v>
      </c>
      <c r="O1229" s="90"/>
      <c r="P1229" s="228">
        <f>O1229*H1229</f>
        <v>0</v>
      </c>
      <c r="Q1229" s="228">
        <v>0</v>
      </c>
      <c r="R1229" s="228">
        <f>Q1229*H1229</f>
        <v>0</v>
      </c>
      <c r="S1229" s="228">
        <v>0</v>
      </c>
      <c r="T1229" s="229">
        <f>S1229*H1229</f>
        <v>0</v>
      </c>
      <c r="U1229" s="37"/>
      <c r="V1229" s="37"/>
      <c r="W1229" s="37"/>
      <c r="X1229" s="37"/>
      <c r="Y1229" s="37"/>
      <c r="Z1229" s="37"/>
      <c r="AA1229" s="37"/>
      <c r="AB1229" s="37"/>
      <c r="AC1229" s="37"/>
      <c r="AD1229" s="37"/>
      <c r="AE1229" s="37"/>
      <c r="AR1229" s="230" t="s">
        <v>142</v>
      </c>
      <c r="AT1229" s="230" t="s">
        <v>138</v>
      </c>
      <c r="AU1229" s="230" t="s">
        <v>91</v>
      </c>
      <c r="AY1229" s="16" t="s">
        <v>136</v>
      </c>
      <c r="BE1229" s="231">
        <f>IF(N1229="základní",J1229,0)</f>
        <v>0</v>
      </c>
      <c r="BF1229" s="231">
        <f>IF(N1229="snížená",J1229,0)</f>
        <v>0</v>
      </c>
      <c r="BG1229" s="231">
        <f>IF(N1229="zákl. přenesená",J1229,0)</f>
        <v>0</v>
      </c>
      <c r="BH1229" s="231">
        <f>IF(N1229="sníž. přenesená",J1229,0)</f>
        <v>0</v>
      </c>
      <c r="BI1229" s="231">
        <f>IF(N1229="nulová",J1229,0)</f>
        <v>0</v>
      </c>
      <c r="BJ1229" s="16" t="s">
        <v>89</v>
      </c>
      <c r="BK1229" s="231">
        <f>ROUND(I1229*H1229,2)</f>
        <v>0</v>
      </c>
      <c r="BL1229" s="16" t="s">
        <v>142</v>
      </c>
      <c r="BM1229" s="230" t="s">
        <v>1225</v>
      </c>
    </row>
    <row r="1230" s="2" customFormat="1">
      <c r="A1230" s="37"/>
      <c r="B1230" s="38"/>
      <c r="C1230" s="39"/>
      <c r="D1230" s="232" t="s">
        <v>144</v>
      </c>
      <c r="E1230" s="39"/>
      <c r="F1230" s="233" t="s">
        <v>145</v>
      </c>
      <c r="G1230" s="39"/>
      <c r="H1230" s="39"/>
      <c r="I1230" s="234"/>
      <c r="J1230" s="39"/>
      <c r="K1230" s="39"/>
      <c r="L1230" s="43"/>
      <c r="M1230" s="235"/>
      <c r="N1230" s="236"/>
      <c r="O1230" s="90"/>
      <c r="P1230" s="90"/>
      <c r="Q1230" s="90"/>
      <c r="R1230" s="90"/>
      <c r="S1230" s="90"/>
      <c r="T1230" s="91"/>
      <c r="U1230" s="37"/>
      <c r="V1230" s="37"/>
      <c r="W1230" s="37"/>
      <c r="X1230" s="37"/>
      <c r="Y1230" s="37"/>
      <c r="Z1230" s="37"/>
      <c r="AA1230" s="37"/>
      <c r="AB1230" s="37"/>
      <c r="AC1230" s="37"/>
      <c r="AD1230" s="37"/>
      <c r="AE1230" s="37"/>
      <c r="AT1230" s="16" t="s">
        <v>144</v>
      </c>
      <c r="AU1230" s="16" t="s">
        <v>91</v>
      </c>
    </row>
    <row r="1231" s="2" customFormat="1">
      <c r="A1231" s="37"/>
      <c r="B1231" s="38"/>
      <c r="C1231" s="39"/>
      <c r="D1231" s="237" t="s">
        <v>146</v>
      </c>
      <c r="E1231" s="39"/>
      <c r="F1231" s="238" t="s">
        <v>147</v>
      </c>
      <c r="G1231" s="39"/>
      <c r="H1231" s="39"/>
      <c r="I1231" s="234"/>
      <c r="J1231" s="39"/>
      <c r="K1231" s="39"/>
      <c r="L1231" s="43"/>
      <c r="M1231" s="235"/>
      <c r="N1231" s="236"/>
      <c r="O1231" s="90"/>
      <c r="P1231" s="90"/>
      <c r="Q1231" s="90"/>
      <c r="R1231" s="90"/>
      <c r="S1231" s="90"/>
      <c r="T1231" s="91"/>
      <c r="U1231" s="37"/>
      <c r="V1231" s="37"/>
      <c r="W1231" s="37"/>
      <c r="X1231" s="37"/>
      <c r="Y1231" s="37"/>
      <c r="Z1231" s="37"/>
      <c r="AA1231" s="37"/>
      <c r="AB1231" s="37"/>
      <c r="AC1231" s="37"/>
      <c r="AD1231" s="37"/>
      <c r="AE1231" s="37"/>
      <c r="AT1231" s="16" t="s">
        <v>146</v>
      </c>
      <c r="AU1231" s="16" t="s">
        <v>91</v>
      </c>
    </row>
    <row r="1232" s="13" customFormat="1">
      <c r="A1232" s="13"/>
      <c r="B1232" s="240"/>
      <c r="C1232" s="241"/>
      <c r="D1232" s="232" t="s">
        <v>150</v>
      </c>
      <c r="E1232" s="242" t="s">
        <v>1</v>
      </c>
      <c r="F1232" s="243" t="s">
        <v>1226</v>
      </c>
      <c r="G1232" s="241"/>
      <c r="H1232" s="244">
        <v>11.199999999999999</v>
      </c>
      <c r="I1232" s="245"/>
      <c r="J1232" s="241"/>
      <c r="K1232" s="241"/>
      <c r="L1232" s="246"/>
      <c r="M1232" s="247"/>
      <c r="N1232" s="248"/>
      <c r="O1232" s="248"/>
      <c r="P1232" s="248"/>
      <c r="Q1232" s="248"/>
      <c r="R1232" s="248"/>
      <c r="S1232" s="248"/>
      <c r="T1232" s="249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50" t="s">
        <v>150</v>
      </c>
      <c r="AU1232" s="250" t="s">
        <v>91</v>
      </c>
      <c r="AV1232" s="13" t="s">
        <v>91</v>
      </c>
      <c r="AW1232" s="13" t="s">
        <v>36</v>
      </c>
      <c r="AX1232" s="13" t="s">
        <v>89</v>
      </c>
      <c r="AY1232" s="250" t="s">
        <v>136</v>
      </c>
    </row>
    <row r="1233" s="2" customFormat="1" ht="24.15" customHeight="1">
      <c r="A1233" s="37"/>
      <c r="B1233" s="38"/>
      <c r="C1233" s="218" t="s">
        <v>1227</v>
      </c>
      <c r="D1233" s="218" t="s">
        <v>138</v>
      </c>
      <c r="E1233" s="219" t="s">
        <v>632</v>
      </c>
      <c r="F1233" s="220" t="s">
        <v>633</v>
      </c>
      <c r="G1233" s="221" t="s">
        <v>141</v>
      </c>
      <c r="H1233" s="222">
        <v>11.199999999999999</v>
      </c>
      <c r="I1233" s="223"/>
      <c r="J1233" s="224">
        <f>ROUND(I1233*H1233,2)</f>
        <v>0</v>
      </c>
      <c r="K1233" s="225"/>
      <c r="L1233" s="43"/>
      <c r="M1233" s="226" t="s">
        <v>1</v>
      </c>
      <c r="N1233" s="227" t="s">
        <v>46</v>
      </c>
      <c r="O1233" s="90"/>
      <c r="P1233" s="228">
        <f>O1233*H1233</f>
        <v>0</v>
      </c>
      <c r="Q1233" s="228">
        <v>0</v>
      </c>
      <c r="R1233" s="228">
        <f>Q1233*H1233</f>
        <v>0</v>
      </c>
      <c r="S1233" s="228">
        <v>0.072230000000000003</v>
      </c>
      <c r="T1233" s="229">
        <f>S1233*H1233</f>
        <v>0.80897600000000003</v>
      </c>
      <c r="U1233" s="37"/>
      <c r="V1233" s="37"/>
      <c r="W1233" s="37"/>
      <c r="X1233" s="37"/>
      <c r="Y1233" s="37"/>
      <c r="Z1233" s="37"/>
      <c r="AA1233" s="37"/>
      <c r="AB1233" s="37"/>
      <c r="AC1233" s="37"/>
      <c r="AD1233" s="37"/>
      <c r="AE1233" s="37"/>
      <c r="AR1233" s="230" t="s">
        <v>142</v>
      </c>
      <c r="AT1233" s="230" t="s">
        <v>138</v>
      </c>
      <c r="AU1233" s="230" t="s">
        <v>91</v>
      </c>
      <c r="AY1233" s="16" t="s">
        <v>136</v>
      </c>
      <c r="BE1233" s="231">
        <f>IF(N1233="základní",J1233,0)</f>
        <v>0</v>
      </c>
      <c r="BF1233" s="231">
        <f>IF(N1233="snížená",J1233,0)</f>
        <v>0</v>
      </c>
      <c r="BG1233" s="231">
        <f>IF(N1233="zákl. přenesená",J1233,0)</f>
        <v>0</v>
      </c>
      <c r="BH1233" s="231">
        <f>IF(N1233="sníž. přenesená",J1233,0)</f>
        <v>0</v>
      </c>
      <c r="BI1233" s="231">
        <f>IF(N1233="nulová",J1233,0)</f>
        <v>0</v>
      </c>
      <c r="BJ1233" s="16" t="s">
        <v>89</v>
      </c>
      <c r="BK1233" s="231">
        <f>ROUND(I1233*H1233,2)</f>
        <v>0</v>
      </c>
      <c r="BL1233" s="16" t="s">
        <v>142</v>
      </c>
      <c r="BM1233" s="230" t="s">
        <v>1228</v>
      </c>
    </row>
    <row r="1234" s="2" customFormat="1">
      <c r="A1234" s="37"/>
      <c r="B1234" s="38"/>
      <c r="C1234" s="39"/>
      <c r="D1234" s="232" t="s">
        <v>144</v>
      </c>
      <c r="E1234" s="39"/>
      <c r="F1234" s="233" t="s">
        <v>635</v>
      </c>
      <c r="G1234" s="39"/>
      <c r="H1234" s="39"/>
      <c r="I1234" s="234"/>
      <c r="J1234" s="39"/>
      <c r="K1234" s="39"/>
      <c r="L1234" s="43"/>
      <c r="M1234" s="235"/>
      <c r="N1234" s="236"/>
      <c r="O1234" s="90"/>
      <c r="P1234" s="90"/>
      <c r="Q1234" s="90"/>
      <c r="R1234" s="90"/>
      <c r="S1234" s="90"/>
      <c r="T1234" s="91"/>
      <c r="U1234" s="37"/>
      <c r="V1234" s="37"/>
      <c r="W1234" s="37"/>
      <c r="X1234" s="37"/>
      <c r="Y1234" s="37"/>
      <c r="Z1234" s="37"/>
      <c r="AA1234" s="37"/>
      <c r="AB1234" s="37"/>
      <c r="AC1234" s="37"/>
      <c r="AD1234" s="37"/>
      <c r="AE1234" s="37"/>
      <c r="AT1234" s="16" t="s">
        <v>144</v>
      </c>
      <c r="AU1234" s="16" t="s">
        <v>91</v>
      </c>
    </row>
    <row r="1235" s="2" customFormat="1">
      <c r="A1235" s="37"/>
      <c r="B1235" s="38"/>
      <c r="C1235" s="39"/>
      <c r="D1235" s="237" t="s">
        <v>146</v>
      </c>
      <c r="E1235" s="39"/>
      <c r="F1235" s="238" t="s">
        <v>636</v>
      </c>
      <c r="G1235" s="39"/>
      <c r="H1235" s="39"/>
      <c r="I1235" s="234"/>
      <c r="J1235" s="39"/>
      <c r="K1235" s="39"/>
      <c r="L1235" s="43"/>
      <c r="M1235" s="235"/>
      <c r="N1235" s="236"/>
      <c r="O1235" s="90"/>
      <c r="P1235" s="90"/>
      <c r="Q1235" s="90"/>
      <c r="R1235" s="90"/>
      <c r="S1235" s="90"/>
      <c r="T1235" s="91"/>
      <c r="U1235" s="37"/>
      <c r="V1235" s="37"/>
      <c r="W1235" s="37"/>
      <c r="X1235" s="37"/>
      <c r="Y1235" s="37"/>
      <c r="Z1235" s="37"/>
      <c r="AA1235" s="37"/>
      <c r="AB1235" s="37"/>
      <c r="AC1235" s="37"/>
      <c r="AD1235" s="37"/>
      <c r="AE1235" s="37"/>
      <c r="AT1235" s="16" t="s">
        <v>146</v>
      </c>
      <c r="AU1235" s="16" t="s">
        <v>91</v>
      </c>
    </row>
    <row r="1236" s="13" customFormat="1">
      <c r="A1236" s="13"/>
      <c r="B1236" s="240"/>
      <c r="C1236" s="241"/>
      <c r="D1236" s="232" t="s">
        <v>150</v>
      </c>
      <c r="E1236" s="242" t="s">
        <v>1</v>
      </c>
      <c r="F1236" s="243" t="s">
        <v>1226</v>
      </c>
      <c r="G1236" s="241"/>
      <c r="H1236" s="244">
        <v>11.199999999999999</v>
      </c>
      <c r="I1236" s="245"/>
      <c r="J1236" s="241"/>
      <c r="K1236" s="241"/>
      <c r="L1236" s="246"/>
      <c r="M1236" s="247"/>
      <c r="N1236" s="248"/>
      <c r="O1236" s="248"/>
      <c r="P1236" s="248"/>
      <c r="Q1236" s="248"/>
      <c r="R1236" s="248"/>
      <c r="S1236" s="248"/>
      <c r="T1236" s="249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50" t="s">
        <v>150</v>
      </c>
      <c r="AU1236" s="250" t="s">
        <v>91</v>
      </c>
      <c r="AV1236" s="13" t="s">
        <v>91</v>
      </c>
      <c r="AW1236" s="13" t="s">
        <v>36</v>
      </c>
      <c r="AX1236" s="13" t="s">
        <v>89</v>
      </c>
      <c r="AY1236" s="250" t="s">
        <v>136</v>
      </c>
    </row>
    <row r="1237" s="2" customFormat="1" ht="33" customHeight="1">
      <c r="A1237" s="37"/>
      <c r="B1237" s="38"/>
      <c r="C1237" s="218" t="s">
        <v>1229</v>
      </c>
      <c r="D1237" s="218" t="s">
        <v>138</v>
      </c>
      <c r="E1237" s="219" t="s">
        <v>637</v>
      </c>
      <c r="F1237" s="220" t="s">
        <v>638</v>
      </c>
      <c r="G1237" s="221" t="s">
        <v>141</v>
      </c>
      <c r="H1237" s="222">
        <v>11.199999999999999</v>
      </c>
      <c r="I1237" s="223"/>
      <c r="J1237" s="224">
        <f>ROUND(I1237*H1237,2)</f>
        <v>0</v>
      </c>
      <c r="K1237" s="225"/>
      <c r="L1237" s="43"/>
      <c r="M1237" s="226" t="s">
        <v>1</v>
      </c>
      <c r="N1237" s="227" t="s">
        <v>46</v>
      </c>
      <c r="O1237" s="90"/>
      <c r="P1237" s="228">
        <f>O1237*H1237</f>
        <v>0</v>
      </c>
      <c r="Q1237" s="228">
        <v>0.055059999999999998</v>
      </c>
      <c r="R1237" s="228">
        <f>Q1237*H1237</f>
        <v>0.61667199999999989</v>
      </c>
      <c r="S1237" s="228">
        <v>0</v>
      </c>
      <c r="T1237" s="229">
        <f>S1237*H1237</f>
        <v>0</v>
      </c>
      <c r="U1237" s="37"/>
      <c r="V1237" s="37"/>
      <c r="W1237" s="37"/>
      <c r="X1237" s="37"/>
      <c r="Y1237" s="37"/>
      <c r="Z1237" s="37"/>
      <c r="AA1237" s="37"/>
      <c r="AB1237" s="37"/>
      <c r="AC1237" s="37"/>
      <c r="AD1237" s="37"/>
      <c r="AE1237" s="37"/>
      <c r="AR1237" s="230" t="s">
        <v>142</v>
      </c>
      <c r="AT1237" s="230" t="s">
        <v>138</v>
      </c>
      <c r="AU1237" s="230" t="s">
        <v>91</v>
      </c>
      <c r="AY1237" s="16" t="s">
        <v>136</v>
      </c>
      <c r="BE1237" s="231">
        <f>IF(N1237="základní",J1237,0)</f>
        <v>0</v>
      </c>
      <c r="BF1237" s="231">
        <f>IF(N1237="snížená",J1237,0)</f>
        <v>0</v>
      </c>
      <c r="BG1237" s="231">
        <f>IF(N1237="zákl. přenesená",J1237,0)</f>
        <v>0</v>
      </c>
      <c r="BH1237" s="231">
        <f>IF(N1237="sníž. přenesená",J1237,0)</f>
        <v>0</v>
      </c>
      <c r="BI1237" s="231">
        <f>IF(N1237="nulová",J1237,0)</f>
        <v>0</v>
      </c>
      <c r="BJ1237" s="16" t="s">
        <v>89</v>
      </c>
      <c r="BK1237" s="231">
        <f>ROUND(I1237*H1237,2)</f>
        <v>0</v>
      </c>
      <c r="BL1237" s="16" t="s">
        <v>142</v>
      </c>
      <c r="BM1237" s="230" t="s">
        <v>1230</v>
      </c>
    </row>
    <row r="1238" s="2" customFormat="1">
      <c r="A1238" s="37"/>
      <c r="B1238" s="38"/>
      <c r="C1238" s="39"/>
      <c r="D1238" s="232" t="s">
        <v>144</v>
      </c>
      <c r="E1238" s="39"/>
      <c r="F1238" s="233" t="s">
        <v>640</v>
      </c>
      <c r="G1238" s="39"/>
      <c r="H1238" s="39"/>
      <c r="I1238" s="234"/>
      <c r="J1238" s="39"/>
      <c r="K1238" s="39"/>
      <c r="L1238" s="43"/>
      <c r="M1238" s="235"/>
      <c r="N1238" s="236"/>
      <c r="O1238" s="90"/>
      <c r="P1238" s="90"/>
      <c r="Q1238" s="90"/>
      <c r="R1238" s="90"/>
      <c r="S1238" s="90"/>
      <c r="T1238" s="91"/>
      <c r="U1238" s="37"/>
      <c r="V1238" s="37"/>
      <c r="W1238" s="37"/>
      <c r="X1238" s="37"/>
      <c r="Y1238" s="37"/>
      <c r="Z1238" s="37"/>
      <c r="AA1238" s="37"/>
      <c r="AB1238" s="37"/>
      <c r="AC1238" s="37"/>
      <c r="AD1238" s="37"/>
      <c r="AE1238" s="37"/>
      <c r="AT1238" s="16" t="s">
        <v>144</v>
      </c>
      <c r="AU1238" s="16" t="s">
        <v>91</v>
      </c>
    </row>
    <row r="1239" s="2" customFormat="1">
      <c r="A1239" s="37"/>
      <c r="B1239" s="38"/>
      <c r="C1239" s="39"/>
      <c r="D1239" s="237" t="s">
        <v>146</v>
      </c>
      <c r="E1239" s="39"/>
      <c r="F1239" s="238" t="s">
        <v>641</v>
      </c>
      <c r="G1239" s="39"/>
      <c r="H1239" s="39"/>
      <c r="I1239" s="234"/>
      <c r="J1239" s="39"/>
      <c r="K1239" s="39"/>
      <c r="L1239" s="43"/>
      <c r="M1239" s="235"/>
      <c r="N1239" s="236"/>
      <c r="O1239" s="90"/>
      <c r="P1239" s="90"/>
      <c r="Q1239" s="90"/>
      <c r="R1239" s="90"/>
      <c r="S1239" s="90"/>
      <c r="T1239" s="91"/>
      <c r="U1239" s="37"/>
      <c r="V1239" s="37"/>
      <c r="W1239" s="37"/>
      <c r="X1239" s="37"/>
      <c r="Y1239" s="37"/>
      <c r="Z1239" s="37"/>
      <c r="AA1239" s="37"/>
      <c r="AB1239" s="37"/>
      <c r="AC1239" s="37"/>
      <c r="AD1239" s="37"/>
      <c r="AE1239" s="37"/>
      <c r="AT1239" s="16" t="s">
        <v>146</v>
      </c>
      <c r="AU1239" s="16" t="s">
        <v>91</v>
      </c>
    </row>
    <row r="1240" s="13" customFormat="1">
      <c r="A1240" s="13"/>
      <c r="B1240" s="240"/>
      <c r="C1240" s="241"/>
      <c r="D1240" s="232" t="s">
        <v>150</v>
      </c>
      <c r="E1240" s="242" t="s">
        <v>1</v>
      </c>
      <c r="F1240" s="243" t="s">
        <v>1226</v>
      </c>
      <c r="G1240" s="241"/>
      <c r="H1240" s="244">
        <v>11.199999999999999</v>
      </c>
      <c r="I1240" s="245"/>
      <c r="J1240" s="241"/>
      <c r="K1240" s="241"/>
      <c r="L1240" s="246"/>
      <c r="M1240" s="247"/>
      <c r="N1240" s="248"/>
      <c r="O1240" s="248"/>
      <c r="P1240" s="248"/>
      <c r="Q1240" s="248"/>
      <c r="R1240" s="248"/>
      <c r="S1240" s="248"/>
      <c r="T1240" s="249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50" t="s">
        <v>150</v>
      </c>
      <c r="AU1240" s="250" t="s">
        <v>91</v>
      </c>
      <c r="AV1240" s="13" t="s">
        <v>91</v>
      </c>
      <c r="AW1240" s="13" t="s">
        <v>36</v>
      </c>
      <c r="AX1240" s="13" t="s">
        <v>89</v>
      </c>
      <c r="AY1240" s="250" t="s">
        <v>136</v>
      </c>
    </row>
    <row r="1241" s="2" customFormat="1" ht="33" customHeight="1">
      <c r="A1241" s="37"/>
      <c r="B1241" s="38"/>
      <c r="C1241" s="218" t="s">
        <v>1231</v>
      </c>
      <c r="D1241" s="218" t="s">
        <v>138</v>
      </c>
      <c r="E1241" s="219" t="s">
        <v>171</v>
      </c>
      <c r="F1241" s="220" t="s">
        <v>172</v>
      </c>
      <c r="G1241" s="221" t="s">
        <v>141</v>
      </c>
      <c r="H1241" s="222">
        <v>4.7999999999999998</v>
      </c>
      <c r="I1241" s="223"/>
      <c r="J1241" s="224">
        <f>ROUND(I1241*H1241,2)</f>
        <v>0</v>
      </c>
      <c r="K1241" s="225"/>
      <c r="L1241" s="43"/>
      <c r="M1241" s="226" t="s">
        <v>1</v>
      </c>
      <c r="N1241" s="227" t="s">
        <v>46</v>
      </c>
      <c r="O1241" s="90"/>
      <c r="P1241" s="228">
        <f>O1241*H1241</f>
        <v>0</v>
      </c>
      <c r="Q1241" s="228">
        <v>0</v>
      </c>
      <c r="R1241" s="228">
        <f>Q1241*H1241</f>
        <v>0</v>
      </c>
      <c r="S1241" s="228">
        <v>0</v>
      </c>
      <c r="T1241" s="229">
        <f>S1241*H1241</f>
        <v>0</v>
      </c>
      <c r="U1241" s="37"/>
      <c r="V1241" s="37"/>
      <c r="W1241" s="37"/>
      <c r="X1241" s="37"/>
      <c r="Y1241" s="37"/>
      <c r="Z1241" s="37"/>
      <c r="AA1241" s="37"/>
      <c r="AB1241" s="37"/>
      <c r="AC1241" s="37"/>
      <c r="AD1241" s="37"/>
      <c r="AE1241" s="37"/>
      <c r="AR1241" s="230" t="s">
        <v>142</v>
      </c>
      <c r="AT1241" s="230" t="s">
        <v>138</v>
      </c>
      <c r="AU1241" s="230" t="s">
        <v>91</v>
      </c>
      <c r="AY1241" s="16" t="s">
        <v>136</v>
      </c>
      <c r="BE1241" s="231">
        <f>IF(N1241="základní",J1241,0)</f>
        <v>0</v>
      </c>
      <c r="BF1241" s="231">
        <f>IF(N1241="snížená",J1241,0)</f>
        <v>0</v>
      </c>
      <c r="BG1241" s="231">
        <f>IF(N1241="zákl. přenesená",J1241,0)</f>
        <v>0</v>
      </c>
      <c r="BH1241" s="231">
        <f>IF(N1241="sníž. přenesená",J1241,0)</f>
        <v>0</v>
      </c>
      <c r="BI1241" s="231">
        <f>IF(N1241="nulová",J1241,0)</f>
        <v>0</v>
      </c>
      <c r="BJ1241" s="16" t="s">
        <v>89</v>
      </c>
      <c r="BK1241" s="231">
        <f>ROUND(I1241*H1241,2)</f>
        <v>0</v>
      </c>
      <c r="BL1241" s="16" t="s">
        <v>142</v>
      </c>
      <c r="BM1241" s="230" t="s">
        <v>1232</v>
      </c>
    </row>
    <row r="1242" s="2" customFormat="1">
      <c r="A1242" s="37"/>
      <c r="B1242" s="38"/>
      <c r="C1242" s="39"/>
      <c r="D1242" s="232" t="s">
        <v>144</v>
      </c>
      <c r="E1242" s="39"/>
      <c r="F1242" s="233" t="s">
        <v>655</v>
      </c>
      <c r="G1242" s="39"/>
      <c r="H1242" s="39"/>
      <c r="I1242" s="234"/>
      <c r="J1242" s="39"/>
      <c r="K1242" s="39"/>
      <c r="L1242" s="43"/>
      <c r="M1242" s="235"/>
      <c r="N1242" s="236"/>
      <c r="O1242" s="90"/>
      <c r="P1242" s="90"/>
      <c r="Q1242" s="90"/>
      <c r="R1242" s="90"/>
      <c r="S1242" s="90"/>
      <c r="T1242" s="91"/>
      <c r="U1242" s="37"/>
      <c r="V1242" s="37"/>
      <c r="W1242" s="37"/>
      <c r="X1242" s="37"/>
      <c r="Y1242" s="37"/>
      <c r="Z1242" s="37"/>
      <c r="AA1242" s="37"/>
      <c r="AB1242" s="37"/>
      <c r="AC1242" s="37"/>
      <c r="AD1242" s="37"/>
      <c r="AE1242" s="37"/>
      <c r="AT1242" s="16" t="s">
        <v>144</v>
      </c>
      <c r="AU1242" s="16" t="s">
        <v>91</v>
      </c>
    </row>
    <row r="1243" s="2" customFormat="1">
      <c r="A1243" s="37"/>
      <c r="B1243" s="38"/>
      <c r="C1243" s="39"/>
      <c r="D1243" s="237" t="s">
        <v>146</v>
      </c>
      <c r="E1243" s="39"/>
      <c r="F1243" s="238" t="s">
        <v>175</v>
      </c>
      <c r="G1243" s="39"/>
      <c r="H1243" s="39"/>
      <c r="I1243" s="234"/>
      <c r="J1243" s="39"/>
      <c r="K1243" s="39"/>
      <c r="L1243" s="43"/>
      <c r="M1243" s="235"/>
      <c r="N1243" s="236"/>
      <c r="O1243" s="90"/>
      <c r="P1243" s="90"/>
      <c r="Q1243" s="90"/>
      <c r="R1243" s="90"/>
      <c r="S1243" s="90"/>
      <c r="T1243" s="91"/>
      <c r="U1243" s="37"/>
      <c r="V1243" s="37"/>
      <c r="W1243" s="37"/>
      <c r="X1243" s="37"/>
      <c r="Y1243" s="37"/>
      <c r="Z1243" s="37"/>
      <c r="AA1243" s="37"/>
      <c r="AB1243" s="37"/>
      <c r="AC1243" s="37"/>
      <c r="AD1243" s="37"/>
      <c r="AE1243" s="37"/>
      <c r="AT1243" s="16" t="s">
        <v>146</v>
      </c>
      <c r="AU1243" s="16" t="s">
        <v>91</v>
      </c>
    </row>
    <row r="1244" s="2" customFormat="1">
      <c r="A1244" s="37"/>
      <c r="B1244" s="38"/>
      <c r="C1244" s="39"/>
      <c r="D1244" s="232" t="s">
        <v>148</v>
      </c>
      <c r="E1244" s="39"/>
      <c r="F1244" s="239" t="s">
        <v>470</v>
      </c>
      <c r="G1244" s="39"/>
      <c r="H1244" s="39"/>
      <c r="I1244" s="234"/>
      <c r="J1244" s="39"/>
      <c r="K1244" s="39"/>
      <c r="L1244" s="43"/>
      <c r="M1244" s="235"/>
      <c r="N1244" s="236"/>
      <c r="O1244" s="90"/>
      <c r="P1244" s="90"/>
      <c r="Q1244" s="90"/>
      <c r="R1244" s="90"/>
      <c r="S1244" s="90"/>
      <c r="T1244" s="91"/>
      <c r="U1244" s="37"/>
      <c r="V1244" s="37"/>
      <c r="W1244" s="37"/>
      <c r="X1244" s="37"/>
      <c r="Y1244" s="37"/>
      <c r="Z1244" s="37"/>
      <c r="AA1244" s="37"/>
      <c r="AB1244" s="37"/>
      <c r="AC1244" s="37"/>
      <c r="AD1244" s="37"/>
      <c r="AE1244" s="37"/>
      <c r="AT1244" s="16" t="s">
        <v>148</v>
      </c>
      <c r="AU1244" s="16" t="s">
        <v>91</v>
      </c>
    </row>
    <row r="1245" s="13" customFormat="1">
      <c r="A1245" s="13"/>
      <c r="B1245" s="240"/>
      <c r="C1245" s="241"/>
      <c r="D1245" s="232" t="s">
        <v>150</v>
      </c>
      <c r="E1245" s="242" t="s">
        <v>1</v>
      </c>
      <c r="F1245" s="243" t="s">
        <v>1233</v>
      </c>
      <c r="G1245" s="241"/>
      <c r="H1245" s="244">
        <v>4.7999999999999998</v>
      </c>
      <c r="I1245" s="245"/>
      <c r="J1245" s="241"/>
      <c r="K1245" s="241"/>
      <c r="L1245" s="246"/>
      <c r="M1245" s="247"/>
      <c r="N1245" s="248"/>
      <c r="O1245" s="248"/>
      <c r="P1245" s="248"/>
      <c r="Q1245" s="248"/>
      <c r="R1245" s="248"/>
      <c r="S1245" s="248"/>
      <c r="T1245" s="249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50" t="s">
        <v>150</v>
      </c>
      <c r="AU1245" s="250" t="s">
        <v>91</v>
      </c>
      <c r="AV1245" s="13" t="s">
        <v>91</v>
      </c>
      <c r="AW1245" s="13" t="s">
        <v>36</v>
      </c>
      <c r="AX1245" s="13" t="s">
        <v>89</v>
      </c>
      <c r="AY1245" s="250" t="s">
        <v>136</v>
      </c>
    </row>
    <row r="1246" s="2" customFormat="1" ht="33" customHeight="1">
      <c r="A1246" s="37"/>
      <c r="B1246" s="38"/>
      <c r="C1246" s="218" t="s">
        <v>1234</v>
      </c>
      <c r="D1246" s="218" t="s">
        <v>138</v>
      </c>
      <c r="E1246" s="219" t="s">
        <v>821</v>
      </c>
      <c r="F1246" s="220" t="s">
        <v>822</v>
      </c>
      <c r="G1246" s="221" t="s">
        <v>141</v>
      </c>
      <c r="H1246" s="222">
        <v>5.3300000000000001</v>
      </c>
      <c r="I1246" s="223"/>
      <c r="J1246" s="224">
        <f>ROUND(I1246*H1246,2)</f>
        <v>0</v>
      </c>
      <c r="K1246" s="225"/>
      <c r="L1246" s="43"/>
      <c r="M1246" s="226" t="s">
        <v>1</v>
      </c>
      <c r="N1246" s="227" t="s">
        <v>46</v>
      </c>
      <c r="O1246" s="90"/>
      <c r="P1246" s="228">
        <f>O1246*H1246</f>
        <v>0</v>
      </c>
      <c r="Q1246" s="228">
        <v>0</v>
      </c>
      <c r="R1246" s="228">
        <f>Q1246*H1246</f>
        <v>0</v>
      </c>
      <c r="S1246" s="228">
        <v>0</v>
      </c>
      <c r="T1246" s="229">
        <f>S1246*H1246</f>
        <v>0</v>
      </c>
      <c r="U1246" s="37"/>
      <c r="V1246" s="37"/>
      <c r="W1246" s="37"/>
      <c r="X1246" s="37"/>
      <c r="Y1246" s="37"/>
      <c r="Z1246" s="37"/>
      <c r="AA1246" s="37"/>
      <c r="AB1246" s="37"/>
      <c r="AC1246" s="37"/>
      <c r="AD1246" s="37"/>
      <c r="AE1246" s="37"/>
      <c r="AR1246" s="230" t="s">
        <v>142</v>
      </c>
      <c r="AT1246" s="230" t="s">
        <v>138</v>
      </c>
      <c r="AU1246" s="230" t="s">
        <v>91</v>
      </c>
      <c r="AY1246" s="16" t="s">
        <v>136</v>
      </c>
      <c r="BE1246" s="231">
        <f>IF(N1246="základní",J1246,0)</f>
        <v>0</v>
      </c>
      <c r="BF1246" s="231">
        <f>IF(N1246="snížená",J1246,0)</f>
        <v>0</v>
      </c>
      <c r="BG1246" s="231">
        <f>IF(N1246="zákl. přenesená",J1246,0)</f>
        <v>0</v>
      </c>
      <c r="BH1246" s="231">
        <f>IF(N1246="sníž. přenesená",J1246,0)</f>
        <v>0</v>
      </c>
      <c r="BI1246" s="231">
        <f>IF(N1246="nulová",J1246,0)</f>
        <v>0</v>
      </c>
      <c r="BJ1246" s="16" t="s">
        <v>89</v>
      </c>
      <c r="BK1246" s="231">
        <f>ROUND(I1246*H1246,2)</f>
        <v>0</v>
      </c>
      <c r="BL1246" s="16" t="s">
        <v>142</v>
      </c>
      <c r="BM1246" s="230" t="s">
        <v>1235</v>
      </c>
    </row>
    <row r="1247" s="2" customFormat="1">
      <c r="A1247" s="37"/>
      <c r="B1247" s="38"/>
      <c r="C1247" s="39"/>
      <c r="D1247" s="232" t="s">
        <v>144</v>
      </c>
      <c r="E1247" s="39"/>
      <c r="F1247" s="233" t="s">
        <v>824</v>
      </c>
      <c r="G1247" s="39"/>
      <c r="H1247" s="39"/>
      <c r="I1247" s="234"/>
      <c r="J1247" s="39"/>
      <c r="K1247" s="39"/>
      <c r="L1247" s="43"/>
      <c r="M1247" s="235"/>
      <c r="N1247" s="236"/>
      <c r="O1247" s="90"/>
      <c r="P1247" s="90"/>
      <c r="Q1247" s="90"/>
      <c r="R1247" s="90"/>
      <c r="S1247" s="90"/>
      <c r="T1247" s="91"/>
      <c r="U1247" s="37"/>
      <c r="V1247" s="37"/>
      <c r="W1247" s="37"/>
      <c r="X1247" s="37"/>
      <c r="Y1247" s="37"/>
      <c r="Z1247" s="37"/>
      <c r="AA1247" s="37"/>
      <c r="AB1247" s="37"/>
      <c r="AC1247" s="37"/>
      <c r="AD1247" s="37"/>
      <c r="AE1247" s="37"/>
      <c r="AT1247" s="16" t="s">
        <v>144</v>
      </c>
      <c r="AU1247" s="16" t="s">
        <v>91</v>
      </c>
    </row>
    <row r="1248" s="2" customFormat="1">
      <c r="A1248" s="37"/>
      <c r="B1248" s="38"/>
      <c r="C1248" s="39"/>
      <c r="D1248" s="237" t="s">
        <v>146</v>
      </c>
      <c r="E1248" s="39"/>
      <c r="F1248" s="238" t="s">
        <v>825</v>
      </c>
      <c r="G1248" s="39"/>
      <c r="H1248" s="39"/>
      <c r="I1248" s="234"/>
      <c r="J1248" s="39"/>
      <c r="K1248" s="39"/>
      <c r="L1248" s="43"/>
      <c r="M1248" s="235"/>
      <c r="N1248" s="236"/>
      <c r="O1248" s="90"/>
      <c r="P1248" s="90"/>
      <c r="Q1248" s="90"/>
      <c r="R1248" s="90"/>
      <c r="S1248" s="90"/>
      <c r="T1248" s="91"/>
      <c r="U1248" s="37"/>
      <c r="V1248" s="37"/>
      <c r="W1248" s="37"/>
      <c r="X1248" s="37"/>
      <c r="Y1248" s="37"/>
      <c r="Z1248" s="37"/>
      <c r="AA1248" s="37"/>
      <c r="AB1248" s="37"/>
      <c r="AC1248" s="37"/>
      <c r="AD1248" s="37"/>
      <c r="AE1248" s="37"/>
      <c r="AT1248" s="16" t="s">
        <v>146</v>
      </c>
      <c r="AU1248" s="16" t="s">
        <v>91</v>
      </c>
    </row>
    <row r="1249" s="13" customFormat="1">
      <c r="A1249" s="13"/>
      <c r="B1249" s="240"/>
      <c r="C1249" s="241"/>
      <c r="D1249" s="232" t="s">
        <v>150</v>
      </c>
      <c r="E1249" s="242" t="s">
        <v>1</v>
      </c>
      <c r="F1249" s="243" t="s">
        <v>1236</v>
      </c>
      <c r="G1249" s="241"/>
      <c r="H1249" s="244">
        <v>5.3300000000000001</v>
      </c>
      <c r="I1249" s="245"/>
      <c r="J1249" s="241"/>
      <c r="K1249" s="241"/>
      <c r="L1249" s="246"/>
      <c r="M1249" s="247"/>
      <c r="N1249" s="248"/>
      <c r="O1249" s="248"/>
      <c r="P1249" s="248"/>
      <c r="Q1249" s="248"/>
      <c r="R1249" s="248"/>
      <c r="S1249" s="248"/>
      <c r="T1249" s="249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50" t="s">
        <v>150</v>
      </c>
      <c r="AU1249" s="250" t="s">
        <v>91</v>
      </c>
      <c r="AV1249" s="13" t="s">
        <v>91</v>
      </c>
      <c r="AW1249" s="13" t="s">
        <v>36</v>
      </c>
      <c r="AX1249" s="13" t="s">
        <v>89</v>
      </c>
      <c r="AY1249" s="250" t="s">
        <v>136</v>
      </c>
    </row>
    <row r="1250" s="2" customFormat="1" ht="66.75" customHeight="1">
      <c r="A1250" s="37"/>
      <c r="B1250" s="38"/>
      <c r="C1250" s="218" t="s">
        <v>1237</v>
      </c>
      <c r="D1250" s="218" t="s">
        <v>138</v>
      </c>
      <c r="E1250" s="219" t="s">
        <v>272</v>
      </c>
      <c r="F1250" s="220" t="s">
        <v>475</v>
      </c>
      <c r="G1250" s="221" t="s">
        <v>160</v>
      </c>
      <c r="H1250" s="222">
        <v>4.7999999999999998</v>
      </c>
      <c r="I1250" s="223"/>
      <c r="J1250" s="224">
        <f>ROUND(I1250*H1250,2)</f>
        <v>0</v>
      </c>
      <c r="K1250" s="225"/>
      <c r="L1250" s="43"/>
      <c r="M1250" s="226" t="s">
        <v>1</v>
      </c>
      <c r="N1250" s="227" t="s">
        <v>46</v>
      </c>
      <c r="O1250" s="90"/>
      <c r="P1250" s="228">
        <f>O1250*H1250</f>
        <v>0</v>
      </c>
      <c r="Q1250" s="228">
        <v>2.8967999999999998</v>
      </c>
      <c r="R1250" s="228">
        <f>Q1250*H1250</f>
        <v>13.904639999999999</v>
      </c>
      <c r="S1250" s="228">
        <v>0</v>
      </c>
      <c r="T1250" s="229">
        <f>S1250*H1250</f>
        <v>0</v>
      </c>
      <c r="U1250" s="37"/>
      <c r="V1250" s="37"/>
      <c r="W1250" s="37"/>
      <c r="X1250" s="37"/>
      <c r="Y1250" s="37"/>
      <c r="Z1250" s="37"/>
      <c r="AA1250" s="37"/>
      <c r="AB1250" s="37"/>
      <c r="AC1250" s="37"/>
      <c r="AD1250" s="37"/>
      <c r="AE1250" s="37"/>
      <c r="AR1250" s="230" t="s">
        <v>142</v>
      </c>
      <c r="AT1250" s="230" t="s">
        <v>138</v>
      </c>
      <c r="AU1250" s="230" t="s">
        <v>91</v>
      </c>
      <c r="AY1250" s="16" t="s">
        <v>136</v>
      </c>
      <c r="BE1250" s="231">
        <f>IF(N1250="základní",J1250,0)</f>
        <v>0</v>
      </c>
      <c r="BF1250" s="231">
        <f>IF(N1250="snížená",J1250,0)</f>
        <v>0</v>
      </c>
      <c r="BG1250" s="231">
        <f>IF(N1250="zákl. přenesená",J1250,0)</f>
        <v>0</v>
      </c>
      <c r="BH1250" s="231">
        <f>IF(N1250="sníž. přenesená",J1250,0)</f>
        <v>0</v>
      </c>
      <c r="BI1250" s="231">
        <f>IF(N1250="nulová",J1250,0)</f>
        <v>0</v>
      </c>
      <c r="BJ1250" s="16" t="s">
        <v>89</v>
      </c>
      <c r="BK1250" s="231">
        <f>ROUND(I1250*H1250,2)</f>
        <v>0</v>
      </c>
      <c r="BL1250" s="16" t="s">
        <v>142</v>
      </c>
      <c r="BM1250" s="230" t="s">
        <v>1238</v>
      </c>
    </row>
    <row r="1251" s="2" customFormat="1">
      <c r="A1251" s="37"/>
      <c r="B1251" s="38"/>
      <c r="C1251" s="39"/>
      <c r="D1251" s="232" t="s">
        <v>144</v>
      </c>
      <c r="E1251" s="39"/>
      <c r="F1251" s="233" t="s">
        <v>477</v>
      </c>
      <c r="G1251" s="39"/>
      <c r="H1251" s="39"/>
      <c r="I1251" s="234"/>
      <c r="J1251" s="39"/>
      <c r="K1251" s="39"/>
      <c r="L1251" s="43"/>
      <c r="M1251" s="235"/>
      <c r="N1251" s="236"/>
      <c r="O1251" s="90"/>
      <c r="P1251" s="90"/>
      <c r="Q1251" s="90"/>
      <c r="R1251" s="90"/>
      <c r="S1251" s="90"/>
      <c r="T1251" s="91"/>
      <c r="U1251" s="37"/>
      <c r="V1251" s="37"/>
      <c r="W1251" s="37"/>
      <c r="X1251" s="37"/>
      <c r="Y1251" s="37"/>
      <c r="Z1251" s="37"/>
      <c r="AA1251" s="37"/>
      <c r="AB1251" s="37"/>
      <c r="AC1251" s="37"/>
      <c r="AD1251" s="37"/>
      <c r="AE1251" s="37"/>
      <c r="AT1251" s="16" t="s">
        <v>144</v>
      </c>
      <c r="AU1251" s="16" t="s">
        <v>91</v>
      </c>
    </row>
    <row r="1252" s="2" customFormat="1">
      <c r="A1252" s="37"/>
      <c r="B1252" s="38"/>
      <c r="C1252" s="39"/>
      <c r="D1252" s="232" t="s">
        <v>148</v>
      </c>
      <c r="E1252" s="39"/>
      <c r="F1252" s="239" t="s">
        <v>478</v>
      </c>
      <c r="G1252" s="39"/>
      <c r="H1252" s="39"/>
      <c r="I1252" s="234"/>
      <c r="J1252" s="39"/>
      <c r="K1252" s="39"/>
      <c r="L1252" s="43"/>
      <c r="M1252" s="235"/>
      <c r="N1252" s="236"/>
      <c r="O1252" s="90"/>
      <c r="P1252" s="90"/>
      <c r="Q1252" s="90"/>
      <c r="R1252" s="90"/>
      <c r="S1252" s="90"/>
      <c r="T1252" s="91"/>
      <c r="U1252" s="37"/>
      <c r="V1252" s="37"/>
      <c r="W1252" s="37"/>
      <c r="X1252" s="37"/>
      <c r="Y1252" s="37"/>
      <c r="Z1252" s="37"/>
      <c r="AA1252" s="37"/>
      <c r="AB1252" s="37"/>
      <c r="AC1252" s="37"/>
      <c r="AD1252" s="37"/>
      <c r="AE1252" s="37"/>
      <c r="AT1252" s="16" t="s">
        <v>148</v>
      </c>
      <c r="AU1252" s="16" t="s">
        <v>91</v>
      </c>
    </row>
    <row r="1253" s="13" customFormat="1">
      <c r="A1253" s="13"/>
      <c r="B1253" s="240"/>
      <c r="C1253" s="241"/>
      <c r="D1253" s="232" t="s">
        <v>150</v>
      </c>
      <c r="E1253" s="242" t="s">
        <v>1</v>
      </c>
      <c r="F1253" s="243" t="s">
        <v>1233</v>
      </c>
      <c r="G1253" s="241"/>
      <c r="H1253" s="244">
        <v>4.7999999999999998</v>
      </c>
      <c r="I1253" s="245"/>
      <c r="J1253" s="241"/>
      <c r="K1253" s="241"/>
      <c r="L1253" s="246"/>
      <c r="M1253" s="247"/>
      <c r="N1253" s="248"/>
      <c r="O1253" s="248"/>
      <c r="P1253" s="248"/>
      <c r="Q1253" s="248"/>
      <c r="R1253" s="248"/>
      <c r="S1253" s="248"/>
      <c r="T1253" s="249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50" t="s">
        <v>150</v>
      </c>
      <c r="AU1253" s="250" t="s">
        <v>91</v>
      </c>
      <c r="AV1253" s="13" t="s">
        <v>91</v>
      </c>
      <c r="AW1253" s="13" t="s">
        <v>36</v>
      </c>
      <c r="AX1253" s="13" t="s">
        <v>89</v>
      </c>
      <c r="AY1253" s="250" t="s">
        <v>136</v>
      </c>
    </row>
    <row r="1254" s="2" customFormat="1" ht="33" customHeight="1">
      <c r="A1254" s="37"/>
      <c r="B1254" s="38"/>
      <c r="C1254" s="218" t="s">
        <v>1239</v>
      </c>
      <c r="D1254" s="218" t="s">
        <v>138</v>
      </c>
      <c r="E1254" s="219" t="s">
        <v>759</v>
      </c>
      <c r="F1254" s="220" t="s">
        <v>760</v>
      </c>
      <c r="G1254" s="221" t="s">
        <v>160</v>
      </c>
      <c r="H1254" s="222">
        <v>0.71999999999999997</v>
      </c>
      <c r="I1254" s="223"/>
      <c r="J1254" s="224">
        <f>ROUND(I1254*H1254,2)</f>
        <v>0</v>
      </c>
      <c r="K1254" s="225"/>
      <c r="L1254" s="43"/>
      <c r="M1254" s="226" t="s">
        <v>1</v>
      </c>
      <c r="N1254" s="227" t="s">
        <v>46</v>
      </c>
      <c r="O1254" s="90"/>
      <c r="P1254" s="228">
        <f>O1254*H1254</f>
        <v>0</v>
      </c>
      <c r="Q1254" s="228">
        <v>2.9656199999999999</v>
      </c>
      <c r="R1254" s="228">
        <f>Q1254*H1254</f>
        <v>2.1352463999999998</v>
      </c>
      <c r="S1254" s="228">
        <v>0</v>
      </c>
      <c r="T1254" s="229">
        <f>S1254*H1254</f>
        <v>0</v>
      </c>
      <c r="U1254" s="37"/>
      <c r="V1254" s="37"/>
      <c r="W1254" s="37"/>
      <c r="X1254" s="37"/>
      <c r="Y1254" s="37"/>
      <c r="Z1254" s="37"/>
      <c r="AA1254" s="37"/>
      <c r="AB1254" s="37"/>
      <c r="AC1254" s="37"/>
      <c r="AD1254" s="37"/>
      <c r="AE1254" s="37"/>
      <c r="AR1254" s="230" t="s">
        <v>142</v>
      </c>
      <c r="AT1254" s="230" t="s">
        <v>138</v>
      </c>
      <c r="AU1254" s="230" t="s">
        <v>91</v>
      </c>
      <c r="AY1254" s="16" t="s">
        <v>136</v>
      </c>
      <c r="BE1254" s="231">
        <f>IF(N1254="základní",J1254,0)</f>
        <v>0</v>
      </c>
      <c r="BF1254" s="231">
        <f>IF(N1254="snížená",J1254,0)</f>
        <v>0</v>
      </c>
      <c r="BG1254" s="231">
        <f>IF(N1254="zákl. přenesená",J1254,0)</f>
        <v>0</v>
      </c>
      <c r="BH1254" s="231">
        <f>IF(N1254="sníž. přenesená",J1254,0)</f>
        <v>0</v>
      </c>
      <c r="BI1254" s="231">
        <f>IF(N1254="nulová",J1254,0)</f>
        <v>0</v>
      </c>
      <c r="BJ1254" s="16" t="s">
        <v>89</v>
      </c>
      <c r="BK1254" s="231">
        <f>ROUND(I1254*H1254,2)</f>
        <v>0</v>
      </c>
      <c r="BL1254" s="16" t="s">
        <v>142</v>
      </c>
      <c r="BM1254" s="230" t="s">
        <v>1240</v>
      </c>
    </row>
    <row r="1255" s="2" customFormat="1">
      <c r="A1255" s="37"/>
      <c r="B1255" s="38"/>
      <c r="C1255" s="39"/>
      <c r="D1255" s="232" t="s">
        <v>144</v>
      </c>
      <c r="E1255" s="39"/>
      <c r="F1255" s="233" t="s">
        <v>762</v>
      </c>
      <c r="G1255" s="39"/>
      <c r="H1255" s="39"/>
      <c r="I1255" s="234"/>
      <c r="J1255" s="39"/>
      <c r="K1255" s="39"/>
      <c r="L1255" s="43"/>
      <c r="M1255" s="235"/>
      <c r="N1255" s="236"/>
      <c r="O1255" s="90"/>
      <c r="P1255" s="90"/>
      <c r="Q1255" s="90"/>
      <c r="R1255" s="90"/>
      <c r="S1255" s="90"/>
      <c r="T1255" s="91"/>
      <c r="U1255" s="37"/>
      <c r="V1255" s="37"/>
      <c r="W1255" s="37"/>
      <c r="X1255" s="37"/>
      <c r="Y1255" s="37"/>
      <c r="Z1255" s="37"/>
      <c r="AA1255" s="37"/>
      <c r="AB1255" s="37"/>
      <c r="AC1255" s="37"/>
      <c r="AD1255" s="37"/>
      <c r="AE1255" s="37"/>
      <c r="AT1255" s="16" t="s">
        <v>144</v>
      </c>
      <c r="AU1255" s="16" t="s">
        <v>91</v>
      </c>
    </row>
    <row r="1256" s="2" customFormat="1">
      <c r="A1256" s="37"/>
      <c r="B1256" s="38"/>
      <c r="C1256" s="39"/>
      <c r="D1256" s="232" t="s">
        <v>148</v>
      </c>
      <c r="E1256" s="39"/>
      <c r="F1256" s="239" t="s">
        <v>478</v>
      </c>
      <c r="G1256" s="39"/>
      <c r="H1256" s="39"/>
      <c r="I1256" s="234"/>
      <c r="J1256" s="39"/>
      <c r="K1256" s="39"/>
      <c r="L1256" s="43"/>
      <c r="M1256" s="235"/>
      <c r="N1256" s="236"/>
      <c r="O1256" s="90"/>
      <c r="P1256" s="90"/>
      <c r="Q1256" s="90"/>
      <c r="R1256" s="90"/>
      <c r="S1256" s="90"/>
      <c r="T1256" s="91"/>
      <c r="U1256" s="37"/>
      <c r="V1256" s="37"/>
      <c r="W1256" s="37"/>
      <c r="X1256" s="37"/>
      <c r="Y1256" s="37"/>
      <c r="Z1256" s="37"/>
      <c r="AA1256" s="37"/>
      <c r="AB1256" s="37"/>
      <c r="AC1256" s="37"/>
      <c r="AD1256" s="37"/>
      <c r="AE1256" s="37"/>
      <c r="AT1256" s="16" t="s">
        <v>148</v>
      </c>
      <c r="AU1256" s="16" t="s">
        <v>91</v>
      </c>
    </row>
    <row r="1257" s="13" customFormat="1">
      <c r="A1257" s="13"/>
      <c r="B1257" s="240"/>
      <c r="C1257" s="241"/>
      <c r="D1257" s="232" t="s">
        <v>150</v>
      </c>
      <c r="E1257" s="242" t="s">
        <v>1</v>
      </c>
      <c r="F1257" s="243" t="s">
        <v>1241</v>
      </c>
      <c r="G1257" s="241"/>
      <c r="H1257" s="244">
        <v>0.71999999999999997</v>
      </c>
      <c r="I1257" s="245"/>
      <c r="J1257" s="241"/>
      <c r="K1257" s="241"/>
      <c r="L1257" s="246"/>
      <c r="M1257" s="247"/>
      <c r="N1257" s="248"/>
      <c r="O1257" s="248"/>
      <c r="P1257" s="248"/>
      <c r="Q1257" s="248"/>
      <c r="R1257" s="248"/>
      <c r="S1257" s="248"/>
      <c r="T1257" s="249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50" t="s">
        <v>150</v>
      </c>
      <c r="AU1257" s="250" t="s">
        <v>91</v>
      </c>
      <c r="AV1257" s="13" t="s">
        <v>91</v>
      </c>
      <c r="AW1257" s="13" t="s">
        <v>36</v>
      </c>
      <c r="AX1257" s="13" t="s">
        <v>89</v>
      </c>
      <c r="AY1257" s="250" t="s">
        <v>136</v>
      </c>
    </row>
    <row r="1258" s="2" customFormat="1" ht="33" customHeight="1">
      <c r="A1258" s="37"/>
      <c r="B1258" s="38"/>
      <c r="C1258" s="218" t="s">
        <v>1242</v>
      </c>
      <c r="D1258" s="218" t="s">
        <v>138</v>
      </c>
      <c r="E1258" s="219" t="s">
        <v>1070</v>
      </c>
      <c r="F1258" s="220" t="s">
        <v>1071</v>
      </c>
      <c r="G1258" s="221" t="s">
        <v>141</v>
      </c>
      <c r="H1258" s="222">
        <v>3.5499999999999998</v>
      </c>
      <c r="I1258" s="223"/>
      <c r="J1258" s="224">
        <f>ROUND(I1258*H1258,2)</f>
        <v>0</v>
      </c>
      <c r="K1258" s="225"/>
      <c r="L1258" s="43"/>
      <c r="M1258" s="226" t="s">
        <v>1</v>
      </c>
      <c r="N1258" s="227" t="s">
        <v>46</v>
      </c>
      <c r="O1258" s="90"/>
      <c r="P1258" s="228">
        <f>O1258*H1258</f>
        <v>0</v>
      </c>
      <c r="Q1258" s="228">
        <v>1.1297900000000001</v>
      </c>
      <c r="R1258" s="228">
        <f>Q1258*H1258</f>
        <v>4.0107545</v>
      </c>
      <c r="S1258" s="228">
        <v>0</v>
      </c>
      <c r="T1258" s="229">
        <f>S1258*H1258</f>
        <v>0</v>
      </c>
      <c r="U1258" s="37"/>
      <c r="V1258" s="37"/>
      <c r="W1258" s="37"/>
      <c r="X1258" s="37"/>
      <c r="Y1258" s="37"/>
      <c r="Z1258" s="37"/>
      <c r="AA1258" s="37"/>
      <c r="AB1258" s="37"/>
      <c r="AC1258" s="37"/>
      <c r="AD1258" s="37"/>
      <c r="AE1258" s="37"/>
      <c r="AR1258" s="230" t="s">
        <v>142</v>
      </c>
      <c r="AT1258" s="230" t="s">
        <v>138</v>
      </c>
      <c r="AU1258" s="230" t="s">
        <v>91</v>
      </c>
      <c r="AY1258" s="16" t="s">
        <v>136</v>
      </c>
      <c r="BE1258" s="231">
        <f>IF(N1258="základní",J1258,0)</f>
        <v>0</v>
      </c>
      <c r="BF1258" s="231">
        <f>IF(N1258="snížená",J1258,0)</f>
        <v>0</v>
      </c>
      <c r="BG1258" s="231">
        <f>IF(N1258="zákl. přenesená",J1258,0)</f>
        <v>0</v>
      </c>
      <c r="BH1258" s="231">
        <f>IF(N1258="sníž. přenesená",J1258,0)</f>
        <v>0</v>
      </c>
      <c r="BI1258" s="231">
        <f>IF(N1258="nulová",J1258,0)</f>
        <v>0</v>
      </c>
      <c r="BJ1258" s="16" t="s">
        <v>89</v>
      </c>
      <c r="BK1258" s="231">
        <f>ROUND(I1258*H1258,2)</f>
        <v>0</v>
      </c>
      <c r="BL1258" s="16" t="s">
        <v>142</v>
      </c>
      <c r="BM1258" s="230" t="s">
        <v>1243</v>
      </c>
    </row>
    <row r="1259" s="2" customFormat="1">
      <c r="A1259" s="37"/>
      <c r="B1259" s="38"/>
      <c r="C1259" s="39"/>
      <c r="D1259" s="232" t="s">
        <v>144</v>
      </c>
      <c r="E1259" s="39"/>
      <c r="F1259" s="233" t="s">
        <v>1073</v>
      </c>
      <c r="G1259" s="39"/>
      <c r="H1259" s="39"/>
      <c r="I1259" s="234"/>
      <c r="J1259" s="39"/>
      <c r="K1259" s="39"/>
      <c r="L1259" s="43"/>
      <c r="M1259" s="235"/>
      <c r="N1259" s="236"/>
      <c r="O1259" s="90"/>
      <c r="P1259" s="90"/>
      <c r="Q1259" s="90"/>
      <c r="R1259" s="90"/>
      <c r="S1259" s="90"/>
      <c r="T1259" s="91"/>
      <c r="U1259" s="37"/>
      <c r="V1259" s="37"/>
      <c r="W1259" s="37"/>
      <c r="X1259" s="37"/>
      <c r="Y1259" s="37"/>
      <c r="Z1259" s="37"/>
      <c r="AA1259" s="37"/>
      <c r="AB1259" s="37"/>
      <c r="AC1259" s="37"/>
      <c r="AD1259" s="37"/>
      <c r="AE1259" s="37"/>
      <c r="AT1259" s="16" t="s">
        <v>144</v>
      </c>
      <c r="AU1259" s="16" t="s">
        <v>91</v>
      </c>
    </row>
    <row r="1260" s="2" customFormat="1">
      <c r="A1260" s="37"/>
      <c r="B1260" s="38"/>
      <c r="C1260" s="39"/>
      <c r="D1260" s="232" t="s">
        <v>148</v>
      </c>
      <c r="E1260" s="39"/>
      <c r="F1260" s="239" t="s">
        <v>470</v>
      </c>
      <c r="G1260" s="39"/>
      <c r="H1260" s="39"/>
      <c r="I1260" s="234"/>
      <c r="J1260" s="39"/>
      <c r="K1260" s="39"/>
      <c r="L1260" s="43"/>
      <c r="M1260" s="235"/>
      <c r="N1260" s="236"/>
      <c r="O1260" s="90"/>
      <c r="P1260" s="90"/>
      <c r="Q1260" s="90"/>
      <c r="R1260" s="90"/>
      <c r="S1260" s="90"/>
      <c r="T1260" s="91"/>
      <c r="U1260" s="37"/>
      <c r="V1260" s="37"/>
      <c r="W1260" s="37"/>
      <c r="X1260" s="37"/>
      <c r="Y1260" s="37"/>
      <c r="Z1260" s="37"/>
      <c r="AA1260" s="37"/>
      <c r="AB1260" s="37"/>
      <c r="AC1260" s="37"/>
      <c r="AD1260" s="37"/>
      <c r="AE1260" s="37"/>
      <c r="AT1260" s="16" t="s">
        <v>148</v>
      </c>
      <c r="AU1260" s="16" t="s">
        <v>91</v>
      </c>
    </row>
    <row r="1261" s="13" customFormat="1">
      <c r="A1261" s="13"/>
      <c r="B1261" s="240"/>
      <c r="C1261" s="241"/>
      <c r="D1261" s="232" t="s">
        <v>150</v>
      </c>
      <c r="E1261" s="242" t="s">
        <v>1</v>
      </c>
      <c r="F1261" s="243" t="s">
        <v>1244</v>
      </c>
      <c r="G1261" s="241"/>
      <c r="H1261" s="244">
        <v>3.5499999999999998</v>
      </c>
      <c r="I1261" s="245"/>
      <c r="J1261" s="241"/>
      <c r="K1261" s="241"/>
      <c r="L1261" s="246"/>
      <c r="M1261" s="247"/>
      <c r="N1261" s="248"/>
      <c r="O1261" s="248"/>
      <c r="P1261" s="248"/>
      <c r="Q1261" s="248"/>
      <c r="R1261" s="248"/>
      <c r="S1261" s="248"/>
      <c r="T1261" s="249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50" t="s">
        <v>150</v>
      </c>
      <c r="AU1261" s="250" t="s">
        <v>91</v>
      </c>
      <c r="AV1261" s="13" t="s">
        <v>91</v>
      </c>
      <c r="AW1261" s="13" t="s">
        <v>36</v>
      </c>
      <c r="AX1261" s="13" t="s">
        <v>89</v>
      </c>
      <c r="AY1261" s="250" t="s">
        <v>136</v>
      </c>
    </row>
    <row r="1262" s="2" customFormat="1" ht="24.15" customHeight="1">
      <c r="A1262" s="37"/>
      <c r="B1262" s="38"/>
      <c r="C1262" s="218" t="s">
        <v>1245</v>
      </c>
      <c r="D1262" s="218" t="s">
        <v>138</v>
      </c>
      <c r="E1262" s="219" t="s">
        <v>1076</v>
      </c>
      <c r="F1262" s="220" t="s">
        <v>1077</v>
      </c>
      <c r="G1262" s="221" t="s">
        <v>141</v>
      </c>
      <c r="H1262" s="222">
        <v>1.78</v>
      </c>
      <c r="I1262" s="223"/>
      <c r="J1262" s="224">
        <f>ROUND(I1262*H1262,2)</f>
        <v>0</v>
      </c>
      <c r="K1262" s="225"/>
      <c r="L1262" s="43"/>
      <c r="M1262" s="226" t="s">
        <v>1</v>
      </c>
      <c r="N1262" s="227" t="s">
        <v>46</v>
      </c>
      <c r="O1262" s="90"/>
      <c r="P1262" s="228">
        <f>O1262*H1262</f>
        <v>0</v>
      </c>
      <c r="Q1262" s="228">
        <v>1.1297900000000001</v>
      </c>
      <c r="R1262" s="228">
        <f>Q1262*H1262</f>
        <v>2.0110262000000003</v>
      </c>
      <c r="S1262" s="228">
        <v>0</v>
      </c>
      <c r="T1262" s="229">
        <f>S1262*H1262</f>
        <v>0</v>
      </c>
      <c r="U1262" s="37"/>
      <c r="V1262" s="37"/>
      <c r="W1262" s="37"/>
      <c r="X1262" s="37"/>
      <c r="Y1262" s="37"/>
      <c r="Z1262" s="37"/>
      <c r="AA1262" s="37"/>
      <c r="AB1262" s="37"/>
      <c r="AC1262" s="37"/>
      <c r="AD1262" s="37"/>
      <c r="AE1262" s="37"/>
      <c r="AR1262" s="230" t="s">
        <v>142</v>
      </c>
      <c r="AT1262" s="230" t="s">
        <v>138</v>
      </c>
      <c r="AU1262" s="230" t="s">
        <v>91</v>
      </c>
      <c r="AY1262" s="16" t="s">
        <v>136</v>
      </c>
      <c r="BE1262" s="231">
        <f>IF(N1262="základní",J1262,0)</f>
        <v>0</v>
      </c>
      <c r="BF1262" s="231">
        <f>IF(N1262="snížená",J1262,0)</f>
        <v>0</v>
      </c>
      <c r="BG1262" s="231">
        <f>IF(N1262="zákl. přenesená",J1262,0)</f>
        <v>0</v>
      </c>
      <c r="BH1262" s="231">
        <f>IF(N1262="sníž. přenesená",J1262,0)</f>
        <v>0</v>
      </c>
      <c r="BI1262" s="231">
        <f>IF(N1262="nulová",J1262,0)</f>
        <v>0</v>
      </c>
      <c r="BJ1262" s="16" t="s">
        <v>89</v>
      </c>
      <c r="BK1262" s="231">
        <f>ROUND(I1262*H1262,2)</f>
        <v>0</v>
      </c>
      <c r="BL1262" s="16" t="s">
        <v>142</v>
      </c>
      <c r="BM1262" s="230" t="s">
        <v>1246</v>
      </c>
    </row>
    <row r="1263" s="2" customFormat="1">
      <c r="A1263" s="37"/>
      <c r="B1263" s="38"/>
      <c r="C1263" s="39"/>
      <c r="D1263" s="232" t="s">
        <v>144</v>
      </c>
      <c r="E1263" s="39"/>
      <c r="F1263" s="233" t="s">
        <v>1079</v>
      </c>
      <c r="G1263" s="39"/>
      <c r="H1263" s="39"/>
      <c r="I1263" s="234"/>
      <c r="J1263" s="39"/>
      <c r="K1263" s="39"/>
      <c r="L1263" s="43"/>
      <c r="M1263" s="235"/>
      <c r="N1263" s="236"/>
      <c r="O1263" s="90"/>
      <c r="P1263" s="90"/>
      <c r="Q1263" s="90"/>
      <c r="R1263" s="90"/>
      <c r="S1263" s="90"/>
      <c r="T1263" s="91"/>
      <c r="U1263" s="37"/>
      <c r="V1263" s="37"/>
      <c r="W1263" s="37"/>
      <c r="X1263" s="37"/>
      <c r="Y1263" s="37"/>
      <c r="Z1263" s="37"/>
      <c r="AA1263" s="37"/>
      <c r="AB1263" s="37"/>
      <c r="AC1263" s="37"/>
      <c r="AD1263" s="37"/>
      <c r="AE1263" s="37"/>
      <c r="AT1263" s="16" t="s">
        <v>144</v>
      </c>
      <c r="AU1263" s="16" t="s">
        <v>91</v>
      </c>
    </row>
    <row r="1264" s="2" customFormat="1">
      <c r="A1264" s="37"/>
      <c r="B1264" s="38"/>
      <c r="C1264" s="39"/>
      <c r="D1264" s="237" t="s">
        <v>146</v>
      </c>
      <c r="E1264" s="39"/>
      <c r="F1264" s="238" t="s">
        <v>1080</v>
      </c>
      <c r="G1264" s="39"/>
      <c r="H1264" s="39"/>
      <c r="I1264" s="234"/>
      <c r="J1264" s="39"/>
      <c r="K1264" s="39"/>
      <c r="L1264" s="43"/>
      <c r="M1264" s="235"/>
      <c r="N1264" s="236"/>
      <c r="O1264" s="90"/>
      <c r="P1264" s="90"/>
      <c r="Q1264" s="90"/>
      <c r="R1264" s="90"/>
      <c r="S1264" s="90"/>
      <c r="T1264" s="91"/>
      <c r="U1264" s="37"/>
      <c r="V1264" s="37"/>
      <c r="W1264" s="37"/>
      <c r="X1264" s="37"/>
      <c r="Y1264" s="37"/>
      <c r="Z1264" s="37"/>
      <c r="AA1264" s="37"/>
      <c r="AB1264" s="37"/>
      <c r="AC1264" s="37"/>
      <c r="AD1264" s="37"/>
      <c r="AE1264" s="37"/>
      <c r="AT1264" s="16" t="s">
        <v>146</v>
      </c>
      <c r="AU1264" s="16" t="s">
        <v>91</v>
      </c>
    </row>
    <row r="1265" s="2" customFormat="1">
      <c r="A1265" s="37"/>
      <c r="B1265" s="38"/>
      <c r="C1265" s="39"/>
      <c r="D1265" s="232" t="s">
        <v>148</v>
      </c>
      <c r="E1265" s="39"/>
      <c r="F1265" s="239" t="s">
        <v>1081</v>
      </c>
      <c r="G1265" s="39"/>
      <c r="H1265" s="39"/>
      <c r="I1265" s="234"/>
      <c r="J1265" s="39"/>
      <c r="K1265" s="39"/>
      <c r="L1265" s="43"/>
      <c r="M1265" s="235"/>
      <c r="N1265" s="236"/>
      <c r="O1265" s="90"/>
      <c r="P1265" s="90"/>
      <c r="Q1265" s="90"/>
      <c r="R1265" s="90"/>
      <c r="S1265" s="90"/>
      <c r="T1265" s="91"/>
      <c r="U1265" s="37"/>
      <c r="V1265" s="37"/>
      <c r="W1265" s="37"/>
      <c r="X1265" s="37"/>
      <c r="Y1265" s="37"/>
      <c r="Z1265" s="37"/>
      <c r="AA1265" s="37"/>
      <c r="AB1265" s="37"/>
      <c r="AC1265" s="37"/>
      <c r="AD1265" s="37"/>
      <c r="AE1265" s="37"/>
      <c r="AT1265" s="16" t="s">
        <v>148</v>
      </c>
      <c r="AU1265" s="16" t="s">
        <v>91</v>
      </c>
    </row>
    <row r="1266" s="13" customFormat="1">
      <c r="A1266" s="13"/>
      <c r="B1266" s="240"/>
      <c r="C1266" s="241"/>
      <c r="D1266" s="232" t="s">
        <v>150</v>
      </c>
      <c r="E1266" s="242" t="s">
        <v>1</v>
      </c>
      <c r="F1266" s="243" t="s">
        <v>1247</v>
      </c>
      <c r="G1266" s="241"/>
      <c r="H1266" s="244">
        <v>1.78</v>
      </c>
      <c r="I1266" s="245"/>
      <c r="J1266" s="241"/>
      <c r="K1266" s="241"/>
      <c r="L1266" s="246"/>
      <c r="M1266" s="247"/>
      <c r="N1266" s="248"/>
      <c r="O1266" s="248"/>
      <c r="P1266" s="248"/>
      <c r="Q1266" s="248"/>
      <c r="R1266" s="248"/>
      <c r="S1266" s="248"/>
      <c r="T1266" s="249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50" t="s">
        <v>150</v>
      </c>
      <c r="AU1266" s="250" t="s">
        <v>91</v>
      </c>
      <c r="AV1266" s="13" t="s">
        <v>91</v>
      </c>
      <c r="AW1266" s="13" t="s">
        <v>36</v>
      </c>
      <c r="AX1266" s="13" t="s">
        <v>89</v>
      </c>
      <c r="AY1266" s="250" t="s">
        <v>136</v>
      </c>
    </row>
    <row r="1267" s="2" customFormat="1" ht="37.8" customHeight="1">
      <c r="A1267" s="37"/>
      <c r="B1267" s="38"/>
      <c r="C1267" s="218" t="s">
        <v>1248</v>
      </c>
      <c r="D1267" s="218" t="s">
        <v>138</v>
      </c>
      <c r="E1267" s="219" t="s">
        <v>180</v>
      </c>
      <c r="F1267" s="220" t="s">
        <v>660</v>
      </c>
      <c r="G1267" s="221" t="s">
        <v>141</v>
      </c>
      <c r="H1267" s="222">
        <v>4.7999999999999998</v>
      </c>
      <c r="I1267" s="223"/>
      <c r="J1267" s="224">
        <f>ROUND(I1267*H1267,2)</f>
        <v>0</v>
      </c>
      <c r="K1267" s="225"/>
      <c r="L1267" s="43"/>
      <c r="M1267" s="226" t="s">
        <v>1</v>
      </c>
      <c r="N1267" s="227" t="s">
        <v>46</v>
      </c>
      <c r="O1267" s="90"/>
      <c r="P1267" s="228">
        <f>O1267*H1267</f>
        <v>0</v>
      </c>
      <c r="Q1267" s="228">
        <v>1.1027</v>
      </c>
      <c r="R1267" s="228">
        <f>Q1267*H1267</f>
        <v>5.2929599999999999</v>
      </c>
      <c r="S1267" s="228">
        <v>0</v>
      </c>
      <c r="T1267" s="229">
        <f>S1267*H1267</f>
        <v>0</v>
      </c>
      <c r="U1267" s="37"/>
      <c r="V1267" s="37"/>
      <c r="W1267" s="37"/>
      <c r="X1267" s="37"/>
      <c r="Y1267" s="37"/>
      <c r="Z1267" s="37"/>
      <c r="AA1267" s="37"/>
      <c r="AB1267" s="37"/>
      <c r="AC1267" s="37"/>
      <c r="AD1267" s="37"/>
      <c r="AE1267" s="37"/>
      <c r="AR1267" s="230" t="s">
        <v>142</v>
      </c>
      <c r="AT1267" s="230" t="s">
        <v>138</v>
      </c>
      <c r="AU1267" s="230" t="s">
        <v>91</v>
      </c>
      <c r="AY1267" s="16" t="s">
        <v>136</v>
      </c>
      <c r="BE1267" s="231">
        <f>IF(N1267="základní",J1267,0)</f>
        <v>0</v>
      </c>
      <c r="BF1267" s="231">
        <f>IF(N1267="snížená",J1267,0)</f>
        <v>0</v>
      </c>
      <c r="BG1267" s="231">
        <f>IF(N1267="zákl. přenesená",J1267,0)</f>
        <v>0</v>
      </c>
      <c r="BH1267" s="231">
        <f>IF(N1267="sníž. přenesená",J1267,0)</f>
        <v>0</v>
      </c>
      <c r="BI1267" s="231">
        <f>IF(N1267="nulová",J1267,0)</f>
        <v>0</v>
      </c>
      <c r="BJ1267" s="16" t="s">
        <v>89</v>
      </c>
      <c r="BK1267" s="231">
        <f>ROUND(I1267*H1267,2)</f>
        <v>0</v>
      </c>
      <c r="BL1267" s="16" t="s">
        <v>142</v>
      </c>
      <c r="BM1267" s="230" t="s">
        <v>1249</v>
      </c>
    </row>
    <row r="1268" s="2" customFormat="1">
      <c r="A1268" s="37"/>
      <c r="B1268" s="38"/>
      <c r="C1268" s="39"/>
      <c r="D1268" s="232" t="s">
        <v>144</v>
      </c>
      <c r="E1268" s="39"/>
      <c r="F1268" s="233" t="s">
        <v>662</v>
      </c>
      <c r="G1268" s="39"/>
      <c r="H1268" s="39"/>
      <c r="I1268" s="234"/>
      <c r="J1268" s="39"/>
      <c r="K1268" s="39"/>
      <c r="L1268" s="43"/>
      <c r="M1268" s="235"/>
      <c r="N1268" s="236"/>
      <c r="O1268" s="90"/>
      <c r="P1268" s="90"/>
      <c r="Q1268" s="90"/>
      <c r="R1268" s="90"/>
      <c r="S1268" s="90"/>
      <c r="T1268" s="91"/>
      <c r="U1268" s="37"/>
      <c r="V1268" s="37"/>
      <c r="W1268" s="37"/>
      <c r="X1268" s="37"/>
      <c r="Y1268" s="37"/>
      <c r="Z1268" s="37"/>
      <c r="AA1268" s="37"/>
      <c r="AB1268" s="37"/>
      <c r="AC1268" s="37"/>
      <c r="AD1268" s="37"/>
      <c r="AE1268" s="37"/>
      <c r="AT1268" s="16" t="s">
        <v>144</v>
      </c>
      <c r="AU1268" s="16" t="s">
        <v>91</v>
      </c>
    </row>
    <row r="1269" s="2" customFormat="1">
      <c r="A1269" s="37"/>
      <c r="B1269" s="38"/>
      <c r="C1269" s="39"/>
      <c r="D1269" s="232" t="s">
        <v>148</v>
      </c>
      <c r="E1269" s="39"/>
      <c r="F1269" s="239" t="s">
        <v>470</v>
      </c>
      <c r="G1269" s="39"/>
      <c r="H1269" s="39"/>
      <c r="I1269" s="234"/>
      <c r="J1269" s="39"/>
      <c r="K1269" s="39"/>
      <c r="L1269" s="43"/>
      <c r="M1269" s="235"/>
      <c r="N1269" s="236"/>
      <c r="O1269" s="90"/>
      <c r="P1269" s="90"/>
      <c r="Q1269" s="90"/>
      <c r="R1269" s="90"/>
      <c r="S1269" s="90"/>
      <c r="T1269" s="91"/>
      <c r="U1269" s="37"/>
      <c r="V1269" s="37"/>
      <c r="W1269" s="37"/>
      <c r="X1269" s="37"/>
      <c r="Y1269" s="37"/>
      <c r="Z1269" s="37"/>
      <c r="AA1269" s="37"/>
      <c r="AB1269" s="37"/>
      <c r="AC1269" s="37"/>
      <c r="AD1269" s="37"/>
      <c r="AE1269" s="37"/>
      <c r="AT1269" s="16" t="s">
        <v>148</v>
      </c>
      <c r="AU1269" s="16" t="s">
        <v>91</v>
      </c>
    </row>
    <row r="1270" s="13" customFormat="1">
      <c r="A1270" s="13"/>
      <c r="B1270" s="240"/>
      <c r="C1270" s="241"/>
      <c r="D1270" s="232" t="s">
        <v>150</v>
      </c>
      <c r="E1270" s="242" t="s">
        <v>1</v>
      </c>
      <c r="F1270" s="243" t="s">
        <v>1233</v>
      </c>
      <c r="G1270" s="241"/>
      <c r="H1270" s="244">
        <v>4.7999999999999998</v>
      </c>
      <c r="I1270" s="245"/>
      <c r="J1270" s="241"/>
      <c r="K1270" s="241"/>
      <c r="L1270" s="246"/>
      <c r="M1270" s="247"/>
      <c r="N1270" s="248"/>
      <c r="O1270" s="248"/>
      <c r="P1270" s="248"/>
      <c r="Q1270" s="248"/>
      <c r="R1270" s="248"/>
      <c r="S1270" s="248"/>
      <c r="T1270" s="249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50" t="s">
        <v>150</v>
      </c>
      <c r="AU1270" s="250" t="s">
        <v>91</v>
      </c>
      <c r="AV1270" s="13" t="s">
        <v>91</v>
      </c>
      <c r="AW1270" s="13" t="s">
        <v>36</v>
      </c>
      <c r="AX1270" s="13" t="s">
        <v>89</v>
      </c>
      <c r="AY1270" s="250" t="s">
        <v>136</v>
      </c>
    </row>
    <row r="1271" s="2" customFormat="1" ht="33" customHeight="1">
      <c r="A1271" s="37"/>
      <c r="B1271" s="38"/>
      <c r="C1271" s="218" t="s">
        <v>1250</v>
      </c>
      <c r="D1271" s="218" t="s">
        <v>138</v>
      </c>
      <c r="E1271" s="219" t="s">
        <v>492</v>
      </c>
      <c r="F1271" s="220" t="s">
        <v>493</v>
      </c>
      <c r="G1271" s="221" t="s">
        <v>160</v>
      </c>
      <c r="H1271" s="222">
        <v>3.6960000000000002</v>
      </c>
      <c r="I1271" s="223"/>
      <c r="J1271" s="224">
        <f>ROUND(I1271*H1271,2)</f>
        <v>0</v>
      </c>
      <c r="K1271" s="225"/>
      <c r="L1271" s="43"/>
      <c r="M1271" s="226" t="s">
        <v>1</v>
      </c>
      <c r="N1271" s="227" t="s">
        <v>46</v>
      </c>
      <c r="O1271" s="90"/>
      <c r="P1271" s="228">
        <f>O1271*H1271</f>
        <v>0</v>
      </c>
      <c r="Q1271" s="228">
        <v>0</v>
      </c>
      <c r="R1271" s="228">
        <f>Q1271*H1271</f>
        <v>0</v>
      </c>
      <c r="S1271" s="228">
        <v>0</v>
      </c>
      <c r="T1271" s="229">
        <f>S1271*H1271</f>
        <v>0</v>
      </c>
      <c r="U1271" s="37"/>
      <c r="V1271" s="37"/>
      <c r="W1271" s="37"/>
      <c r="X1271" s="37"/>
      <c r="Y1271" s="37"/>
      <c r="Z1271" s="37"/>
      <c r="AA1271" s="37"/>
      <c r="AB1271" s="37"/>
      <c r="AC1271" s="37"/>
      <c r="AD1271" s="37"/>
      <c r="AE1271" s="37"/>
      <c r="AR1271" s="230" t="s">
        <v>142</v>
      </c>
      <c r="AT1271" s="230" t="s">
        <v>138</v>
      </c>
      <c r="AU1271" s="230" t="s">
        <v>91</v>
      </c>
      <c r="AY1271" s="16" t="s">
        <v>136</v>
      </c>
      <c r="BE1271" s="231">
        <f>IF(N1271="základní",J1271,0)</f>
        <v>0</v>
      </c>
      <c r="BF1271" s="231">
        <f>IF(N1271="snížená",J1271,0)</f>
        <v>0</v>
      </c>
      <c r="BG1271" s="231">
        <f>IF(N1271="zákl. přenesená",J1271,0)</f>
        <v>0</v>
      </c>
      <c r="BH1271" s="231">
        <f>IF(N1271="sníž. přenesená",J1271,0)</f>
        <v>0</v>
      </c>
      <c r="BI1271" s="231">
        <f>IF(N1271="nulová",J1271,0)</f>
        <v>0</v>
      </c>
      <c r="BJ1271" s="16" t="s">
        <v>89</v>
      </c>
      <c r="BK1271" s="231">
        <f>ROUND(I1271*H1271,2)</f>
        <v>0</v>
      </c>
      <c r="BL1271" s="16" t="s">
        <v>142</v>
      </c>
      <c r="BM1271" s="230" t="s">
        <v>1251</v>
      </c>
    </row>
    <row r="1272" s="2" customFormat="1">
      <c r="A1272" s="37"/>
      <c r="B1272" s="38"/>
      <c r="C1272" s="39"/>
      <c r="D1272" s="232" t="s">
        <v>144</v>
      </c>
      <c r="E1272" s="39"/>
      <c r="F1272" s="233" t="s">
        <v>495</v>
      </c>
      <c r="G1272" s="39"/>
      <c r="H1272" s="39"/>
      <c r="I1272" s="234"/>
      <c r="J1272" s="39"/>
      <c r="K1272" s="39"/>
      <c r="L1272" s="43"/>
      <c r="M1272" s="235"/>
      <c r="N1272" s="236"/>
      <c r="O1272" s="90"/>
      <c r="P1272" s="90"/>
      <c r="Q1272" s="90"/>
      <c r="R1272" s="90"/>
      <c r="S1272" s="90"/>
      <c r="T1272" s="91"/>
      <c r="U1272" s="37"/>
      <c r="V1272" s="37"/>
      <c r="W1272" s="37"/>
      <c r="X1272" s="37"/>
      <c r="Y1272" s="37"/>
      <c r="Z1272" s="37"/>
      <c r="AA1272" s="37"/>
      <c r="AB1272" s="37"/>
      <c r="AC1272" s="37"/>
      <c r="AD1272" s="37"/>
      <c r="AE1272" s="37"/>
      <c r="AT1272" s="16" t="s">
        <v>144</v>
      </c>
      <c r="AU1272" s="16" t="s">
        <v>91</v>
      </c>
    </row>
    <row r="1273" s="2" customFormat="1">
      <c r="A1273" s="37"/>
      <c r="B1273" s="38"/>
      <c r="C1273" s="39"/>
      <c r="D1273" s="237" t="s">
        <v>146</v>
      </c>
      <c r="E1273" s="39"/>
      <c r="F1273" s="238" t="s">
        <v>496</v>
      </c>
      <c r="G1273" s="39"/>
      <c r="H1273" s="39"/>
      <c r="I1273" s="234"/>
      <c r="J1273" s="39"/>
      <c r="K1273" s="39"/>
      <c r="L1273" s="43"/>
      <c r="M1273" s="235"/>
      <c r="N1273" s="236"/>
      <c r="O1273" s="90"/>
      <c r="P1273" s="90"/>
      <c r="Q1273" s="90"/>
      <c r="R1273" s="90"/>
      <c r="S1273" s="90"/>
      <c r="T1273" s="91"/>
      <c r="U1273" s="37"/>
      <c r="V1273" s="37"/>
      <c r="W1273" s="37"/>
      <c r="X1273" s="37"/>
      <c r="Y1273" s="37"/>
      <c r="Z1273" s="37"/>
      <c r="AA1273" s="37"/>
      <c r="AB1273" s="37"/>
      <c r="AC1273" s="37"/>
      <c r="AD1273" s="37"/>
      <c r="AE1273" s="37"/>
      <c r="AT1273" s="16" t="s">
        <v>146</v>
      </c>
      <c r="AU1273" s="16" t="s">
        <v>91</v>
      </c>
    </row>
    <row r="1274" s="2" customFormat="1">
      <c r="A1274" s="37"/>
      <c r="B1274" s="38"/>
      <c r="C1274" s="39"/>
      <c r="D1274" s="232" t="s">
        <v>148</v>
      </c>
      <c r="E1274" s="39"/>
      <c r="F1274" s="239" t="s">
        <v>470</v>
      </c>
      <c r="G1274" s="39"/>
      <c r="H1274" s="39"/>
      <c r="I1274" s="234"/>
      <c r="J1274" s="39"/>
      <c r="K1274" s="39"/>
      <c r="L1274" s="43"/>
      <c r="M1274" s="235"/>
      <c r="N1274" s="236"/>
      <c r="O1274" s="90"/>
      <c r="P1274" s="90"/>
      <c r="Q1274" s="90"/>
      <c r="R1274" s="90"/>
      <c r="S1274" s="90"/>
      <c r="T1274" s="91"/>
      <c r="U1274" s="37"/>
      <c r="V1274" s="37"/>
      <c r="W1274" s="37"/>
      <c r="X1274" s="37"/>
      <c r="Y1274" s="37"/>
      <c r="Z1274" s="37"/>
      <c r="AA1274" s="37"/>
      <c r="AB1274" s="37"/>
      <c r="AC1274" s="37"/>
      <c r="AD1274" s="37"/>
      <c r="AE1274" s="37"/>
      <c r="AT1274" s="16" t="s">
        <v>148</v>
      </c>
      <c r="AU1274" s="16" t="s">
        <v>91</v>
      </c>
    </row>
    <row r="1275" s="13" customFormat="1">
      <c r="A1275" s="13"/>
      <c r="B1275" s="240"/>
      <c r="C1275" s="241"/>
      <c r="D1275" s="232" t="s">
        <v>150</v>
      </c>
      <c r="E1275" s="242" t="s">
        <v>1</v>
      </c>
      <c r="F1275" s="243" t="s">
        <v>1252</v>
      </c>
      <c r="G1275" s="241"/>
      <c r="H1275" s="244">
        <v>3.6960000000000002</v>
      </c>
      <c r="I1275" s="245"/>
      <c r="J1275" s="241"/>
      <c r="K1275" s="241"/>
      <c r="L1275" s="246"/>
      <c r="M1275" s="247"/>
      <c r="N1275" s="248"/>
      <c r="O1275" s="248"/>
      <c r="P1275" s="248"/>
      <c r="Q1275" s="248"/>
      <c r="R1275" s="248"/>
      <c r="S1275" s="248"/>
      <c r="T1275" s="249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50" t="s">
        <v>150</v>
      </c>
      <c r="AU1275" s="250" t="s">
        <v>91</v>
      </c>
      <c r="AV1275" s="13" t="s">
        <v>91</v>
      </c>
      <c r="AW1275" s="13" t="s">
        <v>36</v>
      </c>
      <c r="AX1275" s="13" t="s">
        <v>89</v>
      </c>
      <c r="AY1275" s="250" t="s">
        <v>136</v>
      </c>
    </row>
    <row r="1276" s="2" customFormat="1" ht="24.15" customHeight="1">
      <c r="A1276" s="37"/>
      <c r="B1276" s="38"/>
      <c r="C1276" s="218" t="s">
        <v>1253</v>
      </c>
      <c r="D1276" s="218" t="s">
        <v>138</v>
      </c>
      <c r="E1276" s="219" t="s">
        <v>578</v>
      </c>
      <c r="F1276" s="220" t="s">
        <v>579</v>
      </c>
      <c r="G1276" s="221" t="s">
        <v>160</v>
      </c>
      <c r="H1276" s="222">
        <v>3.6960000000000002</v>
      </c>
      <c r="I1276" s="223"/>
      <c r="J1276" s="224">
        <f>ROUND(I1276*H1276,2)</f>
        <v>0</v>
      </c>
      <c r="K1276" s="225"/>
      <c r="L1276" s="43"/>
      <c r="M1276" s="226" t="s">
        <v>1</v>
      </c>
      <c r="N1276" s="227" t="s">
        <v>46</v>
      </c>
      <c r="O1276" s="90"/>
      <c r="P1276" s="228">
        <f>O1276*H1276</f>
        <v>0</v>
      </c>
      <c r="Q1276" s="228">
        <v>1.8700000000000001</v>
      </c>
      <c r="R1276" s="228">
        <f>Q1276*H1276</f>
        <v>6.9115200000000003</v>
      </c>
      <c r="S1276" s="228">
        <v>0</v>
      </c>
      <c r="T1276" s="229">
        <f>S1276*H1276</f>
        <v>0</v>
      </c>
      <c r="U1276" s="37"/>
      <c r="V1276" s="37"/>
      <c r="W1276" s="37"/>
      <c r="X1276" s="37"/>
      <c r="Y1276" s="37"/>
      <c r="Z1276" s="37"/>
      <c r="AA1276" s="37"/>
      <c r="AB1276" s="37"/>
      <c r="AC1276" s="37"/>
      <c r="AD1276" s="37"/>
      <c r="AE1276" s="37"/>
      <c r="AR1276" s="230" t="s">
        <v>142</v>
      </c>
      <c r="AT1276" s="230" t="s">
        <v>138</v>
      </c>
      <c r="AU1276" s="230" t="s">
        <v>91</v>
      </c>
      <c r="AY1276" s="16" t="s">
        <v>136</v>
      </c>
      <c r="BE1276" s="231">
        <f>IF(N1276="základní",J1276,0)</f>
        <v>0</v>
      </c>
      <c r="BF1276" s="231">
        <f>IF(N1276="snížená",J1276,0)</f>
        <v>0</v>
      </c>
      <c r="BG1276" s="231">
        <f>IF(N1276="zákl. přenesená",J1276,0)</f>
        <v>0</v>
      </c>
      <c r="BH1276" s="231">
        <f>IF(N1276="sníž. přenesená",J1276,0)</f>
        <v>0</v>
      </c>
      <c r="BI1276" s="231">
        <f>IF(N1276="nulová",J1276,0)</f>
        <v>0</v>
      </c>
      <c r="BJ1276" s="16" t="s">
        <v>89</v>
      </c>
      <c r="BK1276" s="231">
        <f>ROUND(I1276*H1276,2)</f>
        <v>0</v>
      </c>
      <c r="BL1276" s="16" t="s">
        <v>142</v>
      </c>
      <c r="BM1276" s="230" t="s">
        <v>1254</v>
      </c>
    </row>
    <row r="1277" s="2" customFormat="1">
      <c r="A1277" s="37"/>
      <c r="B1277" s="38"/>
      <c r="C1277" s="39"/>
      <c r="D1277" s="232" t="s">
        <v>144</v>
      </c>
      <c r="E1277" s="39"/>
      <c r="F1277" s="233" t="s">
        <v>581</v>
      </c>
      <c r="G1277" s="39"/>
      <c r="H1277" s="39"/>
      <c r="I1277" s="234"/>
      <c r="J1277" s="39"/>
      <c r="K1277" s="39"/>
      <c r="L1277" s="43"/>
      <c r="M1277" s="235"/>
      <c r="N1277" s="236"/>
      <c r="O1277" s="90"/>
      <c r="P1277" s="90"/>
      <c r="Q1277" s="90"/>
      <c r="R1277" s="90"/>
      <c r="S1277" s="90"/>
      <c r="T1277" s="91"/>
      <c r="U1277" s="37"/>
      <c r="V1277" s="37"/>
      <c r="W1277" s="37"/>
      <c r="X1277" s="37"/>
      <c r="Y1277" s="37"/>
      <c r="Z1277" s="37"/>
      <c r="AA1277" s="37"/>
      <c r="AB1277" s="37"/>
      <c r="AC1277" s="37"/>
      <c r="AD1277" s="37"/>
      <c r="AE1277" s="37"/>
      <c r="AT1277" s="16" t="s">
        <v>144</v>
      </c>
      <c r="AU1277" s="16" t="s">
        <v>91</v>
      </c>
    </row>
    <row r="1278" s="2" customFormat="1">
      <c r="A1278" s="37"/>
      <c r="B1278" s="38"/>
      <c r="C1278" s="39"/>
      <c r="D1278" s="237" t="s">
        <v>146</v>
      </c>
      <c r="E1278" s="39"/>
      <c r="F1278" s="238" t="s">
        <v>582</v>
      </c>
      <c r="G1278" s="39"/>
      <c r="H1278" s="39"/>
      <c r="I1278" s="234"/>
      <c r="J1278" s="39"/>
      <c r="K1278" s="39"/>
      <c r="L1278" s="43"/>
      <c r="M1278" s="235"/>
      <c r="N1278" s="236"/>
      <c r="O1278" s="90"/>
      <c r="P1278" s="90"/>
      <c r="Q1278" s="90"/>
      <c r="R1278" s="90"/>
      <c r="S1278" s="90"/>
      <c r="T1278" s="91"/>
      <c r="U1278" s="37"/>
      <c r="V1278" s="37"/>
      <c r="W1278" s="37"/>
      <c r="X1278" s="37"/>
      <c r="Y1278" s="37"/>
      <c r="Z1278" s="37"/>
      <c r="AA1278" s="37"/>
      <c r="AB1278" s="37"/>
      <c r="AC1278" s="37"/>
      <c r="AD1278" s="37"/>
      <c r="AE1278" s="37"/>
      <c r="AT1278" s="16" t="s">
        <v>146</v>
      </c>
      <c r="AU1278" s="16" t="s">
        <v>91</v>
      </c>
    </row>
    <row r="1279" s="2" customFormat="1">
      <c r="A1279" s="37"/>
      <c r="B1279" s="38"/>
      <c r="C1279" s="39"/>
      <c r="D1279" s="232" t="s">
        <v>148</v>
      </c>
      <c r="E1279" s="39"/>
      <c r="F1279" s="239" t="s">
        <v>470</v>
      </c>
      <c r="G1279" s="39"/>
      <c r="H1279" s="39"/>
      <c r="I1279" s="234"/>
      <c r="J1279" s="39"/>
      <c r="K1279" s="39"/>
      <c r="L1279" s="43"/>
      <c r="M1279" s="235"/>
      <c r="N1279" s="236"/>
      <c r="O1279" s="90"/>
      <c r="P1279" s="90"/>
      <c r="Q1279" s="90"/>
      <c r="R1279" s="90"/>
      <c r="S1279" s="90"/>
      <c r="T1279" s="91"/>
      <c r="U1279" s="37"/>
      <c r="V1279" s="37"/>
      <c r="W1279" s="37"/>
      <c r="X1279" s="37"/>
      <c r="Y1279" s="37"/>
      <c r="Z1279" s="37"/>
      <c r="AA1279" s="37"/>
      <c r="AB1279" s="37"/>
      <c r="AC1279" s="37"/>
      <c r="AD1279" s="37"/>
      <c r="AE1279" s="37"/>
      <c r="AT1279" s="16" t="s">
        <v>148</v>
      </c>
      <c r="AU1279" s="16" t="s">
        <v>91</v>
      </c>
    </row>
    <row r="1280" s="13" customFormat="1">
      <c r="A1280" s="13"/>
      <c r="B1280" s="240"/>
      <c r="C1280" s="241"/>
      <c r="D1280" s="232" t="s">
        <v>150</v>
      </c>
      <c r="E1280" s="242" t="s">
        <v>1</v>
      </c>
      <c r="F1280" s="243" t="s">
        <v>1252</v>
      </c>
      <c r="G1280" s="241"/>
      <c r="H1280" s="244">
        <v>3.6960000000000002</v>
      </c>
      <c r="I1280" s="245"/>
      <c r="J1280" s="241"/>
      <c r="K1280" s="241"/>
      <c r="L1280" s="246"/>
      <c r="M1280" s="247"/>
      <c r="N1280" s="248"/>
      <c r="O1280" s="248"/>
      <c r="P1280" s="248"/>
      <c r="Q1280" s="248"/>
      <c r="R1280" s="248"/>
      <c r="S1280" s="248"/>
      <c r="T1280" s="249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50" t="s">
        <v>150</v>
      </c>
      <c r="AU1280" s="250" t="s">
        <v>91</v>
      </c>
      <c r="AV1280" s="13" t="s">
        <v>91</v>
      </c>
      <c r="AW1280" s="13" t="s">
        <v>36</v>
      </c>
      <c r="AX1280" s="13" t="s">
        <v>89</v>
      </c>
      <c r="AY1280" s="250" t="s">
        <v>136</v>
      </c>
    </row>
    <row r="1281" s="2" customFormat="1" ht="24.15" customHeight="1">
      <c r="A1281" s="37"/>
      <c r="B1281" s="38"/>
      <c r="C1281" s="218" t="s">
        <v>1255</v>
      </c>
      <c r="D1281" s="218" t="s">
        <v>138</v>
      </c>
      <c r="E1281" s="219" t="s">
        <v>584</v>
      </c>
      <c r="F1281" s="220" t="s">
        <v>585</v>
      </c>
      <c r="G1281" s="221" t="s">
        <v>141</v>
      </c>
      <c r="H1281" s="222">
        <v>14.4</v>
      </c>
      <c r="I1281" s="223"/>
      <c r="J1281" s="224">
        <f>ROUND(I1281*H1281,2)</f>
        <v>0</v>
      </c>
      <c r="K1281" s="225"/>
      <c r="L1281" s="43"/>
      <c r="M1281" s="226" t="s">
        <v>1</v>
      </c>
      <c r="N1281" s="227" t="s">
        <v>46</v>
      </c>
      <c r="O1281" s="90"/>
      <c r="P1281" s="228">
        <f>O1281*H1281</f>
        <v>0</v>
      </c>
      <c r="Q1281" s="228">
        <v>0</v>
      </c>
      <c r="R1281" s="228">
        <f>Q1281*H1281</f>
        <v>0</v>
      </c>
      <c r="S1281" s="228">
        <v>0</v>
      </c>
      <c r="T1281" s="229">
        <f>S1281*H1281</f>
        <v>0</v>
      </c>
      <c r="U1281" s="37"/>
      <c r="V1281" s="37"/>
      <c r="W1281" s="37"/>
      <c r="X1281" s="37"/>
      <c r="Y1281" s="37"/>
      <c r="Z1281" s="37"/>
      <c r="AA1281" s="37"/>
      <c r="AB1281" s="37"/>
      <c r="AC1281" s="37"/>
      <c r="AD1281" s="37"/>
      <c r="AE1281" s="37"/>
      <c r="AR1281" s="230" t="s">
        <v>142</v>
      </c>
      <c r="AT1281" s="230" t="s">
        <v>138</v>
      </c>
      <c r="AU1281" s="230" t="s">
        <v>91</v>
      </c>
      <c r="AY1281" s="16" t="s">
        <v>136</v>
      </c>
      <c r="BE1281" s="231">
        <f>IF(N1281="základní",J1281,0)</f>
        <v>0</v>
      </c>
      <c r="BF1281" s="231">
        <f>IF(N1281="snížená",J1281,0)</f>
        <v>0</v>
      </c>
      <c r="BG1281" s="231">
        <f>IF(N1281="zákl. přenesená",J1281,0)</f>
        <v>0</v>
      </c>
      <c r="BH1281" s="231">
        <f>IF(N1281="sníž. přenesená",J1281,0)</f>
        <v>0</v>
      </c>
      <c r="BI1281" s="231">
        <f>IF(N1281="nulová",J1281,0)</f>
        <v>0</v>
      </c>
      <c r="BJ1281" s="16" t="s">
        <v>89</v>
      </c>
      <c r="BK1281" s="231">
        <f>ROUND(I1281*H1281,2)</f>
        <v>0</v>
      </c>
      <c r="BL1281" s="16" t="s">
        <v>142</v>
      </c>
      <c r="BM1281" s="230" t="s">
        <v>1256</v>
      </c>
    </row>
    <row r="1282" s="2" customFormat="1">
      <c r="A1282" s="37"/>
      <c r="B1282" s="38"/>
      <c r="C1282" s="39"/>
      <c r="D1282" s="232" t="s">
        <v>144</v>
      </c>
      <c r="E1282" s="39"/>
      <c r="F1282" s="233" t="s">
        <v>587</v>
      </c>
      <c r="G1282" s="39"/>
      <c r="H1282" s="39"/>
      <c r="I1282" s="234"/>
      <c r="J1282" s="39"/>
      <c r="K1282" s="39"/>
      <c r="L1282" s="43"/>
      <c r="M1282" s="235"/>
      <c r="N1282" s="236"/>
      <c r="O1282" s="90"/>
      <c r="P1282" s="90"/>
      <c r="Q1282" s="90"/>
      <c r="R1282" s="90"/>
      <c r="S1282" s="90"/>
      <c r="T1282" s="91"/>
      <c r="U1282" s="37"/>
      <c r="V1282" s="37"/>
      <c r="W1282" s="37"/>
      <c r="X1282" s="37"/>
      <c r="Y1282" s="37"/>
      <c r="Z1282" s="37"/>
      <c r="AA1282" s="37"/>
      <c r="AB1282" s="37"/>
      <c r="AC1282" s="37"/>
      <c r="AD1282" s="37"/>
      <c r="AE1282" s="37"/>
      <c r="AT1282" s="16" t="s">
        <v>144</v>
      </c>
      <c r="AU1282" s="16" t="s">
        <v>91</v>
      </c>
    </row>
    <row r="1283" s="2" customFormat="1">
      <c r="A1283" s="37"/>
      <c r="B1283" s="38"/>
      <c r="C1283" s="39"/>
      <c r="D1283" s="237" t="s">
        <v>146</v>
      </c>
      <c r="E1283" s="39"/>
      <c r="F1283" s="238" t="s">
        <v>588</v>
      </c>
      <c r="G1283" s="39"/>
      <c r="H1283" s="39"/>
      <c r="I1283" s="234"/>
      <c r="J1283" s="39"/>
      <c r="K1283" s="39"/>
      <c r="L1283" s="43"/>
      <c r="M1283" s="235"/>
      <c r="N1283" s="236"/>
      <c r="O1283" s="90"/>
      <c r="P1283" s="90"/>
      <c r="Q1283" s="90"/>
      <c r="R1283" s="90"/>
      <c r="S1283" s="90"/>
      <c r="T1283" s="91"/>
      <c r="U1283" s="37"/>
      <c r="V1283" s="37"/>
      <c r="W1283" s="37"/>
      <c r="X1283" s="37"/>
      <c r="Y1283" s="37"/>
      <c r="Z1283" s="37"/>
      <c r="AA1283" s="37"/>
      <c r="AB1283" s="37"/>
      <c r="AC1283" s="37"/>
      <c r="AD1283" s="37"/>
      <c r="AE1283" s="37"/>
      <c r="AT1283" s="16" t="s">
        <v>146</v>
      </c>
      <c r="AU1283" s="16" t="s">
        <v>91</v>
      </c>
    </row>
    <row r="1284" s="13" customFormat="1">
      <c r="A1284" s="13"/>
      <c r="B1284" s="240"/>
      <c r="C1284" s="241"/>
      <c r="D1284" s="232" t="s">
        <v>150</v>
      </c>
      <c r="E1284" s="242" t="s">
        <v>1</v>
      </c>
      <c r="F1284" s="243" t="s">
        <v>1257</v>
      </c>
      <c r="G1284" s="241"/>
      <c r="H1284" s="244">
        <v>14.4</v>
      </c>
      <c r="I1284" s="245"/>
      <c r="J1284" s="241"/>
      <c r="K1284" s="241"/>
      <c r="L1284" s="246"/>
      <c r="M1284" s="247"/>
      <c r="N1284" s="248"/>
      <c r="O1284" s="248"/>
      <c r="P1284" s="248"/>
      <c r="Q1284" s="248"/>
      <c r="R1284" s="248"/>
      <c r="S1284" s="248"/>
      <c r="T1284" s="249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50" t="s">
        <v>150</v>
      </c>
      <c r="AU1284" s="250" t="s">
        <v>91</v>
      </c>
      <c r="AV1284" s="13" t="s">
        <v>91</v>
      </c>
      <c r="AW1284" s="13" t="s">
        <v>36</v>
      </c>
      <c r="AX1284" s="13" t="s">
        <v>89</v>
      </c>
      <c r="AY1284" s="250" t="s">
        <v>136</v>
      </c>
    </row>
    <row r="1285" s="2" customFormat="1" ht="33" customHeight="1">
      <c r="A1285" s="37"/>
      <c r="B1285" s="38"/>
      <c r="C1285" s="218" t="s">
        <v>1258</v>
      </c>
      <c r="D1285" s="218" t="s">
        <v>138</v>
      </c>
      <c r="E1285" s="219" t="s">
        <v>590</v>
      </c>
      <c r="F1285" s="220" t="s">
        <v>591</v>
      </c>
      <c r="G1285" s="221" t="s">
        <v>160</v>
      </c>
      <c r="H1285" s="222">
        <v>3.6960000000000002</v>
      </c>
      <c r="I1285" s="223"/>
      <c r="J1285" s="224">
        <f>ROUND(I1285*H1285,2)</f>
        <v>0</v>
      </c>
      <c r="K1285" s="225"/>
      <c r="L1285" s="43"/>
      <c r="M1285" s="226" t="s">
        <v>1</v>
      </c>
      <c r="N1285" s="227" t="s">
        <v>46</v>
      </c>
      <c r="O1285" s="90"/>
      <c r="P1285" s="228">
        <f>O1285*H1285</f>
        <v>0</v>
      </c>
      <c r="Q1285" s="228">
        <v>0</v>
      </c>
      <c r="R1285" s="228">
        <f>Q1285*H1285</f>
        <v>0</v>
      </c>
      <c r="S1285" s="228">
        <v>0</v>
      </c>
      <c r="T1285" s="229">
        <f>S1285*H1285</f>
        <v>0</v>
      </c>
      <c r="U1285" s="37"/>
      <c r="V1285" s="37"/>
      <c r="W1285" s="37"/>
      <c r="X1285" s="37"/>
      <c r="Y1285" s="37"/>
      <c r="Z1285" s="37"/>
      <c r="AA1285" s="37"/>
      <c r="AB1285" s="37"/>
      <c r="AC1285" s="37"/>
      <c r="AD1285" s="37"/>
      <c r="AE1285" s="37"/>
      <c r="AR1285" s="230" t="s">
        <v>142</v>
      </c>
      <c r="AT1285" s="230" t="s">
        <v>138</v>
      </c>
      <c r="AU1285" s="230" t="s">
        <v>91</v>
      </c>
      <c r="AY1285" s="16" t="s">
        <v>136</v>
      </c>
      <c r="BE1285" s="231">
        <f>IF(N1285="základní",J1285,0)</f>
        <v>0</v>
      </c>
      <c r="BF1285" s="231">
        <f>IF(N1285="snížená",J1285,0)</f>
        <v>0</v>
      </c>
      <c r="BG1285" s="231">
        <f>IF(N1285="zákl. přenesená",J1285,0)</f>
        <v>0</v>
      </c>
      <c r="BH1285" s="231">
        <f>IF(N1285="sníž. přenesená",J1285,0)</f>
        <v>0</v>
      </c>
      <c r="BI1285" s="231">
        <f>IF(N1285="nulová",J1285,0)</f>
        <v>0</v>
      </c>
      <c r="BJ1285" s="16" t="s">
        <v>89</v>
      </c>
      <c r="BK1285" s="231">
        <f>ROUND(I1285*H1285,2)</f>
        <v>0</v>
      </c>
      <c r="BL1285" s="16" t="s">
        <v>142</v>
      </c>
      <c r="BM1285" s="230" t="s">
        <v>1259</v>
      </c>
    </row>
    <row r="1286" s="2" customFormat="1">
      <c r="A1286" s="37"/>
      <c r="B1286" s="38"/>
      <c r="C1286" s="39"/>
      <c r="D1286" s="232" t="s">
        <v>144</v>
      </c>
      <c r="E1286" s="39"/>
      <c r="F1286" s="233" t="s">
        <v>593</v>
      </c>
      <c r="G1286" s="39"/>
      <c r="H1286" s="39"/>
      <c r="I1286" s="234"/>
      <c r="J1286" s="39"/>
      <c r="K1286" s="39"/>
      <c r="L1286" s="43"/>
      <c r="M1286" s="235"/>
      <c r="N1286" s="236"/>
      <c r="O1286" s="90"/>
      <c r="P1286" s="90"/>
      <c r="Q1286" s="90"/>
      <c r="R1286" s="90"/>
      <c r="S1286" s="90"/>
      <c r="T1286" s="91"/>
      <c r="U1286" s="37"/>
      <c r="V1286" s="37"/>
      <c r="W1286" s="37"/>
      <c r="X1286" s="37"/>
      <c r="Y1286" s="37"/>
      <c r="Z1286" s="37"/>
      <c r="AA1286" s="37"/>
      <c r="AB1286" s="37"/>
      <c r="AC1286" s="37"/>
      <c r="AD1286" s="37"/>
      <c r="AE1286" s="37"/>
      <c r="AT1286" s="16" t="s">
        <v>144</v>
      </c>
      <c r="AU1286" s="16" t="s">
        <v>91</v>
      </c>
    </row>
    <row r="1287" s="2" customFormat="1">
      <c r="A1287" s="37"/>
      <c r="B1287" s="38"/>
      <c r="C1287" s="39"/>
      <c r="D1287" s="237" t="s">
        <v>146</v>
      </c>
      <c r="E1287" s="39"/>
      <c r="F1287" s="238" t="s">
        <v>594</v>
      </c>
      <c r="G1287" s="39"/>
      <c r="H1287" s="39"/>
      <c r="I1287" s="234"/>
      <c r="J1287" s="39"/>
      <c r="K1287" s="39"/>
      <c r="L1287" s="43"/>
      <c r="M1287" s="235"/>
      <c r="N1287" s="236"/>
      <c r="O1287" s="90"/>
      <c r="P1287" s="90"/>
      <c r="Q1287" s="90"/>
      <c r="R1287" s="90"/>
      <c r="S1287" s="90"/>
      <c r="T1287" s="91"/>
      <c r="U1287" s="37"/>
      <c r="V1287" s="37"/>
      <c r="W1287" s="37"/>
      <c r="X1287" s="37"/>
      <c r="Y1287" s="37"/>
      <c r="Z1287" s="37"/>
      <c r="AA1287" s="37"/>
      <c r="AB1287" s="37"/>
      <c r="AC1287" s="37"/>
      <c r="AD1287" s="37"/>
      <c r="AE1287" s="37"/>
      <c r="AT1287" s="16" t="s">
        <v>146</v>
      </c>
      <c r="AU1287" s="16" t="s">
        <v>91</v>
      </c>
    </row>
    <row r="1288" s="13" customFormat="1">
      <c r="A1288" s="13"/>
      <c r="B1288" s="240"/>
      <c r="C1288" s="241"/>
      <c r="D1288" s="232" t="s">
        <v>150</v>
      </c>
      <c r="E1288" s="242" t="s">
        <v>1</v>
      </c>
      <c r="F1288" s="243" t="s">
        <v>1252</v>
      </c>
      <c r="G1288" s="241"/>
      <c r="H1288" s="244">
        <v>3.6960000000000002</v>
      </c>
      <c r="I1288" s="245"/>
      <c r="J1288" s="241"/>
      <c r="K1288" s="241"/>
      <c r="L1288" s="246"/>
      <c r="M1288" s="247"/>
      <c r="N1288" s="248"/>
      <c r="O1288" s="248"/>
      <c r="P1288" s="248"/>
      <c r="Q1288" s="248"/>
      <c r="R1288" s="248"/>
      <c r="S1288" s="248"/>
      <c r="T1288" s="249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50" t="s">
        <v>150</v>
      </c>
      <c r="AU1288" s="250" t="s">
        <v>91</v>
      </c>
      <c r="AV1288" s="13" t="s">
        <v>91</v>
      </c>
      <c r="AW1288" s="13" t="s">
        <v>36</v>
      </c>
      <c r="AX1288" s="13" t="s">
        <v>89</v>
      </c>
      <c r="AY1288" s="250" t="s">
        <v>136</v>
      </c>
    </row>
    <row r="1289" s="2" customFormat="1" ht="33" customHeight="1">
      <c r="A1289" s="37"/>
      <c r="B1289" s="38"/>
      <c r="C1289" s="218" t="s">
        <v>1260</v>
      </c>
      <c r="D1289" s="218" t="s">
        <v>138</v>
      </c>
      <c r="E1289" s="219" t="s">
        <v>596</v>
      </c>
      <c r="F1289" s="220" t="s">
        <v>597</v>
      </c>
      <c r="G1289" s="221" t="s">
        <v>160</v>
      </c>
      <c r="H1289" s="222">
        <v>3.6960000000000002</v>
      </c>
      <c r="I1289" s="223"/>
      <c r="J1289" s="224">
        <f>ROUND(I1289*H1289,2)</f>
        <v>0</v>
      </c>
      <c r="K1289" s="225"/>
      <c r="L1289" s="43"/>
      <c r="M1289" s="226" t="s">
        <v>1</v>
      </c>
      <c r="N1289" s="227" t="s">
        <v>46</v>
      </c>
      <c r="O1289" s="90"/>
      <c r="P1289" s="228">
        <f>O1289*H1289</f>
        <v>0</v>
      </c>
      <c r="Q1289" s="228">
        <v>0</v>
      </c>
      <c r="R1289" s="228">
        <f>Q1289*H1289</f>
        <v>0</v>
      </c>
      <c r="S1289" s="228">
        <v>0</v>
      </c>
      <c r="T1289" s="229">
        <f>S1289*H1289</f>
        <v>0</v>
      </c>
      <c r="U1289" s="37"/>
      <c r="V1289" s="37"/>
      <c r="W1289" s="37"/>
      <c r="X1289" s="37"/>
      <c r="Y1289" s="37"/>
      <c r="Z1289" s="37"/>
      <c r="AA1289" s="37"/>
      <c r="AB1289" s="37"/>
      <c r="AC1289" s="37"/>
      <c r="AD1289" s="37"/>
      <c r="AE1289" s="37"/>
      <c r="AR1289" s="230" t="s">
        <v>142</v>
      </c>
      <c r="AT1289" s="230" t="s">
        <v>138</v>
      </c>
      <c r="AU1289" s="230" t="s">
        <v>91</v>
      </c>
      <c r="AY1289" s="16" t="s">
        <v>136</v>
      </c>
      <c r="BE1289" s="231">
        <f>IF(N1289="základní",J1289,0)</f>
        <v>0</v>
      </c>
      <c r="BF1289" s="231">
        <f>IF(N1289="snížená",J1289,0)</f>
        <v>0</v>
      </c>
      <c r="BG1289" s="231">
        <f>IF(N1289="zákl. přenesená",J1289,0)</f>
        <v>0</v>
      </c>
      <c r="BH1289" s="231">
        <f>IF(N1289="sníž. přenesená",J1289,0)</f>
        <v>0</v>
      </c>
      <c r="BI1289" s="231">
        <f>IF(N1289="nulová",J1289,0)</f>
        <v>0</v>
      </c>
      <c r="BJ1289" s="16" t="s">
        <v>89</v>
      </c>
      <c r="BK1289" s="231">
        <f>ROUND(I1289*H1289,2)</f>
        <v>0</v>
      </c>
      <c r="BL1289" s="16" t="s">
        <v>142</v>
      </c>
      <c r="BM1289" s="230" t="s">
        <v>1261</v>
      </c>
    </row>
    <row r="1290" s="2" customFormat="1">
      <c r="A1290" s="37"/>
      <c r="B1290" s="38"/>
      <c r="C1290" s="39"/>
      <c r="D1290" s="232" t="s">
        <v>144</v>
      </c>
      <c r="E1290" s="39"/>
      <c r="F1290" s="233" t="s">
        <v>599</v>
      </c>
      <c r="G1290" s="39"/>
      <c r="H1290" s="39"/>
      <c r="I1290" s="234"/>
      <c r="J1290" s="39"/>
      <c r="K1290" s="39"/>
      <c r="L1290" s="43"/>
      <c r="M1290" s="235"/>
      <c r="N1290" s="236"/>
      <c r="O1290" s="90"/>
      <c r="P1290" s="90"/>
      <c r="Q1290" s="90"/>
      <c r="R1290" s="90"/>
      <c r="S1290" s="90"/>
      <c r="T1290" s="91"/>
      <c r="U1290" s="37"/>
      <c r="V1290" s="37"/>
      <c r="W1290" s="37"/>
      <c r="X1290" s="37"/>
      <c r="Y1290" s="37"/>
      <c r="Z1290" s="37"/>
      <c r="AA1290" s="37"/>
      <c r="AB1290" s="37"/>
      <c r="AC1290" s="37"/>
      <c r="AD1290" s="37"/>
      <c r="AE1290" s="37"/>
      <c r="AT1290" s="16" t="s">
        <v>144</v>
      </c>
      <c r="AU1290" s="16" t="s">
        <v>91</v>
      </c>
    </row>
    <row r="1291" s="2" customFormat="1">
      <c r="A1291" s="37"/>
      <c r="B1291" s="38"/>
      <c r="C1291" s="39"/>
      <c r="D1291" s="237" t="s">
        <v>146</v>
      </c>
      <c r="E1291" s="39"/>
      <c r="F1291" s="238" t="s">
        <v>600</v>
      </c>
      <c r="G1291" s="39"/>
      <c r="H1291" s="39"/>
      <c r="I1291" s="234"/>
      <c r="J1291" s="39"/>
      <c r="K1291" s="39"/>
      <c r="L1291" s="43"/>
      <c r="M1291" s="235"/>
      <c r="N1291" s="236"/>
      <c r="O1291" s="90"/>
      <c r="P1291" s="90"/>
      <c r="Q1291" s="90"/>
      <c r="R1291" s="90"/>
      <c r="S1291" s="90"/>
      <c r="T1291" s="91"/>
      <c r="U1291" s="37"/>
      <c r="V1291" s="37"/>
      <c r="W1291" s="37"/>
      <c r="X1291" s="37"/>
      <c r="Y1291" s="37"/>
      <c r="Z1291" s="37"/>
      <c r="AA1291" s="37"/>
      <c r="AB1291" s="37"/>
      <c r="AC1291" s="37"/>
      <c r="AD1291" s="37"/>
      <c r="AE1291" s="37"/>
      <c r="AT1291" s="16" t="s">
        <v>146</v>
      </c>
      <c r="AU1291" s="16" t="s">
        <v>91</v>
      </c>
    </row>
    <row r="1292" s="13" customFormat="1">
      <c r="A1292" s="13"/>
      <c r="B1292" s="240"/>
      <c r="C1292" s="241"/>
      <c r="D1292" s="232" t="s">
        <v>150</v>
      </c>
      <c r="E1292" s="242" t="s">
        <v>1</v>
      </c>
      <c r="F1292" s="243" t="s">
        <v>1252</v>
      </c>
      <c r="G1292" s="241"/>
      <c r="H1292" s="244">
        <v>3.6960000000000002</v>
      </c>
      <c r="I1292" s="245"/>
      <c r="J1292" s="241"/>
      <c r="K1292" s="241"/>
      <c r="L1292" s="246"/>
      <c r="M1292" s="247"/>
      <c r="N1292" s="248"/>
      <c r="O1292" s="248"/>
      <c r="P1292" s="248"/>
      <c r="Q1292" s="248"/>
      <c r="R1292" s="248"/>
      <c r="S1292" s="248"/>
      <c r="T1292" s="249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50" t="s">
        <v>150</v>
      </c>
      <c r="AU1292" s="250" t="s">
        <v>91</v>
      </c>
      <c r="AV1292" s="13" t="s">
        <v>91</v>
      </c>
      <c r="AW1292" s="13" t="s">
        <v>36</v>
      </c>
      <c r="AX1292" s="13" t="s">
        <v>89</v>
      </c>
      <c r="AY1292" s="250" t="s">
        <v>136</v>
      </c>
    </row>
    <row r="1293" s="2" customFormat="1" ht="33" customHeight="1">
      <c r="A1293" s="37"/>
      <c r="B1293" s="38"/>
      <c r="C1293" s="218" t="s">
        <v>1262</v>
      </c>
      <c r="D1293" s="218" t="s">
        <v>138</v>
      </c>
      <c r="E1293" s="219" t="s">
        <v>403</v>
      </c>
      <c r="F1293" s="220" t="s">
        <v>404</v>
      </c>
      <c r="G1293" s="221" t="s">
        <v>265</v>
      </c>
      <c r="H1293" s="222">
        <v>1.905</v>
      </c>
      <c r="I1293" s="223"/>
      <c r="J1293" s="224">
        <f>ROUND(I1293*H1293,2)</f>
        <v>0</v>
      </c>
      <c r="K1293" s="225"/>
      <c r="L1293" s="43"/>
      <c r="M1293" s="226" t="s">
        <v>1</v>
      </c>
      <c r="N1293" s="227" t="s">
        <v>46</v>
      </c>
      <c r="O1293" s="90"/>
      <c r="P1293" s="228">
        <f>O1293*H1293</f>
        <v>0</v>
      </c>
      <c r="Q1293" s="228">
        <v>0</v>
      </c>
      <c r="R1293" s="228">
        <f>Q1293*H1293</f>
        <v>0</v>
      </c>
      <c r="S1293" s="228">
        <v>0</v>
      </c>
      <c r="T1293" s="229">
        <f>S1293*H1293</f>
        <v>0</v>
      </c>
      <c r="U1293" s="37"/>
      <c r="V1293" s="37"/>
      <c r="W1293" s="37"/>
      <c r="X1293" s="37"/>
      <c r="Y1293" s="37"/>
      <c r="Z1293" s="37"/>
      <c r="AA1293" s="37"/>
      <c r="AB1293" s="37"/>
      <c r="AC1293" s="37"/>
      <c r="AD1293" s="37"/>
      <c r="AE1293" s="37"/>
      <c r="AR1293" s="230" t="s">
        <v>142</v>
      </c>
      <c r="AT1293" s="230" t="s">
        <v>138</v>
      </c>
      <c r="AU1293" s="230" t="s">
        <v>91</v>
      </c>
      <c r="AY1293" s="16" t="s">
        <v>136</v>
      </c>
      <c r="BE1293" s="231">
        <f>IF(N1293="základní",J1293,0)</f>
        <v>0</v>
      </c>
      <c r="BF1293" s="231">
        <f>IF(N1293="snížená",J1293,0)</f>
        <v>0</v>
      </c>
      <c r="BG1293" s="231">
        <f>IF(N1293="zákl. přenesená",J1293,0)</f>
        <v>0</v>
      </c>
      <c r="BH1293" s="231">
        <f>IF(N1293="sníž. přenesená",J1293,0)</f>
        <v>0</v>
      </c>
      <c r="BI1293" s="231">
        <f>IF(N1293="nulová",J1293,0)</f>
        <v>0</v>
      </c>
      <c r="BJ1293" s="16" t="s">
        <v>89</v>
      </c>
      <c r="BK1293" s="231">
        <f>ROUND(I1293*H1293,2)</f>
        <v>0</v>
      </c>
      <c r="BL1293" s="16" t="s">
        <v>142</v>
      </c>
      <c r="BM1293" s="230" t="s">
        <v>1263</v>
      </c>
    </row>
    <row r="1294" s="2" customFormat="1">
      <c r="A1294" s="37"/>
      <c r="B1294" s="38"/>
      <c r="C1294" s="39"/>
      <c r="D1294" s="232" t="s">
        <v>144</v>
      </c>
      <c r="E1294" s="39"/>
      <c r="F1294" s="233" t="s">
        <v>605</v>
      </c>
      <c r="G1294" s="39"/>
      <c r="H1294" s="39"/>
      <c r="I1294" s="234"/>
      <c r="J1294" s="39"/>
      <c r="K1294" s="39"/>
      <c r="L1294" s="43"/>
      <c r="M1294" s="235"/>
      <c r="N1294" s="236"/>
      <c r="O1294" s="90"/>
      <c r="P1294" s="90"/>
      <c r="Q1294" s="90"/>
      <c r="R1294" s="90"/>
      <c r="S1294" s="90"/>
      <c r="T1294" s="91"/>
      <c r="U1294" s="37"/>
      <c r="V1294" s="37"/>
      <c r="W1294" s="37"/>
      <c r="X1294" s="37"/>
      <c r="Y1294" s="37"/>
      <c r="Z1294" s="37"/>
      <c r="AA1294" s="37"/>
      <c r="AB1294" s="37"/>
      <c r="AC1294" s="37"/>
      <c r="AD1294" s="37"/>
      <c r="AE1294" s="37"/>
      <c r="AT1294" s="16" t="s">
        <v>144</v>
      </c>
      <c r="AU1294" s="16" t="s">
        <v>91</v>
      </c>
    </row>
    <row r="1295" s="2" customFormat="1">
      <c r="A1295" s="37"/>
      <c r="B1295" s="38"/>
      <c r="C1295" s="39"/>
      <c r="D1295" s="237" t="s">
        <v>146</v>
      </c>
      <c r="E1295" s="39"/>
      <c r="F1295" s="238" t="s">
        <v>407</v>
      </c>
      <c r="G1295" s="39"/>
      <c r="H1295" s="39"/>
      <c r="I1295" s="234"/>
      <c r="J1295" s="39"/>
      <c r="K1295" s="39"/>
      <c r="L1295" s="43"/>
      <c r="M1295" s="235"/>
      <c r="N1295" s="236"/>
      <c r="O1295" s="90"/>
      <c r="P1295" s="90"/>
      <c r="Q1295" s="90"/>
      <c r="R1295" s="90"/>
      <c r="S1295" s="90"/>
      <c r="T1295" s="91"/>
      <c r="U1295" s="37"/>
      <c r="V1295" s="37"/>
      <c r="W1295" s="37"/>
      <c r="X1295" s="37"/>
      <c r="Y1295" s="37"/>
      <c r="Z1295" s="37"/>
      <c r="AA1295" s="37"/>
      <c r="AB1295" s="37"/>
      <c r="AC1295" s="37"/>
      <c r="AD1295" s="37"/>
      <c r="AE1295" s="37"/>
      <c r="AT1295" s="16" t="s">
        <v>146</v>
      </c>
      <c r="AU1295" s="16" t="s">
        <v>91</v>
      </c>
    </row>
    <row r="1296" s="13" customFormat="1">
      <c r="A1296" s="13"/>
      <c r="B1296" s="240"/>
      <c r="C1296" s="241"/>
      <c r="D1296" s="232" t="s">
        <v>150</v>
      </c>
      <c r="E1296" s="242" t="s">
        <v>1</v>
      </c>
      <c r="F1296" s="243" t="s">
        <v>1264</v>
      </c>
      <c r="G1296" s="241"/>
      <c r="H1296" s="244">
        <v>1.905</v>
      </c>
      <c r="I1296" s="245"/>
      <c r="J1296" s="241"/>
      <c r="K1296" s="241"/>
      <c r="L1296" s="246"/>
      <c r="M1296" s="247"/>
      <c r="N1296" s="248"/>
      <c r="O1296" s="248"/>
      <c r="P1296" s="248"/>
      <c r="Q1296" s="248"/>
      <c r="R1296" s="248"/>
      <c r="S1296" s="248"/>
      <c r="T1296" s="249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T1296" s="250" t="s">
        <v>150</v>
      </c>
      <c r="AU1296" s="250" t="s">
        <v>91</v>
      </c>
      <c r="AV1296" s="13" t="s">
        <v>91</v>
      </c>
      <c r="AW1296" s="13" t="s">
        <v>36</v>
      </c>
      <c r="AX1296" s="13" t="s">
        <v>89</v>
      </c>
      <c r="AY1296" s="250" t="s">
        <v>136</v>
      </c>
    </row>
    <row r="1297" s="2" customFormat="1" ht="21.75" customHeight="1">
      <c r="A1297" s="37"/>
      <c r="B1297" s="38"/>
      <c r="C1297" s="218" t="s">
        <v>1265</v>
      </c>
      <c r="D1297" s="218" t="s">
        <v>138</v>
      </c>
      <c r="E1297" s="219" t="s">
        <v>410</v>
      </c>
      <c r="F1297" s="220" t="s">
        <v>411</v>
      </c>
      <c r="G1297" s="221" t="s">
        <v>265</v>
      </c>
      <c r="H1297" s="222">
        <v>1.905</v>
      </c>
      <c r="I1297" s="223"/>
      <c r="J1297" s="224">
        <f>ROUND(I1297*H1297,2)</f>
        <v>0</v>
      </c>
      <c r="K1297" s="225"/>
      <c r="L1297" s="43"/>
      <c r="M1297" s="226" t="s">
        <v>1</v>
      </c>
      <c r="N1297" s="227" t="s">
        <v>46</v>
      </c>
      <c r="O1297" s="90"/>
      <c r="P1297" s="228">
        <f>O1297*H1297</f>
        <v>0</v>
      </c>
      <c r="Q1297" s="228">
        <v>0</v>
      </c>
      <c r="R1297" s="228">
        <f>Q1297*H1297</f>
        <v>0</v>
      </c>
      <c r="S1297" s="228">
        <v>0</v>
      </c>
      <c r="T1297" s="229">
        <f>S1297*H1297</f>
        <v>0</v>
      </c>
      <c r="U1297" s="37"/>
      <c r="V1297" s="37"/>
      <c r="W1297" s="37"/>
      <c r="X1297" s="37"/>
      <c r="Y1297" s="37"/>
      <c r="Z1297" s="37"/>
      <c r="AA1297" s="37"/>
      <c r="AB1297" s="37"/>
      <c r="AC1297" s="37"/>
      <c r="AD1297" s="37"/>
      <c r="AE1297" s="37"/>
      <c r="AR1297" s="230" t="s">
        <v>142</v>
      </c>
      <c r="AT1297" s="230" t="s">
        <v>138</v>
      </c>
      <c r="AU1297" s="230" t="s">
        <v>91</v>
      </c>
      <c r="AY1297" s="16" t="s">
        <v>136</v>
      </c>
      <c r="BE1297" s="231">
        <f>IF(N1297="základní",J1297,0)</f>
        <v>0</v>
      </c>
      <c r="BF1297" s="231">
        <f>IF(N1297="snížená",J1297,0)</f>
        <v>0</v>
      </c>
      <c r="BG1297" s="231">
        <f>IF(N1297="zákl. přenesená",J1297,0)</f>
        <v>0</v>
      </c>
      <c r="BH1297" s="231">
        <f>IF(N1297="sníž. přenesená",J1297,0)</f>
        <v>0</v>
      </c>
      <c r="BI1297" s="231">
        <f>IF(N1297="nulová",J1297,0)</f>
        <v>0</v>
      </c>
      <c r="BJ1297" s="16" t="s">
        <v>89</v>
      </c>
      <c r="BK1297" s="231">
        <f>ROUND(I1297*H1297,2)</f>
        <v>0</v>
      </c>
      <c r="BL1297" s="16" t="s">
        <v>142</v>
      </c>
      <c r="BM1297" s="230" t="s">
        <v>1266</v>
      </c>
    </row>
    <row r="1298" s="2" customFormat="1">
      <c r="A1298" s="37"/>
      <c r="B1298" s="38"/>
      <c r="C1298" s="39"/>
      <c r="D1298" s="232" t="s">
        <v>144</v>
      </c>
      <c r="E1298" s="39"/>
      <c r="F1298" s="233" t="s">
        <v>602</v>
      </c>
      <c r="G1298" s="39"/>
      <c r="H1298" s="39"/>
      <c r="I1298" s="234"/>
      <c r="J1298" s="39"/>
      <c r="K1298" s="39"/>
      <c r="L1298" s="43"/>
      <c r="M1298" s="235"/>
      <c r="N1298" s="236"/>
      <c r="O1298" s="90"/>
      <c r="P1298" s="90"/>
      <c r="Q1298" s="90"/>
      <c r="R1298" s="90"/>
      <c r="S1298" s="90"/>
      <c r="T1298" s="91"/>
      <c r="U1298" s="37"/>
      <c r="V1298" s="37"/>
      <c r="W1298" s="37"/>
      <c r="X1298" s="37"/>
      <c r="Y1298" s="37"/>
      <c r="Z1298" s="37"/>
      <c r="AA1298" s="37"/>
      <c r="AB1298" s="37"/>
      <c r="AC1298" s="37"/>
      <c r="AD1298" s="37"/>
      <c r="AE1298" s="37"/>
      <c r="AT1298" s="16" t="s">
        <v>144</v>
      </c>
      <c r="AU1298" s="16" t="s">
        <v>91</v>
      </c>
    </row>
    <row r="1299" s="2" customFormat="1">
      <c r="A1299" s="37"/>
      <c r="B1299" s="38"/>
      <c r="C1299" s="39"/>
      <c r="D1299" s="237" t="s">
        <v>146</v>
      </c>
      <c r="E1299" s="39"/>
      <c r="F1299" s="238" t="s">
        <v>414</v>
      </c>
      <c r="G1299" s="39"/>
      <c r="H1299" s="39"/>
      <c r="I1299" s="234"/>
      <c r="J1299" s="39"/>
      <c r="K1299" s="39"/>
      <c r="L1299" s="43"/>
      <c r="M1299" s="235"/>
      <c r="N1299" s="236"/>
      <c r="O1299" s="90"/>
      <c r="P1299" s="90"/>
      <c r="Q1299" s="90"/>
      <c r="R1299" s="90"/>
      <c r="S1299" s="90"/>
      <c r="T1299" s="91"/>
      <c r="U1299" s="37"/>
      <c r="V1299" s="37"/>
      <c r="W1299" s="37"/>
      <c r="X1299" s="37"/>
      <c r="Y1299" s="37"/>
      <c r="Z1299" s="37"/>
      <c r="AA1299" s="37"/>
      <c r="AB1299" s="37"/>
      <c r="AC1299" s="37"/>
      <c r="AD1299" s="37"/>
      <c r="AE1299" s="37"/>
      <c r="AT1299" s="16" t="s">
        <v>146</v>
      </c>
      <c r="AU1299" s="16" t="s">
        <v>91</v>
      </c>
    </row>
    <row r="1300" s="13" customFormat="1">
      <c r="A1300" s="13"/>
      <c r="B1300" s="240"/>
      <c r="C1300" s="241"/>
      <c r="D1300" s="232" t="s">
        <v>150</v>
      </c>
      <c r="E1300" s="242" t="s">
        <v>1</v>
      </c>
      <c r="F1300" s="243" t="s">
        <v>1267</v>
      </c>
      <c r="G1300" s="241"/>
      <c r="H1300" s="244">
        <v>1.905</v>
      </c>
      <c r="I1300" s="245"/>
      <c r="J1300" s="241"/>
      <c r="K1300" s="241"/>
      <c r="L1300" s="246"/>
      <c r="M1300" s="247"/>
      <c r="N1300" s="248"/>
      <c r="O1300" s="248"/>
      <c r="P1300" s="248"/>
      <c r="Q1300" s="248"/>
      <c r="R1300" s="248"/>
      <c r="S1300" s="248"/>
      <c r="T1300" s="249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50" t="s">
        <v>150</v>
      </c>
      <c r="AU1300" s="250" t="s">
        <v>91</v>
      </c>
      <c r="AV1300" s="13" t="s">
        <v>91</v>
      </c>
      <c r="AW1300" s="13" t="s">
        <v>36</v>
      </c>
      <c r="AX1300" s="13" t="s">
        <v>89</v>
      </c>
      <c r="AY1300" s="250" t="s">
        <v>136</v>
      </c>
    </row>
    <row r="1301" s="2" customFormat="1" ht="16.5" customHeight="1">
      <c r="A1301" s="37"/>
      <c r="B1301" s="38"/>
      <c r="C1301" s="218" t="s">
        <v>1268</v>
      </c>
      <c r="D1301" s="218" t="s">
        <v>138</v>
      </c>
      <c r="E1301" s="219" t="s">
        <v>606</v>
      </c>
      <c r="F1301" s="220" t="s">
        <v>607</v>
      </c>
      <c r="G1301" s="221" t="s">
        <v>265</v>
      </c>
      <c r="H1301" s="222">
        <v>9.4570000000000007</v>
      </c>
      <c r="I1301" s="223"/>
      <c r="J1301" s="224">
        <f>ROUND(I1301*H1301,2)</f>
        <v>0</v>
      </c>
      <c r="K1301" s="225"/>
      <c r="L1301" s="43"/>
      <c r="M1301" s="226" t="s">
        <v>1</v>
      </c>
      <c r="N1301" s="227" t="s">
        <v>46</v>
      </c>
      <c r="O1301" s="90"/>
      <c r="P1301" s="228">
        <f>O1301*H1301</f>
        <v>0</v>
      </c>
      <c r="Q1301" s="228">
        <v>0</v>
      </c>
      <c r="R1301" s="228">
        <f>Q1301*H1301</f>
        <v>0</v>
      </c>
      <c r="S1301" s="228">
        <v>0</v>
      </c>
      <c r="T1301" s="229">
        <f>S1301*H1301</f>
        <v>0</v>
      </c>
      <c r="U1301" s="37"/>
      <c r="V1301" s="37"/>
      <c r="W1301" s="37"/>
      <c r="X1301" s="37"/>
      <c r="Y1301" s="37"/>
      <c r="Z1301" s="37"/>
      <c r="AA1301" s="37"/>
      <c r="AB1301" s="37"/>
      <c r="AC1301" s="37"/>
      <c r="AD1301" s="37"/>
      <c r="AE1301" s="37"/>
      <c r="AR1301" s="230" t="s">
        <v>142</v>
      </c>
      <c r="AT1301" s="230" t="s">
        <v>138</v>
      </c>
      <c r="AU1301" s="230" t="s">
        <v>91</v>
      </c>
      <c r="AY1301" s="16" t="s">
        <v>136</v>
      </c>
      <c r="BE1301" s="231">
        <f>IF(N1301="základní",J1301,0)</f>
        <v>0</v>
      </c>
      <c r="BF1301" s="231">
        <f>IF(N1301="snížená",J1301,0)</f>
        <v>0</v>
      </c>
      <c r="BG1301" s="231">
        <f>IF(N1301="zákl. přenesená",J1301,0)</f>
        <v>0</v>
      </c>
      <c r="BH1301" s="231">
        <f>IF(N1301="sníž. přenesená",J1301,0)</f>
        <v>0</v>
      </c>
      <c r="BI1301" s="231">
        <f>IF(N1301="nulová",J1301,0)</f>
        <v>0</v>
      </c>
      <c r="BJ1301" s="16" t="s">
        <v>89</v>
      </c>
      <c r="BK1301" s="231">
        <f>ROUND(I1301*H1301,2)</f>
        <v>0</v>
      </c>
      <c r="BL1301" s="16" t="s">
        <v>142</v>
      </c>
      <c r="BM1301" s="230" t="s">
        <v>1269</v>
      </c>
    </row>
    <row r="1302" s="2" customFormat="1">
      <c r="A1302" s="37"/>
      <c r="B1302" s="38"/>
      <c r="C1302" s="39"/>
      <c r="D1302" s="232" t="s">
        <v>144</v>
      </c>
      <c r="E1302" s="39"/>
      <c r="F1302" s="233" t="s">
        <v>609</v>
      </c>
      <c r="G1302" s="39"/>
      <c r="H1302" s="39"/>
      <c r="I1302" s="234"/>
      <c r="J1302" s="39"/>
      <c r="K1302" s="39"/>
      <c r="L1302" s="43"/>
      <c r="M1302" s="235"/>
      <c r="N1302" s="236"/>
      <c r="O1302" s="90"/>
      <c r="P1302" s="90"/>
      <c r="Q1302" s="90"/>
      <c r="R1302" s="90"/>
      <c r="S1302" s="90"/>
      <c r="T1302" s="91"/>
      <c r="U1302" s="37"/>
      <c r="V1302" s="37"/>
      <c r="W1302" s="37"/>
      <c r="X1302" s="37"/>
      <c r="Y1302" s="37"/>
      <c r="Z1302" s="37"/>
      <c r="AA1302" s="37"/>
      <c r="AB1302" s="37"/>
      <c r="AC1302" s="37"/>
      <c r="AD1302" s="37"/>
      <c r="AE1302" s="37"/>
      <c r="AT1302" s="16" t="s">
        <v>144</v>
      </c>
      <c r="AU1302" s="16" t="s">
        <v>91</v>
      </c>
    </row>
    <row r="1303" s="2" customFormat="1">
      <c r="A1303" s="37"/>
      <c r="B1303" s="38"/>
      <c r="C1303" s="39"/>
      <c r="D1303" s="237" t="s">
        <v>146</v>
      </c>
      <c r="E1303" s="39"/>
      <c r="F1303" s="238" t="s">
        <v>610</v>
      </c>
      <c r="G1303" s="39"/>
      <c r="H1303" s="39"/>
      <c r="I1303" s="234"/>
      <c r="J1303" s="39"/>
      <c r="K1303" s="39"/>
      <c r="L1303" s="43"/>
      <c r="M1303" s="235"/>
      <c r="N1303" s="236"/>
      <c r="O1303" s="90"/>
      <c r="P1303" s="90"/>
      <c r="Q1303" s="90"/>
      <c r="R1303" s="90"/>
      <c r="S1303" s="90"/>
      <c r="T1303" s="91"/>
      <c r="U1303" s="37"/>
      <c r="V1303" s="37"/>
      <c r="W1303" s="37"/>
      <c r="X1303" s="37"/>
      <c r="Y1303" s="37"/>
      <c r="Z1303" s="37"/>
      <c r="AA1303" s="37"/>
      <c r="AB1303" s="37"/>
      <c r="AC1303" s="37"/>
      <c r="AD1303" s="37"/>
      <c r="AE1303" s="37"/>
      <c r="AT1303" s="16" t="s">
        <v>146</v>
      </c>
      <c r="AU1303" s="16" t="s">
        <v>91</v>
      </c>
    </row>
    <row r="1304" s="13" customFormat="1">
      <c r="A1304" s="13"/>
      <c r="B1304" s="240"/>
      <c r="C1304" s="241"/>
      <c r="D1304" s="232" t="s">
        <v>150</v>
      </c>
      <c r="E1304" s="242" t="s">
        <v>1</v>
      </c>
      <c r="F1304" s="243" t="s">
        <v>1270</v>
      </c>
      <c r="G1304" s="241"/>
      <c r="H1304" s="244">
        <v>0.041000000000000002</v>
      </c>
      <c r="I1304" s="245"/>
      <c r="J1304" s="241"/>
      <c r="K1304" s="241"/>
      <c r="L1304" s="246"/>
      <c r="M1304" s="247"/>
      <c r="N1304" s="248"/>
      <c r="O1304" s="248"/>
      <c r="P1304" s="248"/>
      <c r="Q1304" s="248"/>
      <c r="R1304" s="248"/>
      <c r="S1304" s="248"/>
      <c r="T1304" s="249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50" t="s">
        <v>150</v>
      </c>
      <c r="AU1304" s="250" t="s">
        <v>91</v>
      </c>
      <c r="AV1304" s="13" t="s">
        <v>91</v>
      </c>
      <c r="AW1304" s="13" t="s">
        <v>36</v>
      </c>
      <c r="AX1304" s="13" t="s">
        <v>81</v>
      </c>
      <c r="AY1304" s="250" t="s">
        <v>136</v>
      </c>
    </row>
    <row r="1305" s="13" customFormat="1">
      <c r="A1305" s="13"/>
      <c r="B1305" s="240"/>
      <c r="C1305" s="241"/>
      <c r="D1305" s="232" t="s">
        <v>150</v>
      </c>
      <c r="E1305" s="242" t="s">
        <v>1</v>
      </c>
      <c r="F1305" s="243" t="s">
        <v>1271</v>
      </c>
      <c r="G1305" s="241"/>
      <c r="H1305" s="244">
        <v>7.3920000000000003</v>
      </c>
      <c r="I1305" s="245"/>
      <c r="J1305" s="241"/>
      <c r="K1305" s="241"/>
      <c r="L1305" s="246"/>
      <c r="M1305" s="247"/>
      <c r="N1305" s="248"/>
      <c r="O1305" s="248"/>
      <c r="P1305" s="248"/>
      <c r="Q1305" s="248"/>
      <c r="R1305" s="248"/>
      <c r="S1305" s="248"/>
      <c r="T1305" s="249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50" t="s">
        <v>150</v>
      </c>
      <c r="AU1305" s="250" t="s">
        <v>91</v>
      </c>
      <c r="AV1305" s="13" t="s">
        <v>91</v>
      </c>
      <c r="AW1305" s="13" t="s">
        <v>36</v>
      </c>
      <c r="AX1305" s="13" t="s">
        <v>81</v>
      </c>
      <c r="AY1305" s="250" t="s">
        <v>136</v>
      </c>
    </row>
    <row r="1306" s="13" customFormat="1">
      <c r="A1306" s="13"/>
      <c r="B1306" s="240"/>
      <c r="C1306" s="241"/>
      <c r="D1306" s="232" t="s">
        <v>150</v>
      </c>
      <c r="E1306" s="242" t="s">
        <v>1</v>
      </c>
      <c r="F1306" s="243" t="s">
        <v>1272</v>
      </c>
      <c r="G1306" s="241"/>
      <c r="H1306" s="244">
        <v>0.039</v>
      </c>
      <c r="I1306" s="245"/>
      <c r="J1306" s="241"/>
      <c r="K1306" s="241"/>
      <c r="L1306" s="246"/>
      <c r="M1306" s="247"/>
      <c r="N1306" s="248"/>
      <c r="O1306" s="248"/>
      <c r="P1306" s="248"/>
      <c r="Q1306" s="248"/>
      <c r="R1306" s="248"/>
      <c r="S1306" s="248"/>
      <c r="T1306" s="249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50" t="s">
        <v>150</v>
      </c>
      <c r="AU1306" s="250" t="s">
        <v>91</v>
      </c>
      <c r="AV1306" s="13" t="s">
        <v>91</v>
      </c>
      <c r="AW1306" s="13" t="s">
        <v>36</v>
      </c>
      <c r="AX1306" s="13" t="s">
        <v>81</v>
      </c>
      <c r="AY1306" s="250" t="s">
        <v>136</v>
      </c>
    </row>
    <row r="1307" s="13" customFormat="1">
      <c r="A1307" s="13"/>
      <c r="B1307" s="240"/>
      <c r="C1307" s="241"/>
      <c r="D1307" s="232" t="s">
        <v>150</v>
      </c>
      <c r="E1307" s="242" t="s">
        <v>1</v>
      </c>
      <c r="F1307" s="243" t="s">
        <v>1273</v>
      </c>
      <c r="G1307" s="241"/>
      <c r="H1307" s="244">
        <v>1.9850000000000001</v>
      </c>
      <c r="I1307" s="245"/>
      <c r="J1307" s="241"/>
      <c r="K1307" s="241"/>
      <c r="L1307" s="246"/>
      <c r="M1307" s="247"/>
      <c r="N1307" s="248"/>
      <c r="O1307" s="248"/>
      <c r="P1307" s="248"/>
      <c r="Q1307" s="248"/>
      <c r="R1307" s="248"/>
      <c r="S1307" s="248"/>
      <c r="T1307" s="249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50" t="s">
        <v>150</v>
      </c>
      <c r="AU1307" s="250" t="s">
        <v>91</v>
      </c>
      <c r="AV1307" s="13" t="s">
        <v>91</v>
      </c>
      <c r="AW1307" s="13" t="s">
        <v>36</v>
      </c>
      <c r="AX1307" s="13" t="s">
        <v>81</v>
      </c>
      <c r="AY1307" s="250" t="s">
        <v>136</v>
      </c>
    </row>
    <row r="1308" s="14" customFormat="1">
      <c r="A1308" s="14"/>
      <c r="B1308" s="251"/>
      <c r="C1308" s="252"/>
      <c r="D1308" s="232" t="s">
        <v>150</v>
      </c>
      <c r="E1308" s="253" t="s">
        <v>1</v>
      </c>
      <c r="F1308" s="254" t="s">
        <v>178</v>
      </c>
      <c r="G1308" s="252"/>
      <c r="H1308" s="255">
        <v>9.4570000000000007</v>
      </c>
      <c r="I1308" s="256"/>
      <c r="J1308" s="252"/>
      <c r="K1308" s="252"/>
      <c r="L1308" s="257"/>
      <c r="M1308" s="258"/>
      <c r="N1308" s="259"/>
      <c r="O1308" s="259"/>
      <c r="P1308" s="259"/>
      <c r="Q1308" s="259"/>
      <c r="R1308" s="259"/>
      <c r="S1308" s="259"/>
      <c r="T1308" s="260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61" t="s">
        <v>150</v>
      </c>
      <c r="AU1308" s="261" t="s">
        <v>91</v>
      </c>
      <c r="AV1308" s="14" t="s">
        <v>142</v>
      </c>
      <c r="AW1308" s="14" t="s">
        <v>36</v>
      </c>
      <c r="AX1308" s="14" t="s">
        <v>89</v>
      </c>
      <c r="AY1308" s="261" t="s">
        <v>136</v>
      </c>
    </row>
    <row r="1309" s="12" customFormat="1" ht="22.8" customHeight="1">
      <c r="A1309" s="12"/>
      <c r="B1309" s="202"/>
      <c r="C1309" s="203"/>
      <c r="D1309" s="204" t="s">
        <v>80</v>
      </c>
      <c r="E1309" s="216" t="s">
        <v>204</v>
      </c>
      <c r="F1309" s="216" t="s">
        <v>436</v>
      </c>
      <c r="G1309" s="203"/>
      <c r="H1309" s="203"/>
      <c r="I1309" s="206"/>
      <c r="J1309" s="217">
        <f>BK1309</f>
        <v>0</v>
      </c>
      <c r="K1309" s="203"/>
      <c r="L1309" s="208"/>
      <c r="M1309" s="209"/>
      <c r="N1309" s="210"/>
      <c r="O1309" s="210"/>
      <c r="P1309" s="211">
        <f>SUM(P1310:P1335)</f>
        <v>0</v>
      </c>
      <c r="Q1309" s="210"/>
      <c r="R1309" s="211">
        <f>SUM(R1310:R1335)</f>
        <v>0</v>
      </c>
      <c r="S1309" s="210"/>
      <c r="T1309" s="212">
        <f>SUM(T1310:T1335)</f>
        <v>0</v>
      </c>
      <c r="U1309" s="12"/>
      <c r="V1309" s="12"/>
      <c r="W1309" s="12"/>
      <c r="X1309" s="12"/>
      <c r="Y1309" s="12"/>
      <c r="Z1309" s="12"/>
      <c r="AA1309" s="12"/>
      <c r="AB1309" s="12"/>
      <c r="AC1309" s="12"/>
      <c r="AD1309" s="12"/>
      <c r="AE1309" s="12"/>
      <c r="AR1309" s="213" t="s">
        <v>89</v>
      </c>
      <c r="AT1309" s="214" t="s">
        <v>80</v>
      </c>
      <c r="AU1309" s="214" t="s">
        <v>89</v>
      </c>
      <c r="AY1309" s="213" t="s">
        <v>136</v>
      </c>
      <c r="BK1309" s="215">
        <f>SUM(BK1310:BK1335)</f>
        <v>0</v>
      </c>
    </row>
    <row r="1310" s="2" customFormat="1" ht="24.15" customHeight="1">
      <c r="A1310" s="37"/>
      <c r="B1310" s="38"/>
      <c r="C1310" s="218" t="s">
        <v>1274</v>
      </c>
      <c r="D1310" s="218" t="s">
        <v>138</v>
      </c>
      <c r="E1310" s="219" t="s">
        <v>1275</v>
      </c>
      <c r="F1310" s="220" t="s">
        <v>1276</v>
      </c>
      <c r="G1310" s="221" t="s">
        <v>265</v>
      </c>
      <c r="H1310" s="222">
        <v>183.46199999999999</v>
      </c>
      <c r="I1310" s="223"/>
      <c r="J1310" s="224">
        <f>ROUND(I1310*H1310,2)</f>
        <v>0</v>
      </c>
      <c r="K1310" s="225"/>
      <c r="L1310" s="43"/>
      <c r="M1310" s="226" t="s">
        <v>1</v>
      </c>
      <c r="N1310" s="227" t="s">
        <v>46</v>
      </c>
      <c r="O1310" s="90"/>
      <c r="P1310" s="228">
        <f>O1310*H1310</f>
        <v>0</v>
      </c>
      <c r="Q1310" s="228">
        <v>0</v>
      </c>
      <c r="R1310" s="228">
        <f>Q1310*H1310</f>
        <v>0</v>
      </c>
      <c r="S1310" s="228">
        <v>0</v>
      </c>
      <c r="T1310" s="229">
        <f>S1310*H1310</f>
        <v>0</v>
      </c>
      <c r="U1310" s="37"/>
      <c r="V1310" s="37"/>
      <c r="W1310" s="37"/>
      <c r="X1310" s="37"/>
      <c r="Y1310" s="37"/>
      <c r="Z1310" s="37"/>
      <c r="AA1310" s="37"/>
      <c r="AB1310" s="37"/>
      <c r="AC1310" s="37"/>
      <c r="AD1310" s="37"/>
      <c r="AE1310" s="37"/>
      <c r="AR1310" s="230" t="s">
        <v>142</v>
      </c>
      <c r="AT1310" s="230" t="s">
        <v>138</v>
      </c>
      <c r="AU1310" s="230" t="s">
        <v>91</v>
      </c>
      <c r="AY1310" s="16" t="s">
        <v>136</v>
      </c>
      <c r="BE1310" s="231">
        <f>IF(N1310="základní",J1310,0)</f>
        <v>0</v>
      </c>
      <c r="BF1310" s="231">
        <f>IF(N1310="snížená",J1310,0)</f>
        <v>0</v>
      </c>
      <c r="BG1310" s="231">
        <f>IF(N1310="zákl. přenesená",J1310,0)</f>
        <v>0</v>
      </c>
      <c r="BH1310" s="231">
        <f>IF(N1310="sníž. přenesená",J1310,0)</f>
        <v>0</v>
      </c>
      <c r="BI1310" s="231">
        <f>IF(N1310="nulová",J1310,0)</f>
        <v>0</v>
      </c>
      <c r="BJ1310" s="16" t="s">
        <v>89</v>
      </c>
      <c r="BK1310" s="231">
        <f>ROUND(I1310*H1310,2)</f>
        <v>0</v>
      </c>
      <c r="BL1310" s="16" t="s">
        <v>142</v>
      </c>
      <c r="BM1310" s="230" t="s">
        <v>1277</v>
      </c>
    </row>
    <row r="1311" s="2" customFormat="1">
      <c r="A1311" s="37"/>
      <c r="B1311" s="38"/>
      <c r="C1311" s="39"/>
      <c r="D1311" s="232" t="s">
        <v>144</v>
      </c>
      <c r="E1311" s="39"/>
      <c r="F1311" s="233" t="s">
        <v>1276</v>
      </c>
      <c r="G1311" s="39"/>
      <c r="H1311" s="39"/>
      <c r="I1311" s="234"/>
      <c r="J1311" s="39"/>
      <c r="K1311" s="39"/>
      <c r="L1311" s="43"/>
      <c r="M1311" s="235"/>
      <c r="N1311" s="236"/>
      <c r="O1311" s="90"/>
      <c r="P1311" s="90"/>
      <c r="Q1311" s="90"/>
      <c r="R1311" s="90"/>
      <c r="S1311" s="90"/>
      <c r="T1311" s="91"/>
      <c r="U1311" s="37"/>
      <c r="V1311" s="37"/>
      <c r="W1311" s="37"/>
      <c r="X1311" s="37"/>
      <c r="Y1311" s="37"/>
      <c r="Z1311" s="37"/>
      <c r="AA1311" s="37"/>
      <c r="AB1311" s="37"/>
      <c r="AC1311" s="37"/>
      <c r="AD1311" s="37"/>
      <c r="AE1311" s="37"/>
      <c r="AT1311" s="16" t="s">
        <v>144</v>
      </c>
      <c r="AU1311" s="16" t="s">
        <v>91</v>
      </c>
    </row>
    <row r="1312" s="2" customFormat="1">
      <c r="A1312" s="37"/>
      <c r="B1312" s="38"/>
      <c r="C1312" s="39"/>
      <c r="D1312" s="232" t="s">
        <v>148</v>
      </c>
      <c r="E1312" s="39"/>
      <c r="F1312" s="239" t="s">
        <v>1278</v>
      </c>
      <c r="G1312" s="39"/>
      <c r="H1312" s="39"/>
      <c r="I1312" s="234"/>
      <c r="J1312" s="39"/>
      <c r="K1312" s="39"/>
      <c r="L1312" s="43"/>
      <c r="M1312" s="235"/>
      <c r="N1312" s="236"/>
      <c r="O1312" s="90"/>
      <c r="P1312" s="90"/>
      <c r="Q1312" s="90"/>
      <c r="R1312" s="90"/>
      <c r="S1312" s="90"/>
      <c r="T1312" s="91"/>
      <c r="U1312" s="37"/>
      <c r="V1312" s="37"/>
      <c r="W1312" s="37"/>
      <c r="X1312" s="37"/>
      <c r="Y1312" s="37"/>
      <c r="Z1312" s="37"/>
      <c r="AA1312" s="37"/>
      <c r="AB1312" s="37"/>
      <c r="AC1312" s="37"/>
      <c r="AD1312" s="37"/>
      <c r="AE1312" s="37"/>
      <c r="AT1312" s="16" t="s">
        <v>148</v>
      </c>
      <c r="AU1312" s="16" t="s">
        <v>91</v>
      </c>
    </row>
    <row r="1313" s="13" customFormat="1">
      <c r="A1313" s="13"/>
      <c r="B1313" s="240"/>
      <c r="C1313" s="241"/>
      <c r="D1313" s="232" t="s">
        <v>150</v>
      </c>
      <c r="E1313" s="242" t="s">
        <v>1</v>
      </c>
      <c r="F1313" s="243" t="s">
        <v>1279</v>
      </c>
      <c r="G1313" s="241"/>
      <c r="H1313" s="244">
        <v>56.643999999999998</v>
      </c>
      <c r="I1313" s="245"/>
      <c r="J1313" s="241"/>
      <c r="K1313" s="241"/>
      <c r="L1313" s="246"/>
      <c r="M1313" s="247"/>
      <c r="N1313" s="248"/>
      <c r="O1313" s="248"/>
      <c r="P1313" s="248"/>
      <c r="Q1313" s="248"/>
      <c r="R1313" s="248"/>
      <c r="S1313" s="248"/>
      <c r="T1313" s="249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50" t="s">
        <v>150</v>
      </c>
      <c r="AU1313" s="250" t="s">
        <v>91</v>
      </c>
      <c r="AV1313" s="13" t="s">
        <v>91</v>
      </c>
      <c r="AW1313" s="13" t="s">
        <v>36</v>
      </c>
      <c r="AX1313" s="13" t="s">
        <v>81</v>
      </c>
      <c r="AY1313" s="250" t="s">
        <v>136</v>
      </c>
    </row>
    <row r="1314" s="13" customFormat="1">
      <c r="A1314" s="13"/>
      <c r="B1314" s="240"/>
      <c r="C1314" s="241"/>
      <c r="D1314" s="232" t="s">
        <v>150</v>
      </c>
      <c r="E1314" s="242" t="s">
        <v>1</v>
      </c>
      <c r="F1314" s="243" t="s">
        <v>1280</v>
      </c>
      <c r="G1314" s="241"/>
      <c r="H1314" s="244">
        <v>33.146000000000001</v>
      </c>
      <c r="I1314" s="245"/>
      <c r="J1314" s="241"/>
      <c r="K1314" s="241"/>
      <c r="L1314" s="246"/>
      <c r="M1314" s="247"/>
      <c r="N1314" s="248"/>
      <c r="O1314" s="248"/>
      <c r="P1314" s="248"/>
      <c r="Q1314" s="248"/>
      <c r="R1314" s="248"/>
      <c r="S1314" s="248"/>
      <c r="T1314" s="249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50" t="s">
        <v>150</v>
      </c>
      <c r="AU1314" s="250" t="s">
        <v>91</v>
      </c>
      <c r="AV1314" s="13" t="s">
        <v>91</v>
      </c>
      <c r="AW1314" s="13" t="s">
        <v>36</v>
      </c>
      <c r="AX1314" s="13" t="s">
        <v>81</v>
      </c>
      <c r="AY1314" s="250" t="s">
        <v>136</v>
      </c>
    </row>
    <row r="1315" s="13" customFormat="1">
      <c r="A1315" s="13"/>
      <c r="B1315" s="240"/>
      <c r="C1315" s="241"/>
      <c r="D1315" s="232" t="s">
        <v>150</v>
      </c>
      <c r="E1315" s="242" t="s">
        <v>1</v>
      </c>
      <c r="F1315" s="243" t="s">
        <v>1281</v>
      </c>
      <c r="G1315" s="241"/>
      <c r="H1315" s="244">
        <v>15.4</v>
      </c>
      <c r="I1315" s="245"/>
      <c r="J1315" s="241"/>
      <c r="K1315" s="241"/>
      <c r="L1315" s="246"/>
      <c r="M1315" s="247"/>
      <c r="N1315" s="248"/>
      <c r="O1315" s="248"/>
      <c r="P1315" s="248"/>
      <c r="Q1315" s="248"/>
      <c r="R1315" s="248"/>
      <c r="S1315" s="248"/>
      <c r="T1315" s="249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50" t="s">
        <v>150</v>
      </c>
      <c r="AU1315" s="250" t="s">
        <v>91</v>
      </c>
      <c r="AV1315" s="13" t="s">
        <v>91</v>
      </c>
      <c r="AW1315" s="13" t="s">
        <v>36</v>
      </c>
      <c r="AX1315" s="13" t="s">
        <v>81</v>
      </c>
      <c r="AY1315" s="250" t="s">
        <v>136</v>
      </c>
    </row>
    <row r="1316" s="13" customFormat="1">
      <c r="A1316" s="13"/>
      <c r="B1316" s="240"/>
      <c r="C1316" s="241"/>
      <c r="D1316" s="232" t="s">
        <v>150</v>
      </c>
      <c r="E1316" s="242" t="s">
        <v>1</v>
      </c>
      <c r="F1316" s="243" t="s">
        <v>1282</v>
      </c>
      <c r="G1316" s="241"/>
      <c r="H1316" s="244">
        <v>15.4</v>
      </c>
      <c r="I1316" s="245"/>
      <c r="J1316" s="241"/>
      <c r="K1316" s="241"/>
      <c r="L1316" s="246"/>
      <c r="M1316" s="247"/>
      <c r="N1316" s="248"/>
      <c r="O1316" s="248"/>
      <c r="P1316" s="248"/>
      <c r="Q1316" s="248"/>
      <c r="R1316" s="248"/>
      <c r="S1316" s="248"/>
      <c r="T1316" s="249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50" t="s">
        <v>150</v>
      </c>
      <c r="AU1316" s="250" t="s">
        <v>91</v>
      </c>
      <c r="AV1316" s="13" t="s">
        <v>91</v>
      </c>
      <c r="AW1316" s="13" t="s">
        <v>36</v>
      </c>
      <c r="AX1316" s="13" t="s">
        <v>81</v>
      </c>
      <c r="AY1316" s="250" t="s">
        <v>136</v>
      </c>
    </row>
    <row r="1317" s="13" customFormat="1">
      <c r="A1317" s="13"/>
      <c r="B1317" s="240"/>
      <c r="C1317" s="241"/>
      <c r="D1317" s="232" t="s">
        <v>150</v>
      </c>
      <c r="E1317" s="242" t="s">
        <v>1</v>
      </c>
      <c r="F1317" s="243" t="s">
        <v>1283</v>
      </c>
      <c r="G1317" s="241"/>
      <c r="H1317" s="244">
        <v>8.8079999999999998</v>
      </c>
      <c r="I1317" s="245"/>
      <c r="J1317" s="241"/>
      <c r="K1317" s="241"/>
      <c r="L1317" s="246"/>
      <c r="M1317" s="247"/>
      <c r="N1317" s="248"/>
      <c r="O1317" s="248"/>
      <c r="P1317" s="248"/>
      <c r="Q1317" s="248"/>
      <c r="R1317" s="248"/>
      <c r="S1317" s="248"/>
      <c r="T1317" s="249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50" t="s">
        <v>150</v>
      </c>
      <c r="AU1317" s="250" t="s">
        <v>91</v>
      </c>
      <c r="AV1317" s="13" t="s">
        <v>91</v>
      </c>
      <c r="AW1317" s="13" t="s">
        <v>36</v>
      </c>
      <c r="AX1317" s="13" t="s">
        <v>81</v>
      </c>
      <c r="AY1317" s="250" t="s">
        <v>136</v>
      </c>
    </row>
    <row r="1318" s="13" customFormat="1">
      <c r="A1318" s="13"/>
      <c r="B1318" s="240"/>
      <c r="C1318" s="241"/>
      <c r="D1318" s="232" t="s">
        <v>150</v>
      </c>
      <c r="E1318" s="242" t="s">
        <v>1</v>
      </c>
      <c r="F1318" s="243" t="s">
        <v>1284</v>
      </c>
      <c r="G1318" s="241"/>
      <c r="H1318" s="244">
        <v>11.18</v>
      </c>
      <c r="I1318" s="245"/>
      <c r="J1318" s="241"/>
      <c r="K1318" s="241"/>
      <c r="L1318" s="246"/>
      <c r="M1318" s="247"/>
      <c r="N1318" s="248"/>
      <c r="O1318" s="248"/>
      <c r="P1318" s="248"/>
      <c r="Q1318" s="248"/>
      <c r="R1318" s="248"/>
      <c r="S1318" s="248"/>
      <c r="T1318" s="249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50" t="s">
        <v>150</v>
      </c>
      <c r="AU1318" s="250" t="s">
        <v>91</v>
      </c>
      <c r="AV1318" s="13" t="s">
        <v>91</v>
      </c>
      <c r="AW1318" s="13" t="s">
        <v>36</v>
      </c>
      <c r="AX1318" s="13" t="s">
        <v>81</v>
      </c>
      <c r="AY1318" s="250" t="s">
        <v>136</v>
      </c>
    </row>
    <row r="1319" s="13" customFormat="1">
      <c r="A1319" s="13"/>
      <c r="B1319" s="240"/>
      <c r="C1319" s="241"/>
      <c r="D1319" s="232" t="s">
        <v>150</v>
      </c>
      <c r="E1319" s="242" t="s">
        <v>1</v>
      </c>
      <c r="F1319" s="243" t="s">
        <v>1285</v>
      </c>
      <c r="G1319" s="241"/>
      <c r="H1319" s="244">
        <v>15.4</v>
      </c>
      <c r="I1319" s="245"/>
      <c r="J1319" s="241"/>
      <c r="K1319" s="241"/>
      <c r="L1319" s="246"/>
      <c r="M1319" s="247"/>
      <c r="N1319" s="248"/>
      <c r="O1319" s="248"/>
      <c r="P1319" s="248"/>
      <c r="Q1319" s="248"/>
      <c r="R1319" s="248"/>
      <c r="S1319" s="248"/>
      <c r="T1319" s="249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50" t="s">
        <v>150</v>
      </c>
      <c r="AU1319" s="250" t="s">
        <v>91</v>
      </c>
      <c r="AV1319" s="13" t="s">
        <v>91</v>
      </c>
      <c r="AW1319" s="13" t="s">
        <v>36</v>
      </c>
      <c r="AX1319" s="13" t="s">
        <v>81</v>
      </c>
      <c r="AY1319" s="250" t="s">
        <v>136</v>
      </c>
    </row>
    <row r="1320" s="13" customFormat="1">
      <c r="A1320" s="13"/>
      <c r="B1320" s="240"/>
      <c r="C1320" s="241"/>
      <c r="D1320" s="232" t="s">
        <v>150</v>
      </c>
      <c r="E1320" s="242" t="s">
        <v>1</v>
      </c>
      <c r="F1320" s="243" t="s">
        <v>1286</v>
      </c>
      <c r="G1320" s="241"/>
      <c r="H1320" s="244">
        <v>20.091999999999999</v>
      </c>
      <c r="I1320" s="245"/>
      <c r="J1320" s="241"/>
      <c r="K1320" s="241"/>
      <c r="L1320" s="246"/>
      <c r="M1320" s="247"/>
      <c r="N1320" s="248"/>
      <c r="O1320" s="248"/>
      <c r="P1320" s="248"/>
      <c r="Q1320" s="248"/>
      <c r="R1320" s="248"/>
      <c r="S1320" s="248"/>
      <c r="T1320" s="249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50" t="s">
        <v>150</v>
      </c>
      <c r="AU1320" s="250" t="s">
        <v>91</v>
      </c>
      <c r="AV1320" s="13" t="s">
        <v>91</v>
      </c>
      <c r="AW1320" s="13" t="s">
        <v>36</v>
      </c>
      <c r="AX1320" s="13" t="s">
        <v>81</v>
      </c>
      <c r="AY1320" s="250" t="s">
        <v>136</v>
      </c>
    </row>
    <row r="1321" s="13" customFormat="1">
      <c r="A1321" s="13"/>
      <c r="B1321" s="240"/>
      <c r="C1321" s="241"/>
      <c r="D1321" s="232" t="s">
        <v>150</v>
      </c>
      <c r="E1321" s="242" t="s">
        <v>1</v>
      </c>
      <c r="F1321" s="243" t="s">
        <v>1287</v>
      </c>
      <c r="G1321" s="241"/>
      <c r="H1321" s="244">
        <v>7.3920000000000003</v>
      </c>
      <c r="I1321" s="245"/>
      <c r="J1321" s="241"/>
      <c r="K1321" s="241"/>
      <c r="L1321" s="246"/>
      <c r="M1321" s="247"/>
      <c r="N1321" s="248"/>
      <c r="O1321" s="248"/>
      <c r="P1321" s="248"/>
      <c r="Q1321" s="248"/>
      <c r="R1321" s="248"/>
      <c r="S1321" s="248"/>
      <c r="T1321" s="249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T1321" s="250" t="s">
        <v>150</v>
      </c>
      <c r="AU1321" s="250" t="s">
        <v>91</v>
      </c>
      <c r="AV1321" s="13" t="s">
        <v>91</v>
      </c>
      <c r="AW1321" s="13" t="s">
        <v>36</v>
      </c>
      <c r="AX1321" s="13" t="s">
        <v>81</v>
      </c>
      <c r="AY1321" s="250" t="s">
        <v>136</v>
      </c>
    </row>
    <row r="1322" s="14" customFormat="1">
      <c r="A1322" s="14"/>
      <c r="B1322" s="251"/>
      <c r="C1322" s="252"/>
      <c r="D1322" s="232" t="s">
        <v>150</v>
      </c>
      <c r="E1322" s="253" t="s">
        <v>1</v>
      </c>
      <c r="F1322" s="254" t="s">
        <v>178</v>
      </c>
      <c r="G1322" s="252"/>
      <c r="H1322" s="255">
        <v>183.46199999999999</v>
      </c>
      <c r="I1322" s="256"/>
      <c r="J1322" s="252"/>
      <c r="K1322" s="252"/>
      <c r="L1322" s="257"/>
      <c r="M1322" s="258"/>
      <c r="N1322" s="259"/>
      <c r="O1322" s="259"/>
      <c r="P1322" s="259"/>
      <c r="Q1322" s="259"/>
      <c r="R1322" s="259"/>
      <c r="S1322" s="259"/>
      <c r="T1322" s="260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61" t="s">
        <v>150</v>
      </c>
      <c r="AU1322" s="261" t="s">
        <v>91</v>
      </c>
      <c r="AV1322" s="14" t="s">
        <v>142</v>
      </c>
      <c r="AW1322" s="14" t="s">
        <v>36</v>
      </c>
      <c r="AX1322" s="14" t="s">
        <v>89</v>
      </c>
      <c r="AY1322" s="261" t="s">
        <v>136</v>
      </c>
    </row>
    <row r="1323" s="2" customFormat="1" ht="24.15" customHeight="1">
      <c r="A1323" s="37"/>
      <c r="B1323" s="38"/>
      <c r="C1323" s="218" t="s">
        <v>1288</v>
      </c>
      <c r="D1323" s="218" t="s">
        <v>138</v>
      </c>
      <c r="E1323" s="219" t="s">
        <v>437</v>
      </c>
      <c r="F1323" s="220" t="s">
        <v>438</v>
      </c>
      <c r="G1323" s="221" t="s">
        <v>265</v>
      </c>
      <c r="H1323" s="222">
        <v>33.799999999999997</v>
      </c>
      <c r="I1323" s="223"/>
      <c r="J1323" s="224">
        <f>ROUND(I1323*H1323,2)</f>
        <v>0</v>
      </c>
      <c r="K1323" s="225"/>
      <c r="L1323" s="43"/>
      <c r="M1323" s="226" t="s">
        <v>1</v>
      </c>
      <c r="N1323" s="227" t="s">
        <v>46</v>
      </c>
      <c r="O1323" s="90"/>
      <c r="P1323" s="228">
        <f>O1323*H1323</f>
        <v>0</v>
      </c>
      <c r="Q1323" s="228">
        <v>0</v>
      </c>
      <c r="R1323" s="228">
        <f>Q1323*H1323</f>
        <v>0</v>
      </c>
      <c r="S1323" s="228">
        <v>0</v>
      </c>
      <c r="T1323" s="229">
        <f>S1323*H1323</f>
        <v>0</v>
      </c>
      <c r="U1323" s="37"/>
      <c r="V1323" s="37"/>
      <c r="W1323" s="37"/>
      <c r="X1323" s="37"/>
      <c r="Y1323" s="37"/>
      <c r="Z1323" s="37"/>
      <c r="AA1323" s="37"/>
      <c r="AB1323" s="37"/>
      <c r="AC1323" s="37"/>
      <c r="AD1323" s="37"/>
      <c r="AE1323" s="37"/>
      <c r="AR1323" s="230" t="s">
        <v>142</v>
      </c>
      <c r="AT1323" s="230" t="s">
        <v>138</v>
      </c>
      <c r="AU1323" s="230" t="s">
        <v>91</v>
      </c>
      <c r="AY1323" s="16" t="s">
        <v>136</v>
      </c>
      <c r="BE1323" s="231">
        <f>IF(N1323="základní",J1323,0)</f>
        <v>0</v>
      </c>
      <c r="BF1323" s="231">
        <f>IF(N1323="snížená",J1323,0)</f>
        <v>0</v>
      </c>
      <c r="BG1323" s="231">
        <f>IF(N1323="zákl. přenesená",J1323,0)</f>
        <v>0</v>
      </c>
      <c r="BH1323" s="231">
        <f>IF(N1323="sníž. přenesená",J1323,0)</f>
        <v>0</v>
      </c>
      <c r="BI1323" s="231">
        <f>IF(N1323="nulová",J1323,0)</f>
        <v>0</v>
      </c>
      <c r="BJ1323" s="16" t="s">
        <v>89</v>
      </c>
      <c r="BK1323" s="231">
        <f>ROUND(I1323*H1323,2)</f>
        <v>0</v>
      </c>
      <c r="BL1323" s="16" t="s">
        <v>142</v>
      </c>
      <c r="BM1323" s="230" t="s">
        <v>1289</v>
      </c>
    </row>
    <row r="1324" s="2" customFormat="1">
      <c r="A1324" s="37"/>
      <c r="B1324" s="38"/>
      <c r="C1324" s="39"/>
      <c r="D1324" s="232" t="s">
        <v>144</v>
      </c>
      <c r="E1324" s="39"/>
      <c r="F1324" s="233" t="s">
        <v>438</v>
      </c>
      <c r="G1324" s="39"/>
      <c r="H1324" s="39"/>
      <c r="I1324" s="234"/>
      <c r="J1324" s="39"/>
      <c r="K1324" s="39"/>
      <c r="L1324" s="43"/>
      <c r="M1324" s="235"/>
      <c r="N1324" s="236"/>
      <c r="O1324" s="90"/>
      <c r="P1324" s="90"/>
      <c r="Q1324" s="90"/>
      <c r="R1324" s="90"/>
      <c r="S1324" s="90"/>
      <c r="T1324" s="91"/>
      <c r="U1324" s="37"/>
      <c r="V1324" s="37"/>
      <c r="W1324" s="37"/>
      <c r="X1324" s="37"/>
      <c r="Y1324" s="37"/>
      <c r="Z1324" s="37"/>
      <c r="AA1324" s="37"/>
      <c r="AB1324" s="37"/>
      <c r="AC1324" s="37"/>
      <c r="AD1324" s="37"/>
      <c r="AE1324" s="37"/>
      <c r="AT1324" s="16" t="s">
        <v>144</v>
      </c>
      <c r="AU1324" s="16" t="s">
        <v>91</v>
      </c>
    </row>
    <row r="1325" s="2" customFormat="1">
      <c r="A1325" s="37"/>
      <c r="B1325" s="38"/>
      <c r="C1325" s="39"/>
      <c r="D1325" s="232" t="s">
        <v>148</v>
      </c>
      <c r="E1325" s="39"/>
      <c r="F1325" s="239" t="s">
        <v>440</v>
      </c>
      <c r="G1325" s="39"/>
      <c r="H1325" s="39"/>
      <c r="I1325" s="234"/>
      <c r="J1325" s="39"/>
      <c r="K1325" s="39"/>
      <c r="L1325" s="43"/>
      <c r="M1325" s="235"/>
      <c r="N1325" s="236"/>
      <c r="O1325" s="90"/>
      <c r="P1325" s="90"/>
      <c r="Q1325" s="90"/>
      <c r="R1325" s="90"/>
      <c r="S1325" s="90"/>
      <c r="T1325" s="91"/>
      <c r="U1325" s="37"/>
      <c r="V1325" s="37"/>
      <c r="W1325" s="37"/>
      <c r="X1325" s="37"/>
      <c r="Y1325" s="37"/>
      <c r="Z1325" s="37"/>
      <c r="AA1325" s="37"/>
      <c r="AB1325" s="37"/>
      <c r="AC1325" s="37"/>
      <c r="AD1325" s="37"/>
      <c r="AE1325" s="37"/>
      <c r="AT1325" s="16" t="s">
        <v>148</v>
      </c>
      <c r="AU1325" s="16" t="s">
        <v>91</v>
      </c>
    </row>
    <row r="1326" s="13" customFormat="1">
      <c r="A1326" s="13"/>
      <c r="B1326" s="240"/>
      <c r="C1326" s="241"/>
      <c r="D1326" s="232" t="s">
        <v>150</v>
      </c>
      <c r="E1326" s="242" t="s">
        <v>1</v>
      </c>
      <c r="F1326" s="243" t="s">
        <v>1290</v>
      </c>
      <c r="G1326" s="241"/>
      <c r="H1326" s="244">
        <v>1.23</v>
      </c>
      <c r="I1326" s="245"/>
      <c r="J1326" s="241"/>
      <c r="K1326" s="241"/>
      <c r="L1326" s="246"/>
      <c r="M1326" s="247"/>
      <c r="N1326" s="248"/>
      <c r="O1326" s="248"/>
      <c r="P1326" s="248"/>
      <c r="Q1326" s="248"/>
      <c r="R1326" s="248"/>
      <c r="S1326" s="248"/>
      <c r="T1326" s="249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50" t="s">
        <v>150</v>
      </c>
      <c r="AU1326" s="250" t="s">
        <v>91</v>
      </c>
      <c r="AV1326" s="13" t="s">
        <v>91</v>
      </c>
      <c r="AW1326" s="13" t="s">
        <v>36</v>
      </c>
      <c r="AX1326" s="13" t="s">
        <v>81</v>
      </c>
      <c r="AY1326" s="250" t="s">
        <v>136</v>
      </c>
    </row>
    <row r="1327" s="13" customFormat="1">
      <c r="A1327" s="13"/>
      <c r="B1327" s="240"/>
      <c r="C1327" s="241"/>
      <c r="D1327" s="232" t="s">
        <v>150</v>
      </c>
      <c r="E1327" s="242" t="s">
        <v>1</v>
      </c>
      <c r="F1327" s="243" t="s">
        <v>1291</v>
      </c>
      <c r="G1327" s="241"/>
      <c r="H1327" s="244">
        <v>9.6400000000000006</v>
      </c>
      <c r="I1327" s="245"/>
      <c r="J1327" s="241"/>
      <c r="K1327" s="241"/>
      <c r="L1327" s="246"/>
      <c r="M1327" s="247"/>
      <c r="N1327" s="248"/>
      <c r="O1327" s="248"/>
      <c r="P1327" s="248"/>
      <c r="Q1327" s="248"/>
      <c r="R1327" s="248"/>
      <c r="S1327" s="248"/>
      <c r="T1327" s="249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50" t="s">
        <v>150</v>
      </c>
      <c r="AU1327" s="250" t="s">
        <v>91</v>
      </c>
      <c r="AV1327" s="13" t="s">
        <v>91</v>
      </c>
      <c r="AW1327" s="13" t="s">
        <v>36</v>
      </c>
      <c r="AX1327" s="13" t="s">
        <v>81</v>
      </c>
      <c r="AY1327" s="250" t="s">
        <v>136</v>
      </c>
    </row>
    <row r="1328" s="13" customFormat="1">
      <c r="A1328" s="13"/>
      <c r="B1328" s="240"/>
      <c r="C1328" s="241"/>
      <c r="D1328" s="232" t="s">
        <v>150</v>
      </c>
      <c r="E1328" s="242" t="s">
        <v>1</v>
      </c>
      <c r="F1328" s="243" t="s">
        <v>1292</v>
      </c>
      <c r="G1328" s="241"/>
      <c r="H1328" s="244">
        <v>1.9319999999999999</v>
      </c>
      <c r="I1328" s="245"/>
      <c r="J1328" s="241"/>
      <c r="K1328" s="241"/>
      <c r="L1328" s="246"/>
      <c r="M1328" s="247"/>
      <c r="N1328" s="248"/>
      <c r="O1328" s="248"/>
      <c r="P1328" s="248"/>
      <c r="Q1328" s="248"/>
      <c r="R1328" s="248"/>
      <c r="S1328" s="248"/>
      <c r="T1328" s="249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50" t="s">
        <v>150</v>
      </c>
      <c r="AU1328" s="250" t="s">
        <v>91</v>
      </c>
      <c r="AV1328" s="13" t="s">
        <v>91</v>
      </c>
      <c r="AW1328" s="13" t="s">
        <v>36</v>
      </c>
      <c r="AX1328" s="13" t="s">
        <v>81</v>
      </c>
      <c r="AY1328" s="250" t="s">
        <v>136</v>
      </c>
    </row>
    <row r="1329" s="13" customFormat="1">
      <c r="A1329" s="13"/>
      <c r="B1329" s="240"/>
      <c r="C1329" s="241"/>
      <c r="D1329" s="232" t="s">
        <v>150</v>
      </c>
      <c r="E1329" s="242" t="s">
        <v>1</v>
      </c>
      <c r="F1329" s="243" t="s">
        <v>1293</v>
      </c>
      <c r="G1329" s="241"/>
      <c r="H1329" s="244">
        <v>5.0190000000000001</v>
      </c>
      <c r="I1329" s="245"/>
      <c r="J1329" s="241"/>
      <c r="K1329" s="241"/>
      <c r="L1329" s="246"/>
      <c r="M1329" s="247"/>
      <c r="N1329" s="248"/>
      <c r="O1329" s="248"/>
      <c r="P1329" s="248"/>
      <c r="Q1329" s="248"/>
      <c r="R1329" s="248"/>
      <c r="S1329" s="248"/>
      <c r="T1329" s="249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50" t="s">
        <v>150</v>
      </c>
      <c r="AU1329" s="250" t="s">
        <v>91</v>
      </c>
      <c r="AV1329" s="13" t="s">
        <v>91</v>
      </c>
      <c r="AW1329" s="13" t="s">
        <v>36</v>
      </c>
      <c r="AX1329" s="13" t="s">
        <v>81</v>
      </c>
      <c r="AY1329" s="250" t="s">
        <v>136</v>
      </c>
    </row>
    <row r="1330" s="13" customFormat="1">
      <c r="A1330" s="13"/>
      <c r="B1330" s="240"/>
      <c r="C1330" s="241"/>
      <c r="D1330" s="232" t="s">
        <v>150</v>
      </c>
      <c r="E1330" s="242" t="s">
        <v>1</v>
      </c>
      <c r="F1330" s="243" t="s">
        <v>1294</v>
      </c>
      <c r="G1330" s="241"/>
      <c r="H1330" s="244">
        <v>4.3639999999999999</v>
      </c>
      <c r="I1330" s="245"/>
      <c r="J1330" s="241"/>
      <c r="K1330" s="241"/>
      <c r="L1330" s="246"/>
      <c r="M1330" s="247"/>
      <c r="N1330" s="248"/>
      <c r="O1330" s="248"/>
      <c r="P1330" s="248"/>
      <c r="Q1330" s="248"/>
      <c r="R1330" s="248"/>
      <c r="S1330" s="248"/>
      <c r="T1330" s="249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50" t="s">
        <v>150</v>
      </c>
      <c r="AU1330" s="250" t="s">
        <v>91</v>
      </c>
      <c r="AV1330" s="13" t="s">
        <v>91</v>
      </c>
      <c r="AW1330" s="13" t="s">
        <v>36</v>
      </c>
      <c r="AX1330" s="13" t="s">
        <v>81</v>
      </c>
      <c r="AY1330" s="250" t="s">
        <v>136</v>
      </c>
    </row>
    <row r="1331" s="13" customFormat="1">
      <c r="A1331" s="13"/>
      <c r="B1331" s="240"/>
      <c r="C1331" s="241"/>
      <c r="D1331" s="232" t="s">
        <v>150</v>
      </c>
      <c r="E1331" s="242" t="s">
        <v>1</v>
      </c>
      <c r="F1331" s="243" t="s">
        <v>1295</v>
      </c>
      <c r="G1331" s="241"/>
      <c r="H1331" s="244">
        <v>2.8300000000000001</v>
      </c>
      <c r="I1331" s="245"/>
      <c r="J1331" s="241"/>
      <c r="K1331" s="241"/>
      <c r="L1331" s="246"/>
      <c r="M1331" s="247"/>
      <c r="N1331" s="248"/>
      <c r="O1331" s="248"/>
      <c r="P1331" s="248"/>
      <c r="Q1331" s="248"/>
      <c r="R1331" s="248"/>
      <c r="S1331" s="248"/>
      <c r="T1331" s="249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50" t="s">
        <v>150</v>
      </c>
      <c r="AU1331" s="250" t="s">
        <v>91</v>
      </c>
      <c r="AV1331" s="13" t="s">
        <v>91</v>
      </c>
      <c r="AW1331" s="13" t="s">
        <v>36</v>
      </c>
      <c r="AX1331" s="13" t="s">
        <v>81</v>
      </c>
      <c r="AY1331" s="250" t="s">
        <v>136</v>
      </c>
    </row>
    <row r="1332" s="13" customFormat="1">
      <c r="A1332" s="13"/>
      <c r="B1332" s="240"/>
      <c r="C1332" s="241"/>
      <c r="D1332" s="232" t="s">
        <v>150</v>
      </c>
      <c r="E1332" s="242" t="s">
        <v>1</v>
      </c>
      <c r="F1332" s="243" t="s">
        <v>1296</v>
      </c>
      <c r="G1332" s="241"/>
      <c r="H1332" s="244">
        <v>3.4300000000000002</v>
      </c>
      <c r="I1332" s="245"/>
      <c r="J1332" s="241"/>
      <c r="K1332" s="241"/>
      <c r="L1332" s="246"/>
      <c r="M1332" s="247"/>
      <c r="N1332" s="248"/>
      <c r="O1332" s="248"/>
      <c r="P1332" s="248"/>
      <c r="Q1332" s="248"/>
      <c r="R1332" s="248"/>
      <c r="S1332" s="248"/>
      <c r="T1332" s="249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50" t="s">
        <v>150</v>
      </c>
      <c r="AU1332" s="250" t="s">
        <v>91</v>
      </c>
      <c r="AV1332" s="13" t="s">
        <v>91</v>
      </c>
      <c r="AW1332" s="13" t="s">
        <v>36</v>
      </c>
      <c r="AX1332" s="13" t="s">
        <v>81</v>
      </c>
      <c r="AY1332" s="250" t="s">
        <v>136</v>
      </c>
    </row>
    <row r="1333" s="13" customFormat="1">
      <c r="A1333" s="13"/>
      <c r="B1333" s="240"/>
      <c r="C1333" s="241"/>
      <c r="D1333" s="232" t="s">
        <v>150</v>
      </c>
      <c r="E1333" s="242" t="s">
        <v>1</v>
      </c>
      <c r="F1333" s="243" t="s">
        <v>1297</v>
      </c>
      <c r="G1333" s="241"/>
      <c r="H1333" s="244">
        <v>3.4500000000000002</v>
      </c>
      <c r="I1333" s="245"/>
      <c r="J1333" s="241"/>
      <c r="K1333" s="241"/>
      <c r="L1333" s="246"/>
      <c r="M1333" s="247"/>
      <c r="N1333" s="248"/>
      <c r="O1333" s="248"/>
      <c r="P1333" s="248"/>
      <c r="Q1333" s="248"/>
      <c r="R1333" s="248"/>
      <c r="S1333" s="248"/>
      <c r="T1333" s="249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50" t="s">
        <v>150</v>
      </c>
      <c r="AU1333" s="250" t="s">
        <v>91</v>
      </c>
      <c r="AV1333" s="13" t="s">
        <v>91</v>
      </c>
      <c r="AW1333" s="13" t="s">
        <v>36</v>
      </c>
      <c r="AX1333" s="13" t="s">
        <v>81</v>
      </c>
      <c r="AY1333" s="250" t="s">
        <v>136</v>
      </c>
    </row>
    <row r="1334" s="13" customFormat="1">
      <c r="A1334" s="13"/>
      <c r="B1334" s="240"/>
      <c r="C1334" s="241"/>
      <c r="D1334" s="232" t="s">
        <v>150</v>
      </c>
      <c r="E1334" s="242" t="s">
        <v>1</v>
      </c>
      <c r="F1334" s="243" t="s">
        <v>1298</v>
      </c>
      <c r="G1334" s="241"/>
      <c r="H1334" s="244">
        <v>1.905</v>
      </c>
      <c r="I1334" s="245"/>
      <c r="J1334" s="241"/>
      <c r="K1334" s="241"/>
      <c r="L1334" s="246"/>
      <c r="M1334" s="247"/>
      <c r="N1334" s="248"/>
      <c r="O1334" s="248"/>
      <c r="P1334" s="248"/>
      <c r="Q1334" s="248"/>
      <c r="R1334" s="248"/>
      <c r="S1334" s="248"/>
      <c r="T1334" s="249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50" t="s">
        <v>150</v>
      </c>
      <c r="AU1334" s="250" t="s">
        <v>91</v>
      </c>
      <c r="AV1334" s="13" t="s">
        <v>91</v>
      </c>
      <c r="AW1334" s="13" t="s">
        <v>36</v>
      </c>
      <c r="AX1334" s="13" t="s">
        <v>81</v>
      </c>
      <c r="AY1334" s="250" t="s">
        <v>136</v>
      </c>
    </row>
    <row r="1335" s="14" customFormat="1">
      <c r="A1335" s="14"/>
      <c r="B1335" s="251"/>
      <c r="C1335" s="252"/>
      <c r="D1335" s="232" t="s">
        <v>150</v>
      </c>
      <c r="E1335" s="253" t="s">
        <v>1</v>
      </c>
      <c r="F1335" s="254" t="s">
        <v>178</v>
      </c>
      <c r="G1335" s="252"/>
      <c r="H1335" s="255">
        <v>33.799999999999997</v>
      </c>
      <c r="I1335" s="256"/>
      <c r="J1335" s="252"/>
      <c r="K1335" s="252"/>
      <c r="L1335" s="257"/>
      <c r="M1335" s="258"/>
      <c r="N1335" s="259"/>
      <c r="O1335" s="259"/>
      <c r="P1335" s="259"/>
      <c r="Q1335" s="259"/>
      <c r="R1335" s="259"/>
      <c r="S1335" s="259"/>
      <c r="T1335" s="260"/>
      <c r="U1335" s="14"/>
      <c r="V1335" s="14"/>
      <c r="W1335" s="14"/>
      <c r="X1335" s="14"/>
      <c r="Y1335" s="14"/>
      <c r="Z1335" s="14"/>
      <c r="AA1335" s="14"/>
      <c r="AB1335" s="14"/>
      <c r="AC1335" s="14"/>
      <c r="AD1335" s="14"/>
      <c r="AE1335" s="14"/>
      <c r="AT1335" s="261" t="s">
        <v>150</v>
      </c>
      <c r="AU1335" s="261" t="s">
        <v>91</v>
      </c>
      <c r="AV1335" s="14" t="s">
        <v>142</v>
      </c>
      <c r="AW1335" s="14" t="s">
        <v>36</v>
      </c>
      <c r="AX1335" s="14" t="s">
        <v>89</v>
      </c>
      <c r="AY1335" s="261" t="s">
        <v>136</v>
      </c>
    </row>
    <row r="1336" s="12" customFormat="1" ht="22.8" customHeight="1">
      <c r="A1336" s="12"/>
      <c r="B1336" s="202"/>
      <c r="C1336" s="203"/>
      <c r="D1336" s="204" t="s">
        <v>80</v>
      </c>
      <c r="E1336" s="216" t="s">
        <v>212</v>
      </c>
      <c r="F1336" s="216" t="s">
        <v>1299</v>
      </c>
      <c r="G1336" s="203"/>
      <c r="H1336" s="203"/>
      <c r="I1336" s="206"/>
      <c r="J1336" s="217">
        <f>BK1336</f>
        <v>0</v>
      </c>
      <c r="K1336" s="203"/>
      <c r="L1336" s="208"/>
      <c r="M1336" s="209"/>
      <c r="N1336" s="210"/>
      <c r="O1336" s="210"/>
      <c r="P1336" s="211">
        <f>SUM(P1337:P1372)</f>
        <v>0</v>
      </c>
      <c r="Q1336" s="210"/>
      <c r="R1336" s="211">
        <f>SUM(R1337:R1372)</f>
        <v>4.3649899999999997</v>
      </c>
      <c r="S1336" s="210"/>
      <c r="T1336" s="212">
        <f>SUM(T1337:T1372)</f>
        <v>7.5600000000000005</v>
      </c>
      <c r="U1336" s="12"/>
      <c r="V1336" s="12"/>
      <c r="W1336" s="12"/>
      <c r="X1336" s="12"/>
      <c r="Y1336" s="12"/>
      <c r="Z1336" s="12"/>
      <c r="AA1336" s="12"/>
      <c r="AB1336" s="12"/>
      <c r="AC1336" s="12"/>
      <c r="AD1336" s="12"/>
      <c r="AE1336" s="12"/>
      <c r="AR1336" s="213" t="s">
        <v>89</v>
      </c>
      <c r="AT1336" s="214" t="s">
        <v>80</v>
      </c>
      <c r="AU1336" s="214" t="s">
        <v>89</v>
      </c>
      <c r="AY1336" s="213" t="s">
        <v>136</v>
      </c>
      <c r="BK1336" s="215">
        <f>SUM(BK1337:BK1372)</f>
        <v>0</v>
      </c>
    </row>
    <row r="1337" s="2" customFormat="1" ht="16.5" customHeight="1">
      <c r="A1337" s="37"/>
      <c r="B1337" s="38"/>
      <c r="C1337" s="218" t="s">
        <v>1300</v>
      </c>
      <c r="D1337" s="218" t="s">
        <v>138</v>
      </c>
      <c r="E1337" s="219" t="s">
        <v>1301</v>
      </c>
      <c r="F1337" s="220" t="s">
        <v>1302</v>
      </c>
      <c r="G1337" s="221" t="s">
        <v>1148</v>
      </c>
      <c r="H1337" s="222">
        <v>80</v>
      </c>
      <c r="I1337" s="223"/>
      <c r="J1337" s="224">
        <f>ROUND(I1337*H1337,2)</f>
        <v>0</v>
      </c>
      <c r="K1337" s="225"/>
      <c r="L1337" s="43"/>
      <c r="M1337" s="226" t="s">
        <v>1</v>
      </c>
      <c r="N1337" s="227" t="s">
        <v>46</v>
      </c>
      <c r="O1337" s="90"/>
      <c r="P1337" s="228">
        <f>O1337*H1337</f>
        <v>0</v>
      </c>
      <c r="Q1337" s="228">
        <v>0.026980000000000001</v>
      </c>
      <c r="R1337" s="228">
        <f>Q1337*H1337</f>
        <v>2.1583999999999999</v>
      </c>
      <c r="S1337" s="228">
        <v>0</v>
      </c>
      <c r="T1337" s="229">
        <f>S1337*H1337</f>
        <v>0</v>
      </c>
      <c r="U1337" s="37"/>
      <c r="V1337" s="37"/>
      <c r="W1337" s="37"/>
      <c r="X1337" s="37"/>
      <c r="Y1337" s="37"/>
      <c r="Z1337" s="37"/>
      <c r="AA1337" s="37"/>
      <c r="AB1337" s="37"/>
      <c r="AC1337" s="37"/>
      <c r="AD1337" s="37"/>
      <c r="AE1337" s="37"/>
      <c r="AR1337" s="230" t="s">
        <v>142</v>
      </c>
      <c r="AT1337" s="230" t="s">
        <v>138</v>
      </c>
      <c r="AU1337" s="230" t="s">
        <v>91</v>
      </c>
      <c r="AY1337" s="16" t="s">
        <v>136</v>
      </c>
      <c r="BE1337" s="231">
        <f>IF(N1337="základní",J1337,0)</f>
        <v>0</v>
      </c>
      <c r="BF1337" s="231">
        <f>IF(N1337="snížená",J1337,0)</f>
        <v>0</v>
      </c>
      <c r="BG1337" s="231">
        <f>IF(N1337="zákl. přenesená",J1337,0)</f>
        <v>0</v>
      </c>
      <c r="BH1337" s="231">
        <f>IF(N1337="sníž. přenesená",J1337,0)</f>
        <v>0</v>
      </c>
      <c r="BI1337" s="231">
        <f>IF(N1337="nulová",J1337,0)</f>
        <v>0</v>
      </c>
      <c r="BJ1337" s="16" t="s">
        <v>89</v>
      </c>
      <c r="BK1337" s="231">
        <f>ROUND(I1337*H1337,2)</f>
        <v>0</v>
      </c>
      <c r="BL1337" s="16" t="s">
        <v>142</v>
      </c>
      <c r="BM1337" s="230" t="s">
        <v>1303</v>
      </c>
    </row>
    <row r="1338" s="2" customFormat="1">
      <c r="A1338" s="37"/>
      <c r="B1338" s="38"/>
      <c r="C1338" s="39"/>
      <c r="D1338" s="232" t="s">
        <v>144</v>
      </c>
      <c r="E1338" s="39"/>
      <c r="F1338" s="233" t="s">
        <v>1304</v>
      </c>
      <c r="G1338" s="39"/>
      <c r="H1338" s="39"/>
      <c r="I1338" s="234"/>
      <c r="J1338" s="39"/>
      <c r="K1338" s="39"/>
      <c r="L1338" s="43"/>
      <c r="M1338" s="235"/>
      <c r="N1338" s="236"/>
      <c r="O1338" s="90"/>
      <c r="P1338" s="90"/>
      <c r="Q1338" s="90"/>
      <c r="R1338" s="90"/>
      <c r="S1338" s="90"/>
      <c r="T1338" s="91"/>
      <c r="U1338" s="37"/>
      <c r="V1338" s="37"/>
      <c r="W1338" s="37"/>
      <c r="X1338" s="37"/>
      <c r="Y1338" s="37"/>
      <c r="Z1338" s="37"/>
      <c r="AA1338" s="37"/>
      <c r="AB1338" s="37"/>
      <c r="AC1338" s="37"/>
      <c r="AD1338" s="37"/>
      <c r="AE1338" s="37"/>
      <c r="AT1338" s="16" t="s">
        <v>144</v>
      </c>
      <c r="AU1338" s="16" t="s">
        <v>91</v>
      </c>
    </row>
    <row r="1339" s="2" customFormat="1">
      <c r="A1339" s="37"/>
      <c r="B1339" s="38"/>
      <c r="C1339" s="39"/>
      <c r="D1339" s="237" t="s">
        <v>146</v>
      </c>
      <c r="E1339" s="39"/>
      <c r="F1339" s="238" t="s">
        <v>1305</v>
      </c>
      <c r="G1339" s="39"/>
      <c r="H1339" s="39"/>
      <c r="I1339" s="234"/>
      <c r="J1339" s="39"/>
      <c r="K1339" s="39"/>
      <c r="L1339" s="43"/>
      <c r="M1339" s="235"/>
      <c r="N1339" s="236"/>
      <c r="O1339" s="90"/>
      <c r="P1339" s="90"/>
      <c r="Q1339" s="90"/>
      <c r="R1339" s="90"/>
      <c r="S1339" s="90"/>
      <c r="T1339" s="91"/>
      <c r="U1339" s="37"/>
      <c r="V1339" s="37"/>
      <c r="W1339" s="37"/>
      <c r="X1339" s="37"/>
      <c r="Y1339" s="37"/>
      <c r="Z1339" s="37"/>
      <c r="AA1339" s="37"/>
      <c r="AB1339" s="37"/>
      <c r="AC1339" s="37"/>
      <c r="AD1339" s="37"/>
      <c r="AE1339" s="37"/>
      <c r="AT1339" s="16" t="s">
        <v>146</v>
      </c>
      <c r="AU1339" s="16" t="s">
        <v>91</v>
      </c>
    </row>
    <row r="1340" s="13" customFormat="1">
      <c r="A1340" s="13"/>
      <c r="B1340" s="240"/>
      <c r="C1340" s="241"/>
      <c r="D1340" s="232" t="s">
        <v>150</v>
      </c>
      <c r="E1340" s="242" t="s">
        <v>1</v>
      </c>
      <c r="F1340" s="243" t="s">
        <v>758</v>
      </c>
      <c r="G1340" s="241"/>
      <c r="H1340" s="244">
        <v>80</v>
      </c>
      <c r="I1340" s="245"/>
      <c r="J1340" s="241"/>
      <c r="K1340" s="241"/>
      <c r="L1340" s="246"/>
      <c r="M1340" s="247"/>
      <c r="N1340" s="248"/>
      <c r="O1340" s="248"/>
      <c r="P1340" s="248"/>
      <c r="Q1340" s="248"/>
      <c r="R1340" s="248"/>
      <c r="S1340" s="248"/>
      <c r="T1340" s="249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50" t="s">
        <v>150</v>
      </c>
      <c r="AU1340" s="250" t="s">
        <v>91</v>
      </c>
      <c r="AV1340" s="13" t="s">
        <v>91</v>
      </c>
      <c r="AW1340" s="13" t="s">
        <v>36</v>
      </c>
      <c r="AX1340" s="13" t="s">
        <v>89</v>
      </c>
      <c r="AY1340" s="250" t="s">
        <v>136</v>
      </c>
    </row>
    <row r="1341" s="2" customFormat="1" ht="24.15" customHeight="1">
      <c r="A1341" s="37"/>
      <c r="B1341" s="38"/>
      <c r="C1341" s="218" t="s">
        <v>1306</v>
      </c>
      <c r="D1341" s="218" t="s">
        <v>138</v>
      </c>
      <c r="E1341" s="219" t="s">
        <v>1307</v>
      </c>
      <c r="F1341" s="220" t="s">
        <v>1308</v>
      </c>
      <c r="G1341" s="221" t="s">
        <v>1309</v>
      </c>
      <c r="H1341" s="222">
        <v>333</v>
      </c>
      <c r="I1341" s="223"/>
      <c r="J1341" s="224">
        <f>ROUND(I1341*H1341,2)</f>
        <v>0</v>
      </c>
      <c r="K1341" s="225"/>
      <c r="L1341" s="43"/>
      <c r="M1341" s="226" t="s">
        <v>1</v>
      </c>
      <c r="N1341" s="227" t="s">
        <v>46</v>
      </c>
      <c r="O1341" s="90"/>
      <c r="P1341" s="228">
        <f>O1341*H1341</f>
        <v>0</v>
      </c>
      <c r="Q1341" s="228">
        <v>3.0000000000000001E-05</v>
      </c>
      <c r="R1341" s="228">
        <f>Q1341*H1341</f>
        <v>0.0099900000000000006</v>
      </c>
      <c r="S1341" s="228">
        <v>0</v>
      </c>
      <c r="T1341" s="229">
        <f>S1341*H1341</f>
        <v>0</v>
      </c>
      <c r="U1341" s="37"/>
      <c r="V1341" s="37"/>
      <c r="W1341" s="37"/>
      <c r="X1341" s="37"/>
      <c r="Y1341" s="37"/>
      <c r="Z1341" s="37"/>
      <c r="AA1341" s="37"/>
      <c r="AB1341" s="37"/>
      <c r="AC1341" s="37"/>
      <c r="AD1341" s="37"/>
      <c r="AE1341" s="37"/>
      <c r="AR1341" s="230" t="s">
        <v>142</v>
      </c>
      <c r="AT1341" s="230" t="s">
        <v>138</v>
      </c>
      <c r="AU1341" s="230" t="s">
        <v>91</v>
      </c>
      <c r="AY1341" s="16" t="s">
        <v>136</v>
      </c>
      <c r="BE1341" s="231">
        <f>IF(N1341="základní",J1341,0)</f>
        <v>0</v>
      </c>
      <c r="BF1341" s="231">
        <f>IF(N1341="snížená",J1341,0)</f>
        <v>0</v>
      </c>
      <c r="BG1341" s="231">
        <f>IF(N1341="zákl. přenesená",J1341,0)</f>
        <v>0</v>
      </c>
      <c r="BH1341" s="231">
        <f>IF(N1341="sníž. přenesená",J1341,0)</f>
        <v>0</v>
      </c>
      <c r="BI1341" s="231">
        <f>IF(N1341="nulová",J1341,0)</f>
        <v>0</v>
      </c>
      <c r="BJ1341" s="16" t="s">
        <v>89</v>
      </c>
      <c r="BK1341" s="231">
        <f>ROUND(I1341*H1341,2)</f>
        <v>0</v>
      </c>
      <c r="BL1341" s="16" t="s">
        <v>142</v>
      </c>
      <c r="BM1341" s="230" t="s">
        <v>1310</v>
      </c>
    </row>
    <row r="1342" s="2" customFormat="1">
      <c r="A1342" s="37"/>
      <c r="B1342" s="38"/>
      <c r="C1342" s="39"/>
      <c r="D1342" s="232" t="s">
        <v>144</v>
      </c>
      <c r="E1342" s="39"/>
      <c r="F1342" s="233" t="s">
        <v>1311</v>
      </c>
      <c r="G1342" s="39"/>
      <c r="H1342" s="39"/>
      <c r="I1342" s="234"/>
      <c r="J1342" s="39"/>
      <c r="K1342" s="39"/>
      <c r="L1342" s="43"/>
      <c r="M1342" s="235"/>
      <c r="N1342" s="236"/>
      <c r="O1342" s="90"/>
      <c r="P1342" s="90"/>
      <c r="Q1342" s="90"/>
      <c r="R1342" s="90"/>
      <c r="S1342" s="90"/>
      <c r="T1342" s="91"/>
      <c r="U1342" s="37"/>
      <c r="V1342" s="37"/>
      <c r="W1342" s="37"/>
      <c r="X1342" s="37"/>
      <c r="Y1342" s="37"/>
      <c r="Z1342" s="37"/>
      <c r="AA1342" s="37"/>
      <c r="AB1342" s="37"/>
      <c r="AC1342" s="37"/>
      <c r="AD1342" s="37"/>
      <c r="AE1342" s="37"/>
      <c r="AT1342" s="16" t="s">
        <v>144</v>
      </c>
      <c r="AU1342" s="16" t="s">
        <v>91</v>
      </c>
    </row>
    <row r="1343" s="2" customFormat="1">
      <c r="A1343" s="37"/>
      <c r="B1343" s="38"/>
      <c r="C1343" s="39"/>
      <c r="D1343" s="237" t="s">
        <v>146</v>
      </c>
      <c r="E1343" s="39"/>
      <c r="F1343" s="238" t="s">
        <v>1312</v>
      </c>
      <c r="G1343" s="39"/>
      <c r="H1343" s="39"/>
      <c r="I1343" s="234"/>
      <c r="J1343" s="39"/>
      <c r="K1343" s="39"/>
      <c r="L1343" s="43"/>
      <c r="M1343" s="235"/>
      <c r="N1343" s="236"/>
      <c r="O1343" s="90"/>
      <c r="P1343" s="90"/>
      <c r="Q1343" s="90"/>
      <c r="R1343" s="90"/>
      <c r="S1343" s="90"/>
      <c r="T1343" s="91"/>
      <c r="U1343" s="37"/>
      <c r="V1343" s="37"/>
      <c r="W1343" s="37"/>
      <c r="X1343" s="37"/>
      <c r="Y1343" s="37"/>
      <c r="Z1343" s="37"/>
      <c r="AA1343" s="37"/>
      <c r="AB1343" s="37"/>
      <c r="AC1343" s="37"/>
      <c r="AD1343" s="37"/>
      <c r="AE1343" s="37"/>
      <c r="AT1343" s="16" t="s">
        <v>146</v>
      </c>
      <c r="AU1343" s="16" t="s">
        <v>91</v>
      </c>
    </row>
    <row r="1344" s="13" customFormat="1">
      <c r="A1344" s="13"/>
      <c r="B1344" s="240"/>
      <c r="C1344" s="241"/>
      <c r="D1344" s="232" t="s">
        <v>150</v>
      </c>
      <c r="E1344" s="242" t="s">
        <v>1</v>
      </c>
      <c r="F1344" s="243" t="s">
        <v>1313</v>
      </c>
      <c r="G1344" s="241"/>
      <c r="H1344" s="244">
        <v>333</v>
      </c>
      <c r="I1344" s="245"/>
      <c r="J1344" s="241"/>
      <c r="K1344" s="241"/>
      <c r="L1344" s="246"/>
      <c r="M1344" s="247"/>
      <c r="N1344" s="248"/>
      <c r="O1344" s="248"/>
      <c r="P1344" s="248"/>
      <c r="Q1344" s="248"/>
      <c r="R1344" s="248"/>
      <c r="S1344" s="248"/>
      <c r="T1344" s="249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50" t="s">
        <v>150</v>
      </c>
      <c r="AU1344" s="250" t="s">
        <v>91</v>
      </c>
      <c r="AV1344" s="13" t="s">
        <v>91</v>
      </c>
      <c r="AW1344" s="13" t="s">
        <v>36</v>
      </c>
      <c r="AX1344" s="13" t="s">
        <v>89</v>
      </c>
      <c r="AY1344" s="250" t="s">
        <v>136</v>
      </c>
    </row>
    <row r="1345" s="2" customFormat="1" ht="24.15" customHeight="1">
      <c r="A1345" s="37"/>
      <c r="B1345" s="38"/>
      <c r="C1345" s="218" t="s">
        <v>1314</v>
      </c>
      <c r="D1345" s="218" t="s">
        <v>138</v>
      </c>
      <c r="E1345" s="219" t="s">
        <v>1315</v>
      </c>
      <c r="F1345" s="220" t="s">
        <v>1316</v>
      </c>
      <c r="G1345" s="221" t="s">
        <v>1317</v>
      </c>
      <c r="H1345" s="222">
        <v>6</v>
      </c>
      <c r="I1345" s="223"/>
      <c r="J1345" s="224">
        <f>ROUND(I1345*H1345,2)</f>
        <v>0</v>
      </c>
      <c r="K1345" s="225"/>
      <c r="L1345" s="43"/>
      <c r="M1345" s="226" t="s">
        <v>1</v>
      </c>
      <c r="N1345" s="227" t="s">
        <v>46</v>
      </c>
      <c r="O1345" s="90"/>
      <c r="P1345" s="228">
        <f>O1345*H1345</f>
        <v>0</v>
      </c>
      <c r="Q1345" s="228">
        <v>0</v>
      </c>
      <c r="R1345" s="228">
        <f>Q1345*H1345</f>
        <v>0</v>
      </c>
      <c r="S1345" s="228">
        <v>0</v>
      </c>
      <c r="T1345" s="229">
        <f>S1345*H1345</f>
        <v>0</v>
      </c>
      <c r="U1345" s="37"/>
      <c r="V1345" s="37"/>
      <c r="W1345" s="37"/>
      <c r="X1345" s="37"/>
      <c r="Y1345" s="37"/>
      <c r="Z1345" s="37"/>
      <c r="AA1345" s="37"/>
      <c r="AB1345" s="37"/>
      <c r="AC1345" s="37"/>
      <c r="AD1345" s="37"/>
      <c r="AE1345" s="37"/>
      <c r="AR1345" s="230" t="s">
        <v>142</v>
      </c>
      <c r="AT1345" s="230" t="s">
        <v>138</v>
      </c>
      <c r="AU1345" s="230" t="s">
        <v>91</v>
      </c>
      <c r="AY1345" s="16" t="s">
        <v>136</v>
      </c>
      <c r="BE1345" s="231">
        <f>IF(N1345="základní",J1345,0)</f>
        <v>0</v>
      </c>
      <c r="BF1345" s="231">
        <f>IF(N1345="snížená",J1345,0)</f>
        <v>0</v>
      </c>
      <c r="BG1345" s="231">
        <f>IF(N1345="zákl. přenesená",J1345,0)</f>
        <v>0</v>
      </c>
      <c r="BH1345" s="231">
        <f>IF(N1345="sníž. přenesená",J1345,0)</f>
        <v>0</v>
      </c>
      <c r="BI1345" s="231">
        <f>IF(N1345="nulová",J1345,0)</f>
        <v>0</v>
      </c>
      <c r="BJ1345" s="16" t="s">
        <v>89</v>
      </c>
      <c r="BK1345" s="231">
        <f>ROUND(I1345*H1345,2)</f>
        <v>0</v>
      </c>
      <c r="BL1345" s="16" t="s">
        <v>142</v>
      </c>
      <c r="BM1345" s="230" t="s">
        <v>1318</v>
      </c>
    </row>
    <row r="1346" s="2" customFormat="1">
      <c r="A1346" s="37"/>
      <c r="B1346" s="38"/>
      <c r="C1346" s="39"/>
      <c r="D1346" s="232" t="s">
        <v>144</v>
      </c>
      <c r="E1346" s="39"/>
      <c r="F1346" s="233" t="s">
        <v>1319</v>
      </c>
      <c r="G1346" s="39"/>
      <c r="H1346" s="39"/>
      <c r="I1346" s="234"/>
      <c r="J1346" s="39"/>
      <c r="K1346" s="39"/>
      <c r="L1346" s="43"/>
      <c r="M1346" s="235"/>
      <c r="N1346" s="236"/>
      <c r="O1346" s="90"/>
      <c r="P1346" s="90"/>
      <c r="Q1346" s="90"/>
      <c r="R1346" s="90"/>
      <c r="S1346" s="90"/>
      <c r="T1346" s="91"/>
      <c r="U1346" s="37"/>
      <c r="V1346" s="37"/>
      <c r="W1346" s="37"/>
      <c r="X1346" s="37"/>
      <c r="Y1346" s="37"/>
      <c r="Z1346" s="37"/>
      <c r="AA1346" s="37"/>
      <c r="AB1346" s="37"/>
      <c r="AC1346" s="37"/>
      <c r="AD1346" s="37"/>
      <c r="AE1346" s="37"/>
      <c r="AT1346" s="16" t="s">
        <v>144</v>
      </c>
      <c r="AU1346" s="16" t="s">
        <v>91</v>
      </c>
    </row>
    <row r="1347" s="2" customFormat="1">
      <c r="A1347" s="37"/>
      <c r="B1347" s="38"/>
      <c r="C1347" s="39"/>
      <c r="D1347" s="237" t="s">
        <v>146</v>
      </c>
      <c r="E1347" s="39"/>
      <c r="F1347" s="238" t="s">
        <v>1320</v>
      </c>
      <c r="G1347" s="39"/>
      <c r="H1347" s="39"/>
      <c r="I1347" s="234"/>
      <c r="J1347" s="39"/>
      <c r="K1347" s="39"/>
      <c r="L1347" s="43"/>
      <c r="M1347" s="235"/>
      <c r="N1347" s="236"/>
      <c r="O1347" s="90"/>
      <c r="P1347" s="90"/>
      <c r="Q1347" s="90"/>
      <c r="R1347" s="90"/>
      <c r="S1347" s="90"/>
      <c r="T1347" s="91"/>
      <c r="U1347" s="37"/>
      <c r="V1347" s="37"/>
      <c r="W1347" s="37"/>
      <c r="X1347" s="37"/>
      <c r="Y1347" s="37"/>
      <c r="Z1347" s="37"/>
      <c r="AA1347" s="37"/>
      <c r="AB1347" s="37"/>
      <c r="AC1347" s="37"/>
      <c r="AD1347" s="37"/>
      <c r="AE1347" s="37"/>
      <c r="AT1347" s="16" t="s">
        <v>146</v>
      </c>
      <c r="AU1347" s="16" t="s">
        <v>91</v>
      </c>
    </row>
    <row r="1348" s="13" customFormat="1">
      <c r="A1348" s="13"/>
      <c r="B1348" s="240"/>
      <c r="C1348" s="241"/>
      <c r="D1348" s="232" t="s">
        <v>150</v>
      </c>
      <c r="E1348" s="242" t="s">
        <v>1</v>
      </c>
      <c r="F1348" s="243" t="s">
        <v>179</v>
      </c>
      <c r="G1348" s="241"/>
      <c r="H1348" s="244">
        <v>6</v>
      </c>
      <c r="I1348" s="245"/>
      <c r="J1348" s="241"/>
      <c r="K1348" s="241"/>
      <c r="L1348" s="246"/>
      <c r="M1348" s="247"/>
      <c r="N1348" s="248"/>
      <c r="O1348" s="248"/>
      <c r="P1348" s="248"/>
      <c r="Q1348" s="248"/>
      <c r="R1348" s="248"/>
      <c r="S1348" s="248"/>
      <c r="T1348" s="249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50" t="s">
        <v>150</v>
      </c>
      <c r="AU1348" s="250" t="s">
        <v>91</v>
      </c>
      <c r="AV1348" s="13" t="s">
        <v>91</v>
      </c>
      <c r="AW1348" s="13" t="s">
        <v>36</v>
      </c>
      <c r="AX1348" s="13" t="s">
        <v>89</v>
      </c>
      <c r="AY1348" s="250" t="s">
        <v>136</v>
      </c>
    </row>
    <row r="1349" s="2" customFormat="1" ht="24.15" customHeight="1">
      <c r="A1349" s="37"/>
      <c r="B1349" s="38"/>
      <c r="C1349" s="218" t="s">
        <v>1321</v>
      </c>
      <c r="D1349" s="218" t="s">
        <v>138</v>
      </c>
      <c r="E1349" s="219" t="s">
        <v>1322</v>
      </c>
      <c r="F1349" s="220" t="s">
        <v>1323</v>
      </c>
      <c r="G1349" s="221" t="s">
        <v>160</v>
      </c>
      <c r="H1349" s="222">
        <v>1125</v>
      </c>
      <c r="I1349" s="223"/>
      <c r="J1349" s="224">
        <f>ROUND(I1349*H1349,2)</f>
        <v>0</v>
      </c>
      <c r="K1349" s="225"/>
      <c r="L1349" s="43"/>
      <c r="M1349" s="226" t="s">
        <v>1</v>
      </c>
      <c r="N1349" s="227" t="s">
        <v>46</v>
      </c>
      <c r="O1349" s="90"/>
      <c r="P1349" s="228">
        <f>O1349*H1349</f>
        <v>0</v>
      </c>
      <c r="Q1349" s="228">
        <v>0</v>
      </c>
      <c r="R1349" s="228">
        <f>Q1349*H1349</f>
        <v>0</v>
      </c>
      <c r="S1349" s="228">
        <v>0</v>
      </c>
      <c r="T1349" s="229">
        <f>S1349*H1349</f>
        <v>0</v>
      </c>
      <c r="U1349" s="37"/>
      <c r="V1349" s="37"/>
      <c r="W1349" s="37"/>
      <c r="X1349" s="37"/>
      <c r="Y1349" s="37"/>
      <c r="Z1349" s="37"/>
      <c r="AA1349" s="37"/>
      <c r="AB1349" s="37"/>
      <c r="AC1349" s="37"/>
      <c r="AD1349" s="37"/>
      <c r="AE1349" s="37"/>
      <c r="AR1349" s="230" t="s">
        <v>142</v>
      </c>
      <c r="AT1349" s="230" t="s">
        <v>138</v>
      </c>
      <c r="AU1349" s="230" t="s">
        <v>91</v>
      </c>
      <c r="AY1349" s="16" t="s">
        <v>136</v>
      </c>
      <c r="BE1349" s="231">
        <f>IF(N1349="základní",J1349,0)</f>
        <v>0</v>
      </c>
      <c r="BF1349" s="231">
        <f>IF(N1349="snížená",J1349,0)</f>
        <v>0</v>
      </c>
      <c r="BG1349" s="231">
        <f>IF(N1349="zákl. přenesená",J1349,0)</f>
        <v>0</v>
      </c>
      <c r="BH1349" s="231">
        <f>IF(N1349="sníž. přenesená",J1349,0)</f>
        <v>0</v>
      </c>
      <c r="BI1349" s="231">
        <f>IF(N1349="nulová",J1349,0)</f>
        <v>0</v>
      </c>
      <c r="BJ1349" s="16" t="s">
        <v>89</v>
      </c>
      <c r="BK1349" s="231">
        <f>ROUND(I1349*H1349,2)</f>
        <v>0</v>
      </c>
      <c r="BL1349" s="16" t="s">
        <v>142</v>
      </c>
      <c r="BM1349" s="230" t="s">
        <v>1324</v>
      </c>
    </row>
    <row r="1350" s="2" customFormat="1">
      <c r="A1350" s="37"/>
      <c r="B1350" s="38"/>
      <c r="C1350" s="39"/>
      <c r="D1350" s="232" t="s">
        <v>144</v>
      </c>
      <c r="E1350" s="39"/>
      <c r="F1350" s="233" t="s">
        <v>1325</v>
      </c>
      <c r="G1350" s="39"/>
      <c r="H1350" s="39"/>
      <c r="I1350" s="234"/>
      <c r="J1350" s="39"/>
      <c r="K1350" s="39"/>
      <c r="L1350" s="43"/>
      <c r="M1350" s="235"/>
      <c r="N1350" s="236"/>
      <c r="O1350" s="90"/>
      <c r="P1350" s="90"/>
      <c r="Q1350" s="90"/>
      <c r="R1350" s="90"/>
      <c r="S1350" s="90"/>
      <c r="T1350" s="91"/>
      <c r="U1350" s="37"/>
      <c r="V1350" s="37"/>
      <c r="W1350" s="37"/>
      <c r="X1350" s="37"/>
      <c r="Y1350" s="37"/>
      <c r="Z1350" s="37"/>
      <c r="AA1350" s="37"/>
      <c r="AB1350" s="37"/>
      <c r="AC1350" s="37"/>
      <c r="AD1350" s="37"/>
      <c r="AE1350" s="37"/>
      <c r="AT1350" s="16" t="s">
        <v>144</v>
      </c>
      <c r="AU1350" s="16" t="s">
        <v>91</v>
      </c>
    </row>
    <row r="1351" s="2" customFormat="1">
      <c r="A1351" s="37"/>
      <c r="B1351" s="38"/>
      <c r="C1351" s="39"/>
      <c r="D1351" s="237" t="s">
        <v>146</v>
      </c>
      <c r="E1351" s="39"/>
      <c r="F1351" s="238" t="s">
        <v>1326</v>
      </c>
      <c r="G1351" s="39"/>
      <c r="H1351" s="39"/>
      <c r="I1351" s="234"/>
      <c r="J1351" s="39"/>
      <c r="K1351" s="39"/>
      <c r="L1351" s="43"/>
      <c r="M1351" s="235"/>
      <c r="N1351" s="236"/>
      <c r="O1351" s="90"/>
      <c r="P1351" s="90"/>
      <c r="Q1351" s="90"/>
      <c r="R1351" s="90"/>
      <c r="S1351" s="90"/>
      <c r="T1351" s="91"/>
      <c r="U1351" s="37"/>
      <c r="V1351" s="37"/>
      <c r="W1351" s="37"/>
      <c r="X1351" s="37"/>
      <c r="Y1351" s="37"/>
      <c r="Z1351" s="37"/>
      <c r="AA1351" s="37"/>
      <c r="AB1351" s="37"/>
      <c r="AC1351" s="37"/>
      <c r="AD1351" s="37"/>
      <c r="AE1351" s="37"/>
      <c r="AT1351" s="16" t="s">
        <v>146</v>
      </c>
      <c r="AU1351" s="16" t="s">
        <v>91</v>
      </c>
    </row>
    <row r="1352" s="13" customFormat="1">
      <c r="A1352" s="13"/>
      <c r="B1352" s="240"/>
      <c r="C1352" s="241"/>
      <c r="D1352" s="232" t="s">
        <v>150</v>
      </c>
      <c r="E1352" s="242" t="s">
        <v>1</v>
      </c>
      <c r="F1352" s="243" t="s">
        <v>1327</v>
      </c>
      <c r="G1352" s="241"/>
      <c r="H1352" s="244">
        <v>675</v>
      </c>
      <c r="I1352" s="245"/>
      <c r="J1352" s="241"/>
      <c r="K1352" s="241"/>
      <c r="L1352" s="246"/>
      <c r="M1352" s="247"/>
      <c r="N1352" s="248"/>
      <c r="O1352" s="248"/>
      <c r="P1352" s="248"/>
      <c r="Q1352" s="248"/>
      <c r="R1352" s="248"/>
      <c r="S1352" s="248"/>
      <c r="T1352" s="249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50" t="s">
        <v>150</v>
      </c>
      <c r="AU1352" s="250" t="s">
        <v>91</v>
      </c>
      <c r="AV1352" s="13" t="s">
        <v>91</v>
      </c>
      <c r="AW1352" s="13" t="s">
        <v>36</v>
      </c>
      <c r="AX1352" s="13" t="s">
        <v>81</v>
      </c>
      <c r="AY1352" s="250" t="s">
        <v>136</v>
      </c>
    </row>
    <row r="1353" s="13" customFormat="1">
      <c r="A1353" s="13"/>
      <c r="B1353" s="240"/>
      <c r="C1353" s="241"/>
      <c r="D1353" s="232" t="s">
        <v>150</v>
      </c>
      <c r="E1353" s="242" t="s">
        <v>1</v>
      </c>
      <c r="F1353" s="243" t="s">
        <v>1328</v>
      </c>
      <c r="G1353" s="241"/>
      <c r="H1353" s="244">
        <v>450</v>
      </c>
      <c r="I1353" s="245"/>
      <c r="J1353" s="241"/>
      <c r="K1353" s="241"/>
      <c r="L1353" s="246"/>
      <c r="M1353" s="247"/>
      <c r="N1353" s="248"/>
      <c r="O1353" s="248"/>
      <c r="P1353" s="248"/>
      <c r="Q1353" s="248"/>
      <c r="R1353" s="248"/>
      <c r="S1353" s="248"/>
      <c r="T1353" s="249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50" t="s">
        <v>150</v>
      </c>
      <c r="AU1353" s="250" t="s">
        <v>91</v>
      </c>
      <c r="AV1353" s="13" t="s">
        <v>91</v>
      </c>
      <c r="AW1353" s="13" t="s">
        <v>36</v>
      </c>
      <c r="AX1353" s="13" t="s">
        <v>81</v>
      </c>
      <c r="AY1353" s="250" t="s">
        <v>136</v>
      </c>
    </row>
    <row r="1354" s="14" customFormat="1">
      <c r="A1354" s="14"/>
      <c r="B1354" s="251"/>
      <c r="C1354" s="252"/>
      <c r="D1354" s="232" t="s">
        <v>150</v>
      </c>
      <c r="E1354" s="253" t="s">
        <v>1</v>
      </c>
      <c r="F1354" s="254" t="s">
        <v>178</v>
      </c>
      <c r="G1354" s="252"/>
      <c r="H1354" s="255">
        <v>1125</v>
      </c>
      <c r="I1354" s="256"/>
      <c r="J1354" s="252"/>
      <c r="K1354" s="252"/>
      <c r="L1354" s="257"/>
      <c r="M1354" s="258"/>
      <c r="N1354" s="259"/>
      <c r="O1354" s="259"/>
      <c r="P1354" s="259"/>
      <c r="Q1354" s="259"/>
      <c r="R1354" s="259"/>
      <c r="S1354" s="259"/>
      <c r="T1354" s="260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61" t="s">
        <v>150</v>
      </c>
      <c r="AU1354" s="261" t="s">
        <v>91</v>
      </c>
      <c r="AV1354" s="14" t="s">
        <v>142</v>
      </c>
      <c r="AW1354" s="14" t="s">
        <v>36</v>
      </c>
      <c r="AX1354" s="14" t="s">
        <v>89</v>
      </c>
      <c r="AY1354" s="261" t="s">
        <v>136</v>
      </c>
    </row>
    <row r="1355" s="2" customFormat="1" ht="24.15" customHeight="1">
      <c r="A1355" s="37"/>
      <c r="B1355" s="38"/>
      <c r="C1355" s="218" t="s">
        <v>1329</v>
      </c>
      <c r="D1355" s="218" t="s">
        <v>138</v>
      </c>
      <c r="E1355" s="219" t="s">
        <v>1330</v>
      </c>
      <c r="F1355" s="220" t="s">
        <v>1331</v>
      </c>
      <c r="G1355" s="221" t="s">
        <v>141</v>
      </c>
      <c r="H1355" s="222">
        <v>1890</v>
      </c>
      <c r="I1355" s="223"/>
      <c r="J1355" s="224">
        <f>ROUND(I1355*H1355,2)</f>
        <v>0</v>
      </c>
      <c r="K1355" s="225"/>
      <c r="L1355" s="43"/>
      <c r="M1355" s="226" t="s">
        <v>1</v>
      </c>
      <c r="N1355" s="227" t="s">
        <v>46</v>
      </c>
      <c r="O1355" s="90"/>
      <c r="P1355" s="228">
        <f>O1355*H1355</f>
        <v>0</v>
      </c>
      <c r="Q1355" s="228">
        <v>0.00018000000000000001</v>
      </c>
      <c r="R1355" s="228">
        <f>Q1355*H1355</f>
        <v>0.3402</v>
      </c>
      <c r="S1355" s="228">
        <v>0</v>
      </c>
      <c r="T1355" s="229">
        <f>S1355*H1355</f>
        <v>0</v>
      </c>
      <c r="U1355" s="37"/>
      <c r="V1355" s="37"/>
      <c r="W1355" s="37"/>
      <c r="X1355" s="37"/>
      <c r="Y1355" s="37"/>
      <c r="Z1355" s="37"/>
      <c r="AA1355" s="37"/>
      <c r="AB1355" s="37"/>
      <c r="AC1355" s="37"/>
      <c r="AD1355" s="37"/>
      <c r="AE1355" s="37"/>
      <c r="AR1355" s="230" t="s">
        <v>250</v>
      </c>
      <c r="AT1355" s="230" t="s">
        <v>138</v>
      </c>
      <c r="AU1355" s="230" t="s">
        <v>91</v>
      </c>
      <c r="AY1355" s="16" t="s">
        <v>136</v>
      </c>
      <c r="BE1355" s="231">
        <f>IF(N1355="základní",J1355,0)</f>
        <v>0</v>
      </c>
      <c r="BF1355" s="231">
        <f>IF(N1355="snížená",J1355,0)</f>
        <v>0</v>
      </c>
      <c r="BG1355" s="231">
        <f>IF(N1355="zákl. přenesená",J1355,0)</f>
        <v>0</v>
      </c>
      <c r="BH1355" s="231">
        <f>IF(N1355="sníž. přenesená",J1355,0)</f>
        <v>0</v>
      </c>
      <c r="BI1355" s="231">
        <f>IF(N1355="nulová",J1355,0)</f>
        <v>0</v>
      </c>
      <c r="BJ1355" s="16" t="s">
        <v>89</v>
      </c>
      <c r="BK1355" s="231">
        <f>ROUND(I1355*H1355,2)</f>
        <v>0</v>
      </c>
      <c r="BL1355" s="16" t="s">
        <v>250</v>
      </c>
      <c r="BM1355" s="230" t="s">
        <v>1332</v>
      </c>
    </row>
    <row r="1356" s="2" customFormat="1">
      <c r="A1356" s="37"/>
      <c r="B1356" s="38"/>
      <c r="C1356" s="39"/>
      <c r="D1356" s="232" t="s">
        <v>144</v>
      </c>
      <c r="E1356" s="39"/>
      <c r="F1356" s="233" t="s">
        <v>1333</v>
      </c>
      <c r="G1356" s="39"/>
      <c r="H1356" s="39"/>
      <c r="I1356" s="234"/>
      <c r="J1356" s="39"/>
      <c r="K1356" s="39"/>
      <c r="L1356" s="43"/>
      <c r="M1356" s="235"/>
      <c r="N1356" s="236"/>
      <c r="O1356" s="90"/>
      <c r="P1356" s="90"/>
      <c r="Q1356" s="90"/>
      <c r="R1356" s="90"/>
      <c r="S1356" s="90"/>
      <c r="T1356" s="91"/>
      <c r="U1356" s="37"/>
      <c r="V1356" s="37"/>
      <c r="W1356" s="37"/>
      <c r="X1356" s="37"/>
      <c r="Y1356" s="37"/>
      <c r="Z1356" s="37"/>
      <c r="AA1356" s="37"/>
      <c r="AB1356" s="37"/>
      <c r="AC1356" s="37"/>
      <c r="AD1356" s="37"/>
      <c r="AE1356" s="37"/>
      <c r="AT1356" s="16" t="s">
        <v>144</v>
      </c>
      <c r="AU1356" s="16" t="s">
        <v>91</v>
      </c>
    </row>
    <row r="1357" s="2" customFormat="1">
      <c r="A1357" s="37"/>
      <c r="B1357" s="38"/>
      <c r="C1357" s="39"/>
      <c r="D1357" s="237" t="s">
        <v>146</v>
      </c>
      <c r="E1357" s="39"/>
      <c r="F1357" s="238" t="s">
        <v>1334</v>
      </c>
      <c r="G1357" s="39"/>
      <c r="H1357" s="39"/>
      <c r="I1357" s="234"/>
      <c r="J1357" s="39"/>
      <c r="K1357" s="39"/>
      <c r="L1357" s="43"/>
      <c r="M1357" s="235"/>
      <c r="N1357" s="236"/>
      <c r="O1357" s="90"/>
      <c r="P1357" s="90"/>
      <c r="Q1357" s="90"/>
      <c r="R1357" s="90"/>
      <c r="S1357" s="90"/>
      <c r="T1357" s="91"/>
      <c r="U1357" s="37"/>
      <c r="V1357" s="37"/>
      <c r="W1357" s="37"/>
      <c r="X1357" s="37"/>
      <c r="Y1357" s="37"/>
      <c r="Z1357" s="37"/>
      <c r="AA1357" s="37"/>
      <c r="AB1357" s="37"/>
      <c r="AC1357" s="37"/>
      <c r="AD1357" s="37"/>
      <c r="AE1357" s="37"/>
      <c r="AT1357" s="16" t="s">
        <v>146</v>
      </c>
      <c r="AU1357" s="16" t="s">
        <v>91</v>
      </c>
    </row>
    <row r="1358" s="13" customFormat="1">
      <c r="A1358" s="13"/>
      <c r="B1358" s="240"/>
      <c r="C1358" s="241"/>
      <c r="D1358" s="232" t="s">
        <v>150</v>
      </c>
      <c r="E1358" s="242" t="s">
        <v>1</v>
      </c>
      <c r="F1358" s="243" t="s">
        <v>1335</v>
      </c>
      <c r="G1358" s="241"/>
      <c r="H1358" s="244">
        <v>1890</v>
      </c>
      <c r="I1358" s="245"/>
      <c r="J1358" s="241"/>
      <c r="K1358" s="241"/>
      <c r="L1358" s="246"/>
      <c r="M1358" s="247"/>
      <c r="N1358" s="248"/>
      <c r="O1358" s="248"/>
      <c r="P1358" s="248"/>
      <c r="Q1358" s="248"/>
      <c r="R1358" s="248"/>
      <c r="S1358" s="248"/>
      <c r="T1358" s="249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T1358" s="250" t="s">
        <v>150</v>
      </c>
      <c r="AU1358" s="250" t="s">
        <v>91</v>
      </c>
      <c r="AV1358" s="13" t="s">
        <v>91</v>
      </c>
      <c r="AW1358" s="13" t="s">
        <v>36</v>
      </c>
      <c r="AX1358" s="13" t="s">
        <v>89</v>
      </c>
      <c r="AY1358" s="250" t="s">
        <v>136</v>
      </c>
    </row>
    <row r="1359" s="2" customFormat="1" ht="24.15" customHeight="1">
      <c r="A1359" s="37"/>
      <c r="B1359" s="38"/>
      <c r="C1359" s="262" t="s">
        <v>1336</v>
      </c>
      <c r="D1359" s="262" t="s">
        <v>309</v>
      </c>
      <c r="E1359" s="263" t="s">
        <v>1337</v>
      </c>
      <c r="F1359" s="264" t="s">
        <v>1338</v>
      </c>
      <c r="G1359" s="265" t="s">
        <v>141</v>
      </c>
      <c r="H1359" s="266">
        <v>420</v>
      </c>
      <c r="I1359" s="267"/>
      <c r="J1359" s="268">
        <f>ROUND(I1359*H1359,2)</f>
        <v>0</v>
      </c>
      <c r="K1359" s="269"/>
      <c r="L1359" s="270"/>
      <c r="M1359" s="271" t="s">
        <v>1</v>
      </c>
      <c r="N1359" s="272" t="s">
        <v>46</v>
      </c>
      <c r="O1359" s="90"/>
      <c r="P1359" s="228">
        <f>O1359*H1359</f>
        <v>0</v>
      </c>
      <c r="Q1359" s="228">
        <v>0.0014</v>
      </c>
      <c r="R1359" s="228">
        <f>Q1359*H1359</f>
        <v>0.58799999999999997</v>
      </c>
      <c r="S1359" s="228">
        <v>0</v>
      </c>
      <c r="T1359" s="229">
        <f>S1359*H1359</f>
        <v>0</v>
      </c>
      <c r="U1359" s="37"/>
      <c r="V1359" s="37"/>
      <c r="W1359" s="37"/>
      <c r="X1359" s="37"/>
      <c r="Y1359" s="37"/>
      <c r="Z1359" s="37"/>
      <c r="AA1359" s="37"/>
      <c r="AB1359" s="37"/>
      <c r="AC1359" s="37"/>
      <c r="AD1359" s="37"/>
      <c r="AE1359" s="37"/>
      <c r="AR1359" s="230" t="s">
        <v>337</v>
      </c>
      <c r="AT1359" s="230" t="s">
        <v>309</v>
      </c>
      <c r="AU1359" s="230" t="s">
        <v>91</v>
      </c>
      <c r="AY1359" s="16" t="s">
        <v>136</v>
      </c>
      <c r="BE1359" s="231">
        <f>IF(N1359="základní",J1359,0)</f>
        <v>0</v>
      </c>
      <c r="BF1359" s="231">
        <f>IF(N1359="snížená",J1359,0)</f>
        <v>0</v>
      </c>
      <c r="BG1359" s="231">
        <f>IF(N1359="zákl. přenesená",J1359,0)</f>
        <v>0</v>
      </c>
      <c r="BH1359" s="231">
        <f>IF(N1359="sníž. přenesená",J1359,0)</f>
        <v>0</v>
      </c>
      <c r="BI1359" s="231">
        <f>IF(N1359="nulová",J1359,0)</f>
        <v>0</v>
      </c>
      <c r="BJ1359" s="16" t="s">
        <v>89</v>
      </c>
      <c r="BK1359" s="231">
        <f>ROUND(I1359*H1359,2)</f>
        <v>0</v>
      </c>
      <c r="BL1359" s="16" t="s">
        <v>250</v>
      </c>
      <c r="BM1359" s="230" t="s">
        <v>1339</v>
      </c>
    </row>
    <row r="1360" s="2" customFormat="1">
      <c r="A1360" s="37"/>
      <c r="B1360" s="38"/>
      <c r="C1360" s="39"/>
      <c r="D1360" s="232" t="s">
        <v>144</v>
      </c>
      <c r="E1360" s="39"/>
      <c r="F1360" s="233" t="s">
        <v>1338</v>
      </c>
      <c r="G1360" s="39"/>
      <c r="H1360" s="39"/>
      <c r="I1360" s="234"/>
      <c r="J1360" s="39"/>
      <c r="K1360" s="39"/>
      <c r="L1360" s="43"/>
      <c r="M1360" s="235"/>
      <c r="N1360" s="236"/>
      <c r="O1360" s="90"/>
      <c r="P1360" s="90"/>
      <c r="Q1360" s="90"/>
      <c r="R1360" s="90"/>
      <c r="S1360" s="90"/>
      <c r="T1360" s="91"/>
      <c r="U1360" s="37"/>
      <c r="V1360" s="37"/>
      <c r="W1360" s="37"/>
      <c r="X1360" s="37"/>
      <c r="Y1360" s="37"/>
      <c r="Z1360" s="37"/>
      <c r="AA1360" s="37"/>
      <c r="AB1360" s="37"/>
      <c r="AC1360" s="37"/>
      <c r="AD1360" s="37"/>
      <c r="AE1360" s="37"/>
      <c r="AT1360" s="16" t="s">
        <v>144</v>
      </c>
      <c r="AU1360" s="16" t="s">
        <v>91</v>
      </c>
    </row>
    <row r="1361" s="13" customFormat="1">
      <c r="A1361" s="13"/>
      <c r="B1361" s="240"/>
      <c r="C1361" s="241"/>
      <c r="D1361" s="232" t="s">
        <v>150</v>
      </c>
      <c r="E1361" s="242" t="s">
        <v>1</v>
      </c>
      <c r="F1361" s="243" t="s">
        <v>1340</v>
      </c>
      <c r="G1361" s="241"/>
      <c r="H1361" s="244">
        <v>420</v>
      </c>
      <c r="I1361" s="245"/>
      <c r="J1361" s="241"/>
      <c r="K1361" s="241"/>
      <c r="L1361" s="246"/>
      <c r="M1361" s="247"/>
      <c r="N1361" s="248"/>
      <c r="O1361" s="248"/>
      <c r="P1361" s="248"/>
      <c r="Q1361" s="248"/>
      <c r="R1361" s="248"/>
      <c r="S1361" s="248"/>
      <c r="T1361" s="249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50" t="s">
        <v>150</v>
      </c>
      <c r="AU1361" s="250" t="s">
        <v>91</v>
      </c>
      <c r="AV1361" s="13" t="s">
        <v>91</v>
      </c>
      <c r="AW1361" s="13" t="s">
        <v>36</v>
      </c>
      <c r="AX1361" s="13" t="s">
        <v>89</v>
      </c>
      <c r="AY1361" s="250" t="s">
        <v>136</v>
      </c>
    </row>
    <row r="1362" s="2" customFormat="1" ht="16.5" customHeight="1">
      <c r="A1362" s="37"/>
      <c r="B1362" s="38"/>
      <c r="C1362" s="218" t="s">
        <v>1341</v>
      </c>
      <c r="D1362" s="218" t="s">
        <v>138</v>
      </c>
      <c r="E1362" s="219" t="s">
        <v>1342</v>
      </c>
      <c r="F1362" s="220" t="s">
        <v>1343</v>
      </c>
      <c r="G1362" s="221" t="s">
        <v>141</v>
      </c>
      <c r="H1362" s="222">
        <v>1890</v>
      </c>
      <c r="I1362" s="223"/>
      <c r="J1362" s="224">
        <f>ROUND(I1362*H1362,2)</f>
        <v>0</v>
      </c>
      <c r="K1362" s="225"/>
      <c r="L1362" s="43"/>
      <c r="M1362" s="226" t="s">
        <v>1</v>
      </c>
      <c r="N1362" s="227" t="s">
        <v>46</v>
      </c>
      <c r="O1362" s="90"/>
      <c r="P1362" s="228">
        <f>O1362*H1362</f>
        <v>0</v>
      </c>
      <c r="Q1362" s="228">
        <v>0</v>
      </c>
      <c r="R1362" s="228">
        <f>Q1362*H1362</f>
        <v>0</v>
      </c>
      <c r="S1362" s="228">
        <v>0.0040000000000000001</v>
      </c>
      <c r="T1362" s="229">
        <f>S1362*H1362</f>
        <v>7.5600000000000005</v>
      </c>
      <c r="U1362" s="37"/>
      <c r="V1362" s="37"/>
      <c r="W1362" s="37"/>
      <c r="X1362" s="37"/>
      <c r="Y1362" s="37"/>
      <c r="Z1362" s="37"/>
      <c r="AA1362" s="37"/>
      <c r="AB1362" s="37"/>
      <c r="AC1362" s="37"/>
      <c r="AD1362" s="37"/>
      <c r="AE1362" s="37"/>
      <c r="AR1362" s="230" t="s">
        <v>142</v>
      </c>
      <c r="AT1362" s="230" t="s">
        <v>138</v>
      </c>
      <c r="AU1362" s="230" t="s">
        <v>91</v>
      </c>
      <c r="AY1362" s="16" t="s">
        <v>136</v>
      </c>
      <c r="BE1362" s="231">
        <f>IF(N1362="základní",J1362,0)</f>
        <v>0</v>
      </c>
      <c r="BF1362" s="231">
        <f>IF(N1362="snížená",J1362,0)</f>
        <v>0</v>
      </c>
      <c r="BG1362" s="231">
        <f>IF(N1362="zákl. přenesená",J1362,0)</f>
        <v>0</v>
      </c>
      <c r="BH1362" s="231">
        <f>IF(N1362="sníž. přenesená",J1362,0)</f>
        <v>0</v>
      </c>
      <c r="BI1362" s="231">
        <f>IF(N1362="nulová",J1362,0)</f>
        <v>0</v>
      </c>
      <c r="BJ1362" s="16" t="s">
        <v>89</v>
      </c>
      <c r="BK1362" s="231">
        <f>ROUND(I1362*H1362,2)</f>
        <v>0</v>
      </c>
      <c r="BL1362" s="16" t="s">
        <v>142</v>
      </c>
      <c r="BM1362" s="230" t="s">
        <v>1344</v>
      </c>
    </row>
    <row r="1363" s="2" customFormat="1">
      <c r="A1363" s="37"/>
      <c r="B1363" s="38"/>
      <c r="C1363" s="39"/>
      <c r="D1363" s="232" t="s">
        <v>144</v>
      </c>
      <c r="E1363" s="39"/>
      <c r="F1363" s="233" t="s">
        <v>1345</v>
      </c>
      <c r="G1363" s="39"/>
      <c r="H1363" s="39"/>
      <c r="I1363" s="234"/>
      <c r="J1363" s="39"/>
      <c r="K1363" s="39"/>
      <c r="L1363" s="43"/>
      <c r="M1363" s="235"/>
      <c r="N1363" s="236"/>
      <c r="O1363" s="90"/>
      <c r="P1363" s="90"/>
      <c r="Q1363" s="90"/>
      <c r="R1363" s="90"/>
      <c r="S1363" s="90"/>
      <c r="T1363" s="91"/>
      <c r="U1363" s="37"/>
      <c r="V1363" s="37"/>
      <c r="W1363" s="37"/>
      <c r="X1363" s="37"/>
      <c r="Y1363" s="37"/>
      <c r="Z1363" s="37"/>
      <c r="AA1363" s="37"/>
      <c r="AB1363" s="37"/>
      <c r="AC1363" s="37"/>
      <c r="AD1363" s="37"/>
      <c r="AE1363" s="37"/>
      <c r="AT1363" s="16" t="s">
        <v>144</v>
      </c>
      <c r="AU1363" s="16" t="s">
        <v>91</v>
      </c>
    </row>
    <row r="1364" s="2" customFormat="1">
      <c r="A1364" s="37"/>
      <c r="B1364" s="38"/>
      <c r="C1364" s="39"/>
      <c r="D1364" s="237" t="s">
        <v>146</v>
      </c>
      <c r="E1364" s="39"/>
      <c r="F1364" s="238" t="s">
        <v>1346</v>
      </c>
      <c r="G1364" s="39"/>
      <c r="H1364" s="39"/>
      <c r="I1364" s="234"/>
      <c r="J1364" s="39"/>
      <c r="K1364" s="39"/>
      <c r="L1364" s="43"/>
      <c r="M1364" s="235"/>
      <c r="N1364" s="236"/>
      <c r="O1364" s="90"/>
      <c r="P1364" s="90"/>
      <c r="Q1364" s="90"/>
      <c r="R1364" s="90"/>
      <c r="S1364" s="90"/>
      <c r="T1364" s="91"/>
      <c r="U1364" s="37"/>
      <c r="V1364" s="37"/>
      <c r="W1364" s="37"/>
      <c r="X1364" s="37"/>
      <c r="Y1364" s="37"/>
      <c r="Z1364" s="37"/>
      <c r="AA1364" s="37"/>
      <c r="AB1364" s="37"/>
      <c r="AC1364" s="37"/>
      <c r="AD1364" s="37"/>
      <c r="AE1364" s="37"/>
      <c r="AT1364" s="16" t="s">
        <v>146</v>
      </c>
      <c r="AU1364" s="16" t="s">
        <v>91</v>
      </c>
    </row>
    <row r="1365" s="13" customFormat="1">
      <c r="A1365" s="13"/>
      <c r="B1365" s="240"/>
      <c r="C1365" s="241"/>
      <c r="D1365" s="232" t="s">
        <v>150</v>
      </c>
      <c r="E1365" s="242" t="s">
        <v>1</v>
      </c>
      <c r="F1365" s="243" t="s">
        <v>1335</v>
      </c>
      <c r="G1365" s="241"/>
      <c r="H1365" s="244">
        <v>1890</v>
      </c>
      <c r="I1365" s="245"/>
      <c r="J1365" s="241"/>
      <c r="K1365" s="241"/>
      <c r="L1365" s="246"/>
      <c r="M1365" s="247"/>
      <c r="N1365" s="248"/>
      <c r="O1365" s="248"/>
      <c r="P1365" s="248"/>
      <c r="Q1365" s="248"/>
      <c r="R1365" s="248"/>
      <c r="S1365" s="248"/>
      <c r="T1365" s="249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50" t="s">
        <v>150</v>
      </c>
      <c r="AU1365" s="250" t="s">
        <v>91</v>
      </c>
      <c r="AV1365" s="13" t="s">
        <v>91</v>
      </c>
      <c r="AW1365" s="13" t="s">
        <v>36</v>
      </c>
      <c r="AX1365" s="13" t="s">
        <v>89</v>
      </c>
      <c r="AY1365" s="250" t="s">
        <v>136</v>
      </c>
    </row>
    <row r="1366" s="2" customFormat="1" ht="24.15" customHeight="1">
      <c r="A1366" s="37"/>
      <c r="B1366" s="38"/>
      <c r="C1366" s="218" t="s">
        <v>1347</v>
      </c>
      <c r="D1366" s="218" t="s">
        <v>138</v>
      </c>
      <c r="E1366" s="219" t="s">
        <v>1348</v>
      </c>
      <c r="F1366" s="220" t="s">
        <v>1349</v>
      </c>
      <c r="G1366" s="221" t="s">
        <v>141</v>
      </c>
      <c r="H1366" s="222">
        <v>3780</v>
      </c>
      <c r="I1366" s="223"/>
      <c r="J1366" s="224">
        <f>ROUND(I1366*H1366,2)</f>
        <v>0</v>
      </c>
      <c r="K1366" s="225"/>
      <c r="L1366" s="43"/>
      <c r="M1366" s="226" t="s">
        <v>1</v>
      </c>
      <c r="N1366" s="227" t="s">
        <v>46</v>
      </c>
      <c r="O1366" s="90"/>
      <c r="P1366" s="228">
        <f>O1366*H1366</f>
        <v>0</v>
      </c>
      <c r="Q1366" s="228">
        <v>0.00027999999999999998</v>
      </c>
      <c r="R1366" s="228">
        <f>Q1366*H1366</f>
        <v>1.0584</v>
      </c>
      <c r="S1366" s="228">
        <v>0</v>
      </c>
      <c r="T1366" s="229">
        <f>S1366*H1366</f>
        <v>0</v>
      </c>
      <c r="U1366" s="37"/>
      <c r="V1366" s="37"/>
      <c r="W1366" s="37"/>
      <c r="X1366" s="37"/>
      <c r="Y1366" s="37"/>
      <c r="Z1366" s="37"/>
      <c r="AA1366" s="37"/>
      <c r="AB1366" s="37"/>
      <c r="AC1366" s="37"/>
      <c r="AD1366" s="37"/>
      <c r="AE1366" s="37"/>
      <c r="AR1366" s="230" t="s">
        <v>142</v>
      </c>
      <c r="AT1366" s="230" t="s">
        <v>138</v>
      </c>
      <c r="AU1366" s="230" t="s">
        <v>91</v>
      </c>
      <c r="AY1366" s="16" t="s">
        <v>136</v>
      </c>
      <c r="BE1366" s="231">
        <f>IF(N1366="základní",J1366,0)</f>
        <v>0</v>
      </c>
      <c r="BF1366" s="231">
        <f>IF(N1366="snížená",J1366,0)</f>
        <v>0</v>
      </c>
      <c r="BG1366" s="231">
        <f>IF(N1366="zákl. přenesená",J1366,0)</f>
        <v>0</v>
      </c>
      <c r="BH1366" s="231">
        <f>IF(N1366="sníž. přenesená",J1366,0)</f>
        <v>0</v>
      </c>
      <c r="BI1366" s="231">
        <f>IF(N1366="nulová",J1366,0)</f>
        <v>0</v>
      </c>
      <c r="BJ1366" s="16" t="s">
        <v>89</v>
      </c>
      <c r="BK1366" s="231">
        <f>ROUND(I1366*H1366,2)</f>
        <v>0</v>
      </c>
      <c r="BL1366" s="16" t="s">
        <v>142</v>
      </c>
      <c r="BM1366" s="230" t="s">
        <v>1350</v>
      </c>
    </row>
    <row r="1367" s="2" customFormat="1">
      <c r="A1367" s="37"/>
      <c r="B1367" s="38"/>
      <c r="C1367" s="39"/>
      <c r="D1367" s="232" t="s">
        <v>144</v>
      </c>
      <c r="E1367" s="39"/>
      <c r="F1367" s="233" t="s">
        <v>1351</v>
      </c>
      <c r="G1367" s="39"/>
      <c r="H1367" s="39"/>
      <c r="I1367" s="234"/>
      <c r="J1367" s="39"/>
      <c r="K1367" s="39"/>
      <c r="L1367" s="43"/>
      <c r="M1367" s="235"/>
      <c r="N1367" s="236"/>
      <c r="O1367" s="90"/>
      <c r="P1367" s="90"/>
      <c r="Q1367" s="90"/>
      <c r="R1367" s="90"/>
      <c r="S1367" s="90"/>
      <c r="T1367" s="91"/>
      <c r="U1367" s="37"/>
      <c r="V1367" s="37"/>
      <c r="W1367" s="37"/>
      <c r="X1367" s="37"/>
      <c r="Y1367" s="37"/>
      <c r="Z1367" s="37"/>
      <c r="AA1367" s="37"/>
      <c r="AB1367" s="37"/>
      <c r="AC1367" s="37"/>
      <c r="AD1367" s="37"/>
      <c r="AE1367" s="37"/>
      <c r="AT1367" s="16" t="s">
        <v>144</v>
      </c>
      <c r="AU1367" s="16" t="s">
        <v>91</v>
      </c>
    </row>
    <row r="1368" s="2" customFormat="1">
      <c r="A1368" s="37"/>
      <c r="B1368" s="38"/>
      <c r="C1368" s="39"/>
      <c r="D1368" s="232" t="s">
        <v>148</v>
      </c>
      <c r="E1368" s="39"/>
      <c r="F1368" s="239" t="s">
        <v>1352</v>
      </c>
      <c r="G1368" s="39"/>
      <c r="H1368" s="39"/>
      <c r="I1368" s="234"/>
      <c r="J1368" s="39"/>
      <c r="K1368" s="39"/>
      <c r="L1368" s="43"/>
      <c r="M1368" s="235"/>
      <c r="N1368" s="236"/>
      <c r="O1368" s="90"/>
      <c r="P1368" s="90"/>
      <c r="Q1368" s="90"/>
      <c r="R1368" s="90"/>
      <c r="S1368" s="90"/>
      <c r="T1368" s="91"/>
      <c r="U1368" s="37"/>
      <c r="V1368" s="37"/>
      <c r="W1368" s="37"/>
      <c r="X1368" s="37"/>
      <c r="Y1368" s="37"/>
      <c r="Z1368" s="37"/>
      <c r="AA1368" s="37"/>
      <c r="AB1368" s="37"/>
      <c r="AC1368" s="37"/>
      <c r="AD1368" s="37"/>
      <c r="AE1368" s="37"/>
      <c r="AT1368" s="16" t="s">
        <v>148</v>
      </c>
      <c r="AU1368" s="16" t="s">
        <v>91</v>
      </c>
    </row>
    <row r="1369" s="13" customFormat="1">
      <c r="A1369" s="13"/>
      <c r="B1369" s="240"/>
      <c r="C1369" s="241"/>
      <c r="D1369" s="232" t="s">
        <v>150</v>
      </c>
      <c r="E1369" s="242" t="s">
        <v>1</v>
      </c>
      <c r="F1369" s="243" t="s">
        <v>1353</v>
      </c>
      <c r="G1369" s="241"/>
      <c r="H1369" s="244">
        <v>3780</v>
      </c>
      <c r="I1369" s="245"/>
      <c r="J1369" s="241"/>
      <c r="K1369" s="241"/>
      <c r="L1369" s="246"/>
      <c r="M1369" s="247"/>
      <c r="N1369" s="248"/>
      <c r="O1369" s="248"/>
      <c r="P1369" s="248"/>
      <c r="Q1369" s="248"/>
      <c r="R1369" s="248"/>
      <c r="S1369" s="248"/>
      <c r="T1369" s="249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50" t="s">
        <v>150</v>
      </c>
      <c r="AU1369" s="250" t="s">
        <v>91</v>
      </c>
      <c r="AV1369" s="13" t="s">
        <v>91</v>
      </c>
      <c r="AW1369" s="13" t="s">
        <v>36</v>
      </c>
      <c r="AX1369" s="13" t="s">
        <v>89</v>
      </c>
      <c r="AY1369" s="250" t="s">
        <v>136</v>
      </c>
    </row>
    <row r="1370" s="2" customFormat="1" ht="24.15" customHeight="1">
      <c r="A1370" s="37"/>
      <c r="B1370" s="38"/>
      <c r="C1370" s="262" t="s">
        <v>1354</v>
      </c>
      <c r="D1370" s="262" t="s">
        <v>309</v>
      </c>
      <c r="E1370" s="263" t="s">
        <v>1355</v>
      </c>
      <c r="F1370" s="264" t="s">
        <v>1356</v>
      </c>
      <c r="G1370" s="265" t="s">
        <v>141</v>
      </c>
      <c r="H1370" s="266">
        <v>840</v>
      </c>
      <c r="I1370" s="267"/>
      <c r="J1370" s="268">
        <f>ROUND(I1370*H1370,2)</f>
        <v>0</v>
      </c>
      <c r="K1370" s="269"/>
      <c r="L1370" s="270"/>
      <c r="M1370" s="271" t="s">
        <v>1</v>
      </c>
      <c r="N1370" s="272" t="s">
        <v>46</v>
      </c>
      <c r="O1370" s="90"/>
      <c r="P1370" s="228">
        <f>O1370*H1370</f>
        <v>0</v>
      </c>
      <c r="Q1370" s="228">
        <v>0.00025000000000000001</v>
      </c>
      <c r="R1370" s="228">
        <f>Q1370*H1370</f>
        <v>0.20999999999999999</v>
      </c>
      <c r="S1370" s="228">
        <v>0</v>
      </c>
      <c r="T1370" s="229">
        <f>S1370*H1370</f>
        <v>0</v>
      </c>
      <c r="U1370" s="37"/>
      <c r="V1370" s="37"/>
      <c r="W1370" s="37"/>
      <c r="X1370" s="37"/>
      <c r="Y1370" s="37"/>
      <c r="Z1370" s="37"/>
      <c r="AA1370" s="37"/>
      <c r="AB1370" s="37"/>
      <c r="AC1370" s="37"/>
      <c r="AD1370" s="37"/>
      <c r="AE1370" s="37"/>
      <c r="AR1370" s="230" t="s">
        <v>191</v>
      </c>
      <c r="AT1370" s="230" t="s">
        <v>309</v>
      </c>
      <c r="AU1370" s="230" t="s">
        <v>91</v>
      </c>
      <c r="AY1370" s="16" t="s">
        <v>136</v>
      </c>
      <c r="BE1370" s="231">
        <f>IF(N1370="základní",J1370,0)</f>
        <v>0</v>
      </c>
      <c r="BF1370" s="231">
        <f>IF(N1370="snížená",J1370,0)</f>
        <v>0</v>
      </c>
      <c r="BG1370" s="231">
        <f>IF(N1370="zákl. přenesená",J1370,0)</f>
        <v>0</v>
      </c>
      <c r="BH1370" s="231">
        <f>IF(N1370="sníž. přenesená",J1370,0)</f>
        <v>0</v>
      </c>
      <c r="BI1370" s="231">
        <f>IF(N1370="nulová",J1370,0)</f>
        <v>0</v>
      </c>
      <c r="BJ1370" s="16" t="s">
        <v>89</v>
      </c>
      <c r="BK1370" s="231">
        <f>ROUND(I1370*H1370,2)</f>
        <v>0</v>
      </c>
      <c r="BL1370" s="16" t="s">
        <v>142</v>
      </c>
      <c r="BM1370" s="230" t="s">
        <v>1357</v>
      </c>
    </row>
    <row r="1371" s="2" customFormat="1">
      <c r="A1371" s="37"/>
      <c r="B1371" s="38"/>
      <c r="C1371" s="39"/>
      <c r="D1371" s="232" t="s">
        <v>144</v>
      </c>
      <c r="E1371" s="39"/>
      <c r="F1371" s="233" t="s">
        <v>1356</v>
      </c>
      <c r="G1371" s="39"/>
      <c r="H1371" s="39"/>
      <c r="I1371" s="234"/>
      <c r="J1371" s="39"/>
      <c r="K1371" s="39"/>
      <c r="L1371" s="43"/>
      <c r="M1371" s="235"/>
      <c r="N1371" s="236"/>
      <c r="O1371" s="90"/>
      <c r="P1371" s="90"/>
      <c r="Q1371" s="90"/>
      <c r="R1371" s="90"/>
      <c r="S1371" s="90"/>
      <c r="T1371" s="91"/>
      <c r="U1371" s="37"/>
      <c r="V1371" s="37"/>
      <c r="W1371" s="37"/>
      <c r="X1371" s="37"/>
      <c r="Y1371" s="37"/>
      <c r="Z1371" s="37"/>
      <c r="AA1371" s="37"/>
      <c r="AB1371" s="37"/>
      <c r="AC1371" s="37"/>
      <c r="AD1371" s="37"/>
      <c r="AE1371" s="37"/>
      <c r="AT1371" s="16" t="s">
        <v>144</v>
      </c>
      <c r="AU1371" s="16" t="s">
        <v>91</v>
      </c>
    </row>
    <row r="1372" s="13" customFormat="1">
      <c r="A1372" s="13"/>
      <c r="B1372" s="240"/>
      <c r="C1372" s="241"/>
      <c r="D1372" s="232" t="s">
        <v>150</v>
      </c>
      <c r="E1372" s="242" t="s">
        <v>1</v>
      </c>
      <c r="F1372" s="243" t="s">
        <v>1358</v>
      </c>
      <c r="G1372" s="241"/>
      <c r="H1372" s="244">
        <v>840</v>
      </c>
      <c r="I1372" s="245"/>
      <c r="J1372" s="241"/>
      <c r="K1372" s="241"/>
      <c r="L1372" s="246"/>
      <c r="M1372" s="273"/>
      <c r="N1372" s="274"/>
      <c r="O1372" s="274"/>
      <c r="P1372" s="274"/>
      <c r="Q1372" s="274"/>
      <c r="R1372" s="274"/>
      <c r="S1372" s="274"/>
      <c r="T1372" s="275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50" t="s">
        <v>150</v>
      </c>
      <c r="AU1372" s="250" t="s">
        <v>91</v>
      </c>
      <c r="AV1372" s="13" t="s">
        <v>91</v>
      </c>
      <c r="AW1372" s="13" t="s">
        <v>36</v>
      </c>
      <c r="AX1372" s="13" t="s">
        <v>89</v>
      </c>
      <c r="AY1372" s="250" t="s">
        <v>136</v>
      </c>
    </row>
    <row r="1373" s="2" customFormat="1" ht="6.96" customHeight="1">
      <c r="A1373" s="37"/>
      <c r="B1373" s="65"/>
      <c r="C1373" s="66"/>
      <c r="D1373" s="66"/>
      <c r="E1373" s="66"/>
      <c r="F1373" s="66"/>
      <c r="G1373" s="66"/>
      <c r="H1373" s="66"/>
      <c r="I1373" s="66"/>
      <c r="J1373" s="66"/>
      <c r="K1373" s="66"/>
      <c r="L1373" s="43"/>
      <c r="M1373" s="37"/>
      <c r="O1373" s="37"/>
      <c r="P1373" s="37"/>
      <c r="Q1373" s="37"/>
      <c r="R1373" s="37"/>
      <c r="S1373" s="37"/>
      <c r="T1373" s="37"/>
      <c r="U1373" s="37"/>
      <c r="V1373" s="37"/>
      <c r="W1373" s="37"/>
      <c r="X1373" s="37"/>
      <c r="Y1373" s="37"/>
      <c r="Z1373" s="37"/>
      <c r="AA1373" s="37"/>
      <c r="AB1373" s="37"/>
      <c r="AC1373" s="37"/>
      <c r="AD1373" s="37"/>
      <c r="AE1373" s="37"/>
    </row>
  </sheetData>
  <sheetProtection sheet="1" autoFilter="0" formatColumns="0" formatRows="0" objects="1" scenarios="1" spinCount="100000" saltValue="ciqSVEaqGRHsYOHkHjfMwusj4+sM9bOTMMjrfhjJsbizZp8iR11htdtfylm79AWJ6SwY+N/JD3tk/VK5AtN4NQ==" hashValue="0sbx+iwonoM0qGDwZHlc8Q14tAjLyRSaD9/Arq2GSWE0B8gEVU9oDCec4KMKWKVlE4z/8FqW1P15MDslnWj1xQ==" algorithmName="SHA-512" password="CC35"/>
  <autoFilter ref="C127:K1372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hyperlinks>
    <hyperlink ref="F133" r:id="rId1" display="https://podminky.urs.cz/item/CS_URS_2021_01/985221013"/>
    <hyperlink ref="F138" r:id="rId2" display="https://podminky.urs.cz/item/CS_URS_2021_01/114203103-R"/>
    <hyperlink ref="F143" r:id="rId3" display="https://podminky.urs.cz/item/CS_URS_2021_01/114203202"/>
    <hyperlink ref="F152" r:id="rId4" display="https://podminky.urs.cz/item/CS_URS_2021_01/275361821"/>
    <hyperlink ref="F165" r:id="rId5" display="https://podminky.urs.cz/item/CS_URS_2021_01/938903113"/>
    <hyperlink ref="F170" r:id="rId6" display="https://podminky.urs.cz/item/CS_URS_2021_01/628635512"/>
    <hyperlink ref="F175" r:id="rId7" display="https://podminky.urs.cz/item/CS_URS_2021_01/132354101"/>
    <hyperlink ref="F179" r:id="rId8" display="https://podminky.urs.cz/item/CS_URS_2021_01/124353100"/>
    <hyperlink ref="F184" r:id="rId9" display="https://podminky.urs.cz/item/CS_URS_2021_01/131351100"/>
    <hyperlink ref="F189" r:id="rId10" display="https://podminky.urs.cz/item/CS_URS_2021_01/151101201"/>
    <hyperlink ref="F194" r:id="rId11" display="https://podminky.urs.cz/item/CS_URS_2021_01/151101301"/>
    <hyperlink ref="F199" r:id="rId12" display="https://podminky.urs.cz/item/CS_URS_2021_01/151101211"/>
    <hyperlink ref="F203" r:id="rId13" display="https://podminky.urs.cz/item/CS_URS_2021_01/151101311"/>
    <hyperlink ref="F207" r:id="rId14" display="https://podminky.urs.cz/item/CS_URS_2021_01/273313511"/>
    <hyperlink ref="F212" r:id="rId15" display="https://podminky.urs.cz/item/CS_URS_2021_01/321366112"/>
    <hyperlink ref="F217" r:id="rId16" display="https://podminky.urs.cz/item/CS_URS_2021_01/321351010"/>
    <hyperlink ref="F222" r:id="rId17" display="https://podminky.urs.cz/item/CS_URS_2021_01/321352010"/>
    <hyperlink ref="F227" r:id="rId18" display="https://podminky.urs.cz/item/CS_URS_2021_01/451315114"/>
    <hyperlink ref="F232" r:id="rId19" display="https://podminky.urs.cz/item/CS_URS_2021_01/463212111"/>
    <hyperlink ref="F237" r:id="rId20" display="https://podminky.urs.cz/item/CS_URS_2021_01/451571112"/>
    <hyperlink ref="F241" r:id="rId21" display="https://podminky.urs.cz/item/CS_URS_2021_01/270210233"/>
    <hyperlink ref="F246" r:id="rId22" display="https://podminky.urs.cz/item/CS_URS_2021_01/174211101"/>
    <hyperlink ref="F251" r:id="rId23" display="https://podminky.urs.cz/item/CS_URS_2021_01/174151101"/>
    <hyperlink ref="F256" r:id="rId24" display="https://podminky.urs.cz/item/CS_URS_2021_01/462511161"/>
    <hyperlink ref="F261" r:id="rId25" display="https://podminky.urs.cz/item/CS_URS_2021_01/462511169"/>
    <hyperlink ref="F265" r:id="rId26" display="https://podminky.urs.cz/item/CS_URS_2021_01/162351124"/>
    <hyperlink ref="F269" r:id="rId27" display="https://podminky.urs.cz/item/CS_URS_2021_01/161151113"/>
    <hyperlink ref="F273" r:id="rId28" display="https://podminky.urs.cz/item/CS_URS_2021_01/997321211"/>
    <hyperlink ref="F277" r:id="rId29" display="https://podminky.urs.cz/item/CS_URS_2021_01/997002511"/>
    <hyperlink ref="F281" r:id="rId30" display="https://podminky.urs.cz/item/CS_URS_2021_01/998323011"/>
    <hyperlink ref="F293" r:id="rId31" display="https://podminky.urs.cz/item/CS_URS_2021_01/181111111"/>
    <hyperlink ref="F298" r:id="rId32" display="https://podminky.urs.cz/item/CS_URS_2021_01/182303111"/>
    <hyperlink ref="F306" r:id="rId33" display="https://podminky.urs.cz/item/CS_URS_2021_01/181411131"/>
    <hyperlink ref="F314" r:id="rId34" display="https://podminky.urs.cz/item/CS_URS_2021_01/998231411"/>
    <hyperlink ref="F319" r:id="rId35" display="https://podminky.urs.cz/item/CS_URS_2021_01/938901101"/>
    <hyperlink ref="F323" r:id="rId36" display="https://podminky.urs.cz/item/CS_URS_2021_01/938903111"/>
    <hyperlink ref="F327" r:id="rId37" display="https://podminky.urs.cz/item/CS_URS_2021_01/636195212"/>
    <hyperlink ref="F331" r:id="rId38" display="https://podminky.urs.cz/item/CS_URS_2021_01/938902132"/>
    <hyperlink ref="F336" r:id="rId39" display="https://podminky.urs.cz/item/CS_URS_2021_01/938903113"/>
    <hyperlink ref="F340" r:id="rId40" display="https://podminky.urs.cz/item/CS_URS_2021_01/628635512"/>
    <hyperlink ref="F345" r:id="rId41" display="https://podminky.urs.cz/item/CS_URS_2021_01/114203103-R"/>
    <hyperlink ref="F350" r:id="rId42" display="https://podminky.urs.cz/item/CS_URS_2021_01/114203202"/>
    <hyperlink ref="F355" r:id="rId43" display="https://podminky.urs.cz/item/CS_URS_2021_01/451311511"/>
    <hyperlink ref="F362" r:id="rId44" display="https://podminky.urs.cz/item/CS_URS_2021_01/465513317"/>
    <hyperlink ref="F371" r:id="rId45" display="https://podminky.urs.cz/item/CS_URS_2021_01/124353100"/>
    <hyperlink ref="F376" r:id="rId46" display="https://podminky.urs.cz/item/CS_URS_2021_01/462511161"/>
    <hyperlink ref="F381" r:id="rId47" display="https://podminky.urs.cz/item/CS_URS_2021_01/462511169"/>
    <hyperlink ref="F385" r:id="rId48" display="https://podminky.urs.cz/item/CS_URS_2021_01/132351101"/>
    <hyperlink ref="F390" r:id="rId49" display="https://podminky.urs.cz/item/CS_URS_2021_01/961021311"/>
    <hyperlink ref="F395" r:id="rId50" display="https://podminky.urs.cz/item/CS_URS_2021_01/451315114"/>
    <hyperlink ref="F400" r:id="rId51" display="https://podminky.urs.cz/item/CS_URS_2021_01/270210233"/>
    <hyperlink ref="F405" r:id="rId52" display="https://podminky.urs.cz/item/CS_URS_2021_01/162351124"/>
    <hyperlink ref="F409" r:id="rId53" display="https://podminky.urs.cz/item/CS_URS_2021_01/161151113"/>
    <hyperlink ref="F413" r:id="rId54" display="https://podminky.urs.cz/item/CS_URS_2021_01/997002511"/>
    <hyperlink ref="F417" r:id="rId55" display="https://podminky.urs.cz/item/CS_URS_2021_01/997321211"/>
    <hyperlink ref="F421" r:id="rId56" display="https://podminky.urs.cz/item/CS_URS_2021_01/998323011"/>
    <hyperlink ref="F429" r:id="rId57" display="https://podminky.urs.cz/item/CS_URS_2021_01/938902132"/>
    <hyperlink ref="F434" r:id="rId58" display="https://podminky.urs.cz/item/CS_URS_2021_01/938903113"/>
    <hyperlink ref="F438" r:id="rId59" display="https://podminky.urs.cz/item/CS_URS_2021_01/628635512"/>
    <hyperlink ref="F443" r:id="rId60" display="https://podminky.urs.cz/item/CS_URS_2021_01/938901101"/>
    <hyperlink ref="F447" r:id="rId61" display="https://podminky.urs.cz/item/CS_URS_2021_01/938903111"/>
    <hyperlink ref="F451" r:id="rId62" display="https://podminky.urs.cz/item/CS_URS_2021_01/636195212"/>
    <hyperlink ref="F455" r:id="rId63" display="https://podminky.urs.cz/item/CS_URS_2021_01/114203103-R"/>
    <hyperlink ref="F460" r:id="rId64" display="https://podminky.urs.cz/item/CS_URS_2021_01/114203202"/>
    <hyperlink ref="F468" r:id="rId65" display="https://podminky.urs.cz/item/CS_URS_2021_01/451311511"/>
    <hyperlink ref="F473" r:id="rId66" display="https://podminky.urs.cz/item/CS_URS_2021_01/465513317"/>
    <hyperlink ref="F482" r:id="rId67" display="https://podminky.urs.cz/item/CS_URS_2021_01/124353100"/>
    <hyperlink ref="F487" r:id="rId68" display="https://podminky.urs.cz/item/CS_URS_2021_01/462511161"/>
    <hyperlink ref="F492" r:id="rId69" display="https://podminky.urs.cz/item/CS_URS_2021_01/462511169"/>
    <hyperlink ref="F496" r:id="rId70" display="https://podminky.urs.cz/item/CS_URS_2021_01/985221013"/>
    <hyperlink ref="F505" r:id="rId71" display="https://podminky.urs.cz/item/CS_URS_2021_01/275361821"/>
    <hyperlink ref="F514" r:id="rId72" display="https://podminky.urs.cz/item/CS_URS_2021_01/451315114"/>
    <hyperlink ref="F519" r:id="rId73" display="https://podminky.urs.cz/item/CS_URS_2021_01/465210123"/>
    <hyperlink ref="F524" r:id="rId74" display="https://podminky.urs.cz/item/CS_URS_2021_01/162351124"/>
    <hyperlink ref="F528" r:id="rId75" display="https://podminky.urs.cz/item/CS_URS_2021_01/161151113"/>
    <hyperlink ref="F532" r:id="rId76" display="https://podminky.urs.cz/item/CS_URS_2021_01/997002511"/>
    <hyperlink ref="F536" r:id="rId77" display="https://podminky.urs.cz/item/CS_URS_2021_01/997321211"/>
    <hyperlink ref="F540" r:id="rId78" display="https://podminky.urs.cz/item/CS_URS_2021_01/998323011"/>
    <hyperlink ref="F549" r:id="rId79" display="https://podminky.urs.cz/item/CS_URS_2021_01/938902132"/>
    <hyperlink ref="F554" r:id="rId80" display="https://podminky.urs.cz/item/CS_URS_2021_01/938903113"/>
    <hyperlink ref="F558" r:id="rId81" display="https://podminky.urs.cz/item/CS_URS_2021_01/628635512"/>
    <hyperlink ref="F563" r:id="rId82" display="https://podminky.urs.cz/item/CS_URS_2021_01/938901101"/>
    <hyperlink ref="F567" r:id="rId83" display="https://podminky.urs.cz/item/CS_URS_2021_01/938903111"/>
    <hyperlink ref="F571" r:id="rId84" display="https://podminky.urs.cz/item/CS_URS_2021_01/636195212"/>
    <hyperlink ref="F575" r:id="rId85" display="https://podminky.urs.cz/item/CS_URS_2021_01/985221013"/>
    <hyperlink ref="F582" r:id="rId86" display="https://podminky.urs.cz/item/CS_URS_2021_01/114203103-R"/>
    <hyperlink ref="F587" r:id="rId87" display="https://podminky.urs.cz/item/CS_URS_2021_01/114203202"/>
    <hyperlink ref="F595" r:id="rId88" display="https://podminky.urs.cz/item/CS_URS_2021_01/275361821"/>
    <hyperlink ref="F608" r:id="rId89" display="https://podminky.urs.cz/item/CS_URS_2021_01/451317112"/>
    <hyperlink ref="F616" r:id="rId90" display="https://podminky.urs.cz/item/CS_URS_2021_01/124353100"/>
    <hyperlink ref="F621" r:id="rId91" display="https://podminky.urs.cz/item/CS_URS_2021_01/462511161"/>
    <hyperlink ref="F626" r:id="rId92" display="https://podminky.urs.cz/item/CS_URS_2021_01/462511169"/>
    <hyperlink ref="F630" r:id="rId93" display="https://podminky.urs.cz/item/CS_URS_2021_01/162351124"/>
    <hyperlink ref="F634" r:id="rId94" display="https://podminky.urs.cz/item/CS_URS_2021_01/161151113"/>
    <hyperlink ref="F638" r:id="rId95" display="https://podminky.urs.cz/item/CS_URS_2021_01/997002511"/>
    <hyperlink ref="F642" r:id="rId96" display="https://podminky.urs.cz/item/CS_URS_2021_01/997321211"/>
    <hyperlink ref="F646" r:id="rId97" display="https://podminky.urs.cz/item/CS_URS_2021_01/998323011"/>
    <hyperlink ref="F654" r:id="rId98" display="https://podminky.urs.cz/item/CS_URS_2021_01/938902132"/>
    <hyperlink ref="F659" r:id="rId99" display="https://podminky.urs.cz/item/CS_URS_2021_01/938903113"/>
    <hyperlink ref="F663" r:id="rId100" display="https://podminky.urs.cz/item/CS_URS_2021_01/628635512"/>
    <hyperlink ref="F668" r:id="rId101" display="https://podminky.urs.cz/item/CS_URS_2021_01/938901101"/>
    <hyperlink ref="F672" r:id="rId102" display="https://podminky.urs.cz/item/CS_URS_2021_01/938903111"/>
    <hyperlink ref="F676" r:id="rId103" display="https://podminky.urs.cz/item/CS_URS_2021_01/636195212"/>
    <hyperlink ref="F680" r:id="rId104" display="https://podminky.urs.cz/item/CS_URS_2021_01/985221013"/>
    <hyperlink ref="F685" r:id="rId105" display="https://podminky.urs.cz/item/CS_URS_2021_01/114203103-R"/>
    <hyperlink ref="F690" r:id="rId106" display="https://podminky.urs.cz/item/CS_URS_2021_01/114203202"/>
    <hyperlink ref="F697" r:id="rId107" display="https://podminky.urs.cz/item/CS_URS_2021_01/451311511"/>
    <hyperlink ref="F706" r:id="rId108" display="https://podminky.urs.cz/item/CS_URS_2021_01/275361821"/>
    <hyperlink ref="F719" r:id="rId109" display="https://podminky.urs.cz/item/CS_URS_2021_01/270210233"/>
    <hyperlink ref="F724" r:id="rId110" display="https://podminky.urs.cz/item/CS_URS_2021_01/961021311"/>
    <hyperlink ref="F729" r:id="rId111" display="https://podminky.urs.cz/item/CS_URS_2021_01/132351101"/>
    <hyperlink ref="F733" r:id="rId112" display="https://podminky.urs.cz/item/CS_URS_2021_01/273313511"/>
    <hyperlink ref="F738" r:id="rId113" display="https://podminky.urs.cz/item/CS_URS_2021_01/321366112"/>
    <hyperlink ref="F743" r:id="rId114" display="https://podminky.urs.cz/item/CS_URS_2021_01/321351010"/>
    <hyperlink ref="F748" r:id="rId115" display="https://podminky.urs.cz/item/CS_URS_2021_01/321352010"/>
    <hyperlink ref="F753" r:id="rId116" display="https://podminky.urs.cz/item/CS_URS_2021_01/321213234"/>
    <hyperlink ref="F757" r:id="rId117" display="https://podminky.urs.cz/item/CS_URS_2021_01/451315114"/>
    <hyperlink ref="F766" r:id="rId118" display="https://podminky.urs.cz/item/CS_URS_2021_01/124353100"/>
    <hyperlink ref="F771" r:id="rId119" display="https://podminky.urs.cz/item/CS_URS_2021_01/462511161"/>
    <hyperlink ref="F776" r:id="rId120" display="https://podminky.urs.cz/item/CS_URS_2021_01/462511169"/>
    <hyperlink ref="F780" r:id="rId121" display="https://podminky.urs.cz/item/CS_URS_2021_01/162351124"/>
    <hyperlink ref="F784" r:id="rId122" display="https://podminky.urs.cz/item/CS_URS_2021_01/161151113"/>
    <hyperlink ref="F788" r:id="rId123" display="https://podminky.urs.cz/item/CS_URS_2021_01/997002511"/>
    <hyperlink ref="F792" r:id="rId124" display="https://podminky.urs.cz/item/CS_URS_2021_01/997321211"/>
    <hyperlink ref="F796" r:id="rId125" display="https://podminky.urs.cz/item/CS_URS_2021_01/998323011"/>
    <hyperlink ref="F813" r:id="rId126" display="https://podminky.urs.cz/item/CS_URS_2021_01/938902132"/>
    <hyperlink ref="F818" r:id="rId127" display="https://podminky.urs.cz/item/CS_URS_2021_01/938903113"/>
    <hyperlink ref="F822" r:id="rId128" display="https://podminky.urs.cz/item/CS_URS_2021_01/628635512"/>
    <hyperlink ref="F827" r:id="rId129" display="https://podminky.urs.cz/item/CS_URS_2021_01/938901101"/>
    <hyperlink ref="F831" r:id="rId130" display="https://podminky.urs.cz/item/CS_URS_2021_01/938903111"/>
    <hyperlink ref="F835" r:id="rId131" display="https://podminky.urs.cz/item/CS_URS_2021_01/636195212"/>
    <hyperlink ref="F839" r:id="rId132" display="https://podminky.urs.cz/item/CS_URS_2021_01/961021311"/>
    <hyperlink ref="F844" r:id="rId133" display="https://podminky.urs.cz/item/CS_URS_2021_01/132351101"/>
    <hyperlink ref="F848" r:id="rId134" display="https://podminky.urs.cz/item/CS_URS_2021_01/273313511"/>
    <hyperlink ref="F853" r:id="rId135" display="https://podminky.urs.cz/item/CS_URS_2021_01/321366112"/>
    <hyperlink ref="F858" r:id="rId136" display="https://podminky.urs.cz/item/CS_URS_2021_01/321351010"/>
    <hyperlink ref="F863" r:id="rId137" display="https://podminky.urs.cz/item/CS_URS_2021_01/321352010"/>
    <hyperlink ref="F868" r:id="rId138" display="https://podminky.urs.cz/item/CS_URS_2021_01/114203103-R"/>
    <hyperlink ref="F873" r:id="rId139" display="https://podminky.urs.cz/item/CS_URS_2021_01/114203202"/>
    <hyperlink ref="F878" r:id="rId140" display="https://podminky.urs.cz/item/CS_URS_2021_01/451311511"/>
    <hyperlink ref="F883" r:id="rId141" display="https://podminky.urs.cz/item/CS_URS_2021_01/451317112"/>
    <hyperlink ref="F887" r:id="rId142" display="https://podminky.urs.cz/item/CS_URS_2021_01/465513317"/>
    <hyperlink ref="F896" r:id="rId143" display="https://podminky.urs.cz/item/CS_URS_2021_01/124353100"/>
    <hyperlink ref="F901" r:id="rId144" display="https://podminky.urs.cz/item/CS_URS_2021_01/462511161"/>
    <hyperlink ref="F906" r:id="rId145" display="https://podminky.urs.cz/item/CS_URS_2021_01/462511169"/>
    <hyperlink ref="F910" r:id="rId146" display="https://podminky.urs.cz/item/CS_URS_2021_01/162351124"/>
    <hyperlink ref="F914" r:id="rId147" display="https://podminky.urs.cz/item/CS_URS_2021_01/161151113"/>
    <hyperlink ref="F918" r:id="rId148" display="https://podminky.urs.cz/item/CS_URS_2021_01/997002511"/>
    <hyperlink ref="F922" r:id="rId149" display="https://podminky.urs.cz/item/CS_URS_2021_01/997321211"/>
    <hyperlink ref="F926" r:id="rId150" display="https://podminky.urs.cz/item/CS_URS_2021_01/998323011"/>
    <hyperlink ref="F937" r:id="rId151" display="https://podminky.urs.cz/item/CS_URS_2021_01/938902132"/>
    <hyperlink ref="F942" r:id="rId152" display="https://podminky.urs.cz/item/CS_URS_2021_01/938903113"/>
    <hyperlink ref="F946" r:id="rId153" display="https://podminky.urs.cz/item/CS_URS_2021_01/628635512"/>
    <hyperlink ref="F951" r:id="rId154" display="https://podminky.urs.cz/item/CS_URS_2021_01/938901101"/>
    <hyperlink ref="F955" r:id="rId155" display="https://podminky.urs.cz/item/CS_URS_2021_01/938903111"/>
    <hyperlink ref="F959" r:id="rId156" display="https://podminky.urs.cz/item/CS_URS_2021_01/636195212"/>
    <hyperlink ref="F963" r:id="rId157" display="https://podminky.urs.cz/item/CS_URS_2021_01/985221013"/>
    <hyperlink ref="F970" r:id="rId158" display="https://podminky.urs.cz/item/CS_URS_2021_01/114203103-R"/>
    <hyperlink ref="F975" r:id="rId159" display="https://podminky.urs.cz/item/CS_URS_2021_01/114203202"/>
    <hyperlink ref="F986" r:id="rId160" display="https://podminky.urs.cz/item/CS_URS_2021_01/275361821"/>
    <hyperlink ref="F991" r:id="rId161" display="https://podminky.urs.cz/item/CS_URS_2021_01/451311511"/>
    <hyperlink ref="F996" r:id="rId162" display="https://podminky.urs.cz/item/CS_URS_2021_01/451317112"/>
    <hyperlink ref="F1012" r:id="rId163" display="https://podminky.urs.cz/item/CS_URS_2021_01/465513427"/>
    <hyperlink ref="F1021" r:id="rId164" display="https://podminky.urs.cz/item/CS_URS_2021_01/465513317"/>
    <hyperlink ref="F1026" r:id="rId165" display="https://podminky.urs.cz/item/CS_URS_2021_01/451315114"/>
    <hyperlink ref="F1035" r:id="rId166" display="https://podminky.urs.cz/item/CS_URS_2021_01/124353100"/>
    <hyperlink ref="F1040" r:id="rId167" display="https://podminky.urs.cz/item/CS_URS_2021_01/462511161"/>
    <hyperlink ref="F1045" r:id="rId168" display="https://podminky.urs.cz/item/CS_URS_2021_01/462511169"/>
    <hyperlink ref="F1049" r:id="rId169" display="https://podminky.urs.cz/item/CS_URS_2021_01/162351124"/>
    <hyperlink ref="F1053" r:id="rId170" display="https://podminky.urs.cz/item/CS_URS_2021_01/161151113"/>
    <hyperlink ref="F1057" r:id="rId171" display="https://podminky.urs.cz/item/CS_URS_2021_01/997002511"/>
    <hyperlink ref="F1061" r:id="rId172" display="https://podminky.urs.cz/item/CS_URS_2021_01/997321211"/>
    <hyperlink ref="F1065" r:id="rId173" display="https://podminky.urs.cz/item/CS_URS_2021_01/998323011"/>
    <hyperlink ref="F1075" r:id="rId174" display="https://podminky.urs.cz/item/CS_URS_2021_01/938902132"/>
    <hyperlink ref="F1080" r:id="rId175" display="https://podminky.urs.cz/item/CS_URS_2021_01/938903113"/>
    <hyperlink ref="F1084" r:id="rId176" display="https://podminky.urs.cz/item/CS_URS_2021_01/628635512"/>
    <hyperlink ref="F1089" r:id="rId177" display="https://podminky.urs.cz/item/CS_URS_2021_01/938901101"/>
    <hyperlink ref="F1093" r:id="rId178" display="https://podminky.urs.cz/item/CS_URS_2021_01/938903111"/>
    <hyperlink ref="F1097" r:id="rId179" display="https://podminky.urs.cz/item/CS_URS_2021_01/636195212"/>
    <hyperlink ref="F1101" r:id="rId180" display="https://podminky.urs.cz/item/CS_URS_2021_01/985221013"/>
    <hyperlink ref="F1108" r:id="rId181" display="https://podminky.urs.cz/item/CS_URS_2021_01/114203103-R"/>
    <hyperlink ref="F1113" r:id="rId182" display="https://podminky.urs.cz/item/CS_URS_2021_01/114203202"/>
    <hyperlink ref="F1122" r:id="rId183" display="https://podminky.urs.cz/item/CS_URS_2021_01/275361821"/>
    <hyperlink ref="F1127" r:id="rId184" display="https://podminky.urs.cz/item/CS_URS_2021_01/985421154"/>
    <hyperlink ref="F1132" r:id="rId185" display="https://podminky.urs.cz/item/CS_URS_2021_01/451317112"/>
    <hyperlink ref="F1148" r:id="rId186" display="https://podminky.urs.cz/item/CS_URS_2021_01/465513427"/>
    <hyperlink ref="F1153" r:id="rId187" display="https://podminky.urs.cz/item/CS_URS_2021_01/321213234"/>
    <hyperlink ref="F1158" r:id="rId188" display="https://podminky.urs.cz/item/CS_URS_2021_01/451315114"/>
    <hyperlink ref="F1162" r:id="rId189" display="https://podminky.urs.cz/item/CS_URS_2021_01/317321016"/>
    <hyperlink ref="F1167" r:id="rId190" display="https://podminky.urs.cz/item/CS_URS_2021_01/124353100"/>
    <hyperlink ref="F1172" r:id="rId191" display="https://podminky.urs.cz/item/CS_URS_2021_01/462511161"/>
    <hyperlink ref="F1177" r:id="rId192" display="https://podminky.urs.cz/item/CS_URS_2021_01/462511169"/>
    <hyperlink ref="F1181" r:id="rId193" display="https://podminky.urs.cz/item/CS_URS_2021_01/162351124"/>
    <hyperlink ref="F1185" r:id="rId194" display="https://podminky.urs.cz/item/CS_URS_2021_01/161151113"/>
    <hyperlink ref="F1189" r:id="rId195" display="https://podminky.urs.cz/item/CS_URS_2021_01/997002511"/>
    <hyperlink ref="F1193" r:id="rId196" display="https://podminky.urs.cz/item/CS_URS_2021_01/997321211"/>
    <hyperlink ref="F1197" r:id="rId197" display="https://podminky.urs.cz/item/CS_URS_2021_01/998323011"/>
    <hyperlink ref="F1207" r:id="rId198" display="https://podminky.urs.cz/item/CS_URS_2021_01/985221013"/>
    <hyperlink ref="F1212" r:id="rId199" display="https://podminky.urs.cz/item/CS_URS_2021_01/114203103-R"/>
    <hyperlink ref="F1217" r:id="rId200" display="https://podminky.urs.cz/item/CS_URS_2021_01/114203202"/>
    <hyperlink ref="F1226" r:id="rId201" display="https://podminky.urs.cz/item/CS_URS_2021_01/275361821"/>
    <hyperlink ref="F1231" r:id="rId202" display="https://podminky.urs.cz/item/CS_URS_2021_01/938901101"/>
    <hyperlink ref="F1235" r:id="rId203" display="https://podminky.urs.cz/item/CS_URS_2021_01/938903111"/>
    <hyperlink ref="F1239" r:id="rId204" display="https://podminky.urs.cz/item/CS_URS_2021_01/636195212"/>
    <hyperlink ref="F1243" r:id="rId205" display="https://podminky.urs.cz/item/CS_URS_2021_01/451311511"/>
    <hyperlink ref="F1248" r:id="rId206" display="https://podminky.urs.cz/item/CS_URS_2021_01/451317112"/>
    <hyperlink ref="F1264" r:id="rId207" display="https://podminky.urs.cz/item/CS_URS_2021_01/465513427"/>
    <hyperlink ref="F1273" r:id="rId208" display="https://podminky.urs.cz/item/CS_URS_2021_01/124353100"/>
    <hyperlink ref="F1278" r:id="rId209" display="https://podminky.urs.cz/item/CS_URS_2021_01/462511161"/>
    <hyperlink ref="F1283" r:id="rId210" display="https://podminky.urs.cz/item/CS_URS_2021_01/462511169"/>
    <hyperlink ref="F1287" r:id="rId211" display="https://podminky.urs.cz/item/CS_URS_2021_01/162351124"/>
    <hyperlink ref="F1291" r:id="rId212" display="https://podminky.urs.cz/item/CS_URS_2021_01/161151113"/>
    <hyperlink ref="F1295" r:id="rId213" display="https://podminky.urs.cz/item/CS_URS_2021_01/997002511"/>
    <hyperlink ref="F1299" r:id="rId214" display="https://podminky.urs.cz/item/CS_URS_2021_01/997321211"/>
    <hyperlink ref="F1303" r:id="rId215" display="https://podminky.urs.cz/item/CS_URS_2021_01/998323011"/>
    <hyperlink ref="F1339" r:id="rId216" display="https://podminky.urs.cz/item/CS_URS_2021_01/115001106"/>
    <hyperlink ref="F1343" r:id="rId217" display="https://podminky.urs.cz/item/CS_URS_2021_01/115101201"/>
    <hyperlink ref="F1347" r:id="rId218" display="https://podminky.urs.cz/item/CS_URS_2021_01/115101301"/>
    <hyperlink ref="F1351" r:id="rId219" display="https://podminky.urs.cz/item/CS_URS_2021_01/171103101"/>
    <hyperlink ref="F1357" r:id="rId220" display="https://podminky.urs.cz/item/CS_URS_2021_01/711461201"/>
    <hyperlink ref="F1364" r:id="rId221" display="https://podminky.urs.cz/item/CS_URS_2021_01/7111318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91</v>
      </c>
    </row>
    <row r="4" s="1" customFormat="1" ht="24.96" customHeight="1">
      <c r="B4" s="19"/>
      <c r="D4" s="137" t="s">
        <v>104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Krounka, Otradov, oprava opevnění, ř. km 15,200-16,580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1" t="s">
        <v>1359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4.11.2021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41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43</v>
      </c>
      <c r="G32" s="37"/>
      <c r="H32" s="37"/>
      <c r="I32" s="151" t="s">
        <v>42</v>
      </c>
      <c r="J32" s="151" t="s">
        <v>44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45</v>
      </c>
      <c r="E33" s="139" t="s">
        <v>46</v>
      </c>
      <c r="F33" s="153">
        <f>ROUND((SUM(BE120:BE166)),  2)</f>
        <v>0</v>
      </c>
      <c r="G33" s="37"/>
      <c r="H33" s="37"/>
      <c r="I33" s="154">
        <v>0.20999999999999999</v>
      </c>
      <c r="J33" s="153">
        <f>ROUND(((SUM(BE120:BE166))*I33),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47</v>
      </c>
      <c r="F34" s="153">
        <f>ROUND((SUM(BF120:BF166)),  2)</f>
        <v>0</v>
      </c>
      <c r="G34" s="37"/>
      <c r="H34" s="37"/>
      <c r="I34" s="154">
        <v>0.14999999999999999</v>
      </c>
      <c r="J34" s="153">
        <f>ROUND(((SUM(BF120:BF166))*I34),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48</v>
      </c>
      <c r="F35" s="153">
        <f>ROUND((SUM(BG120:BG166)),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49</v>
      </c>
      <c r="F36" s="153">
        <f>ROUND((SUM(BH120:BH166)),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50</v>
      </c>
      <c r="F37" s="153">
        <f>ROUND((SUM(BI120:BI166)),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51</v>
      </c>
      <c r="E39" s="157"/>
      <c r="F39" s="157"/>
      <c r="G39" s="158" t="s">
        <v>52</v>
      </c>
      <c r="H39" s="159" t="s">
        <v>53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54</v>
      </c>
      <c r="E50" s="163"/>
      <c r="F50" s="163"/>
      <c r="G50" s="162" t="s">
        <v>55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56</v>
      </c>
      <c r="E61" s="165"/>
      <c r="F61" s="166" t="s">
        <v>57</v>
      </c>
      <c r="G61" s="164" t="s">
        <v>56</v>
      </c>
      <c r="H61" s="165"/>
      <c r="I61" s="165"/>
      <c r="J61" s="167" t="s">
        <v>57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58</v>
      </c>
      <c r="E65" s="168"/>
      <c r="F65" s="168"/>
      <c r="G65" s="162" t="s">
        <v>59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56</v>
      </c>
      <c r="E76" s="165"/>
      <c r="F76" s="166" t="s">
        <v>57</v>
      </c>
      <c r="G76" s="164" t="s">
        <v>56</v>
      </c>
      <c r="H76" s="165"/>
      <c r="I76" s="165"/>
      <c r="J76" s="167" t="s">
        <v>57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Krounka, Otradov, oprava opevnění, ř. km 15,200-16,580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SO 05 - Odstranění nánosů a doplnění zahloubeného dna - část oprava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vodní tok Krounka, obec Otradov</v>
      </c>
      <c r="G89" s="39"/>
      <c r="H89" s="39"/>
      <c r="I89" s="31" t="s">
        <v>22</v>
      </c>
      <c r="J89" s="78" t="str">
        <f>IF(J12="","",J12)</f>
        <v>4.11.2021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Povodí Labe, státní podnik</v>
      </c>
      <c r="G91" s="39"/>
      <c r="H91" s="39"/>
      <c r="I91" s="31" t="s">
        <v>32</v>
      </c>
      <c r="J91" s="35" t="str">
        <f>E21</f>
        <v>Vodní zdroje Ekomonitor spol. s r. 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108</v>
      </c>
      <c r="D94" s="175"/>
      <c r="E94" s="175"/>
      <c r="F94" s="175"/>
      <c r="G94" s="175"/>
      <c r="H94" s="175"/>
      <c r="I94" s="175"/>
      <c r="J94" s="176" t="s">
        <v>109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110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111</v>
      </c>
    </row>
    <row r="97" s="9" customFormat="1" ht="24.96" customHeight="1">
      <c r="A97" s="9"/>
      <c r="B97" s="178"/>
      <c r="C97" s="179"/>
      <c r="D97" s="180" t="s">
        <v>112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1360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1361</v>
      </c>
      <c r="E99" s="187"/>
      <c r="F99" s="187"/>
      <c r="G99" s="187"/>
      <c r="H99" s="187"/>
      <c r="I99" s="187"/>
      <c r="J99" s="188">
        <f>J144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1362</v>
      </c>
      <c r="E100" s="187"/>
      <c r="F100" s="187"/>
      <c r="G100" s="187"/>
      <c r="H100" s="187"/>
      <c r="I100" s="187"/>
      <c r="J100" s="188">
        <f>J157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121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>Krounka, Otradov, oprava opevnění, ř. km 15,200-16,580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105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30" customHeight="1">
      <c r="A112" s="37"/>
      <c r="B112" s="38"/>
      <c r="C112" s="39"/>
      <c r="D112" s="39"/>
      <c r="E112" s="75" t="str">
        <f>E9</f>
        <v>SO 05 - Odstranění nánosů a doplnění zahloubeného dna - část oprava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>vodní tok Krounka, obec Otradov</v>
      </c>
      <c r="G114" s="39"/>
      <c r="H114" s="39"/>
      <c r="I114" s="31" t="s">
        <v>22</v>
      </c>
      <c r="J114" s="78" t="str">
        <f>IF(J12="","",J12)</f>
        <v>4.11.2021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40.05" customHeight="1">
      <c r="A116" s="37"/>
      <c r="B116" s="38"/>
      <c r="C116" s="31" t="s">
        <v>24</v>
      </c>
      <c r="D116" s="39"/>
      <c r="E116" s="39"/>
      <c r="F116" s="26" t="str">
        <f>E15</f>
        <v>Povodí Labe, státní podnik</v>
      </c>
      <c r="G116" s="39"/>
      <c r="H116" s="39"/>
      <c r="I116" s="31" t="s">
        <v>32</v>
      </c>
      <c r="J116" s="35" t="str">
        <f>E21</f>
        <v>Vodní zdroje Ekomonitor spol. s r. o.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IF(E18="","",E18)</f>
        <v>Vyplň údaj</v>
      </c>
      <c r="G117" s="39"/>
      <c r="H117" s="39"/>
      <c r="I117" s="31" t="s">
        <v>37</v>
      </c>
      <c r="J117" s="35" t="str">
        <f>E24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122</v>
      </c>
      <c r="D119" s="193" t="s">
        <v>66</v>
      </c>
      <c r="E119" s="193" t="s">
        <v>62</v>
      </c>
      <c r="F119" s="193" t="s">
        <v>63</v>
      </c>
      <c r="G119" s="193" t="s">
        <v>123</v>
      </c>
      <c r="H119" s="193" t="s">
        <v>124</v>
      </c>
      <c r="I119" s="193" t="s">
        <v>125</v>
      </c>
      <c r="J119" s="194" t="s">
        <v>109</v>
      </c>
      <c r="K119" s="195" t="s">
        <v>126</v>
      </c>
      <c r="L119" s="196"/>
      <c r="M119" s="99" t="s">
        <v>1</v>
      </c>
      <c r="N119" s="100" t="s">
        <v>45</v>
      </c>
      <c r="O119" s="100" t="s">
        <v>127</v>
      </c>
      <c r="P119" s="100" t="s">
        <v>128</v>
      </c>
      <c r="Q119" s="100" t="s">
        <v>129</v>
      </c>
      <c r="R119" s="100" t="s">
        <v>130</v>
      </c>
      <c r="S119" s="100" t="s">
        <v>131</v>
      </c>
      <c r="T119" s="101" t="s">
        <v>132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133</v>
      </c>
      <c r="D120" s="39"/>
      <c r="E120" s="39"/>
      <c r="F120" s="39"/>
      <c r="G120" s="39"/>
      <c r="H120" s="39"/>
      <c r="I120" s="39"/>
      <c r="J120" s="197">
        <f>BK120</f>
        <v>0</v>
      </c>
      <c r="K120" s="39"/>
      <c r="L120" s="43"/>
      <c r="M120" s="102"/>
      <c r="N120" s="198"/>
      <c r="O120" s="103"/>
      <c r="P120" s="199">
        <f>P121</f>
        <v>0</v>
      </c>
      <c r="Q120" s="103"/>
      <c r="R120" s="199">
        <f>R121</f>
        <v>753.4701</v>
      </c>
      <c r="S120" s="103"/>
      <c r="T120" s="200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80</v>
      </c>
      <c r="AU120" s="16" t="s">
        <v>111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80</v>
      </c>
      <c r="E121" s="205" t="s">
        <v>134</v>
      </c>
      <c r="F121" s="205" t="s">
        <v>135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P122+P144+P157</f>
        <v>0</v>
      </c>
      <c r="Q121" s="210"/>
      <c r="R121" s="211">
        <f>R122+R144+R157</f>
        <v>753.4701</v>
      </c>
      <c r="S121" s="210"/>
      <c r="T121" s="212">
        <f>T122+T144+T157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89</v>
      </c>
      <c r="AT121" s="214" t="s">
        <v>80</v>
      </c>
      <c r="AU121" s="214" t="s">
        <v>81</v>
      </c>
      <c r="AY121" s="213" t="s">
        <v>136</v>
      </c>
      <c r="BK121" s="215">
        <f>BK122+BK144+BK157</f>
        <v>0</v>
      </c>
    </row>
    <row r="122" s="12" customFormat="1" ht="22.8" customHeight="1">
      <c r="A122" s="12"/>
      <c r="B122" s="202"/>
      <c r="C122" s="203"/>
      <c r="D122" s="204" t="s">
        <v>80</v>
      </c>
      <c r="E122" s="216" t="s">
        <v>89</v>
      </c>
      <c r="F122" s="216" t="s">
        <v>1363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SUM(P123:P143)</f>
        <v>0</v>
      </c>
      <c r="Q122" s="210"/>
      <c r="R122" s="211">
        <f>SUM(R123:R143)</f>
        <v>0</v>
      </c>
      <c r="S122" s="210"/>
      <c r="T122" s="212">
        <f>SUM(T123:T143)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89</v>
      </c>
      <c r="AT122" s="214" t="s">
        <v>80</v>
      </c>
      <c r="AU122" s="214" t="s">
        <v>89</v>
      </c>
      <c r="AY122" s="213" t="s">
        <v>136</v>
      </c>
      <c r="BK122" s="215">
        <f>SUM(BK123:BK143)</f>
        <v>0</v>
      </c>
    </row>
    <row r="123" s="2" customFormat="1" ht="33" customHeight="1">
      <c r="A123" s="37"/>
      <c r="B123" s="38"/>
      <c r="C123" s="218" t="s">
        <v>89</v>
      </c>
      <c r="D123" s="218" t="s">
        <v>138</v>
      </c>
      <c r="E123" s="219" t="s">
        <v>1364</v>
      </c>
      <c r="F123" s="220" t="s">
        <v>1365</v>
      </c>
      <c r="G123" s="221" t="s">
        <v>160</v>
      </c>
      <c r="H123" s="222">
        <v>1540</v>
      </c>
      <c r="I123" s="223"/>
      <c r="J123" s="224">
        <f>ROUND(I123*H123,2)</f>
        <v>0</v>
      </c>
      <c r="K123" s="225"/>
      <c r="L123" s="43"/>
      <c r="M123" s="226" t="s">
        <v>1</v>
      </c>
      <c r="N123" s="227" t="s">
        <v>46</v>
      </c>
      <c r="O123" s="90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0" t="s">
        <v>142</v>
      </c>
      <c r="AT123" s="230" t="s">
        <v>138</v>
      </c>
      <c r="AU123" s="230" t="s">
        <v>91</v>
      </c>
      <c r="AY123" s="16" t="s">
        <v>136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89</v>
      </c>
      <c r="BK123" s="231">
        <f>ROUND(I123*H123,2)</f>
        <v>0</v>
      </c>
      <c r="BL123" s="16" t="s">
        <v>142</v>
      </c>
      <c r="BM123" s="230" t="s">
        <v>1366</v>
      </c>
    </row>
    <row r="124" s="2" customFormat="1">
      <c r="A124" s="37"/>
      <c r="B124" s="38"/>
      <c r="C124" s="39"/>
      <c r="D124" s="232" t="s">
        <v>144</v>
      </c>
      <c r="E124" s="39"/>
      <c r="F124" s="233" t="s">
        <v>1367</v>
      </c>
      <c r="G124" s="39"/>
      <c r="H124" s="39"/>
      <c r="I124" s="234"/>
      <c r="J124" s="39"/>
      <c r="K124" s="39"/>
      <c r="L124" s="43"/>
      <c r="M124" s="235"/>
      <c r="N124" s="236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144</v>
      </c>
      <c r="AU124" s="16" t="s">
        <v>91</v>
      </c>
    </row>
    <row r="125" s="2" customFormat="1">
      <c r="A125" s="37"/>
      <c r="B125" s="38"/>
      <c r="C125" s="39"/>
      <c r="D125" s="237" t="s">
        <v>146</v>
      </c>
      <c r="E125" s="39"/>
      <c r="F125" s="238" t="s">
        <v>1368</v>
      </c>
      <c r="G125" s="39"/>
      <c r="H125" s="39"/>
      <c r="I125" s="234"/>
      <c r="J125" s="39"/>
      <c r="K125" s="39"/>
      <c r="L125" s="43"/>
      <c r="M125" s="235"/>
      <c r="N125" s="236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146</v>
      </c>
      <c r="AU125" s="16" t="s">
        <v>91</v>
      </c>
    </row>
    <row r="126" s="2" customFormat="1">
      <c r="A126" s="37"/>
      <c r="B126" s="38"/>
      <c r="C126" s="39"/>
      <c r="D126" s="232" t="s">
        <v>148</v>
      </c>
      <c r="E126" s="39"/>
      <c r="F126" s="239" t="s">
        <v>1369</v>
      </c>
      <c r="G126" s="39"/>
      <c r="H126" s="39"/>
      <c r="I126" s="234"/>
      <c r="J126" s="39"/>
      <c r="K126" s="39"/>
      <c r="L126" s="43"/>
      <c r="M126" s="235"/>
      <c r="N126" s="236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148</v>
      </c>
      <c r="AU126" s="16" t="s">
        <v>91</v>
      </c>
    </row>
    <row r="127" s="13" customFormat="1">
      <c r="A127" s="13"/>
      <c r="B127" s="240"/>
      <c r="C127" s="241"/>
      <c r="D127" s="232" t="s">
        <v>150</v>
      </c>
      <c r="E127" s="242" t="s">
        <v>1</v>
      </c>
      <c r="F127" s="243" t="s">
        <v>1370</v>
      </c>
      <c r="G127" s="241"/>
      <c r="H127" s="244">
        <v>42.710000000000001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0" t="s">
        <v>150</v>
      </c>
      <c r="AU127" s="250" t="s">
        <v>91</v>
      </c>
      <c r="AV127" s="13" t="s">
        <v>91</v>
      </c>
      <c r="AW127" s="13" t="s">
        <v>36</v>
      </c>
      <c r="AX127" s="13" t="s">
        <v>81</v>
      </c>
      <c r="AY127" s="250" t="s">
        <v>136</v>
      </c>
    </row>
    <row r="128" s="13" customFormat="1">
      <c r="A128" s="13"/>
      <c r="B128" s="240"/>
      <c r="C128" s="241"/>
      <c r="D128" s="232" t="s">
        <v>150</v>
      </c>
      <c r="E128" s="242" t="s">
        <v>1</v>
      </c>
      <c r="F128" s="243" t="s">
        <v>1371</v>
      </c>
      <c r="G128" s="241"/>
      <c r="H128" s="244">
        <v>158.44</v>
      </c>
      <c r="I128" s="245"/>
      <c r="J128" s="241"/>
      <c r="K128" s="241"/>
      <c r="L128" s="246"/>
      <c r="M128" s="247"/>
      <c r="N128" s="248"/>
      <c r="O128" s="248"/>
      <c r="P128" s="248"/>
      <c r="Q128" s="248"/>
      <c r="R128" s="248"/>
      <c r="S128" s="248"/>
      <c r="T128" s="24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0" t="s">
        <v>150</v>
      </c>
      <c r="AU128" s="250" t="s">
        <v>91</v>
      </c>
      <c r="AV128" s="13" t="s">
        <v>91</v>
      </c>
      <c r="AW128" s="13" t="s">
        <v>36</v>
      </c>
      <c r="AX128" s="13" t="s">
        <v>81</v>
      </c>
      <c r="AY128" s="250" t="s">
        <v>136</v>
      </c>
    </row>
    <row r="129" s="13" customFormat="1">
      <c r="A129" s="13"/>
      <c r="B129" s="240"/>
      <c r="C129" s="241"/>
      <c r="D129" s="232" t="s">
        <v>150</v>
      </c>
      <c r="E129" s="242" t="s">
        <v>1</v>
      </c>
      <c r="F129" s="243" t="s">
        <v>1372</v>
      </c>
      <c r="G129" s="241"/>
      <c r="H129" s="244">
        <v>73.120000000000005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150</v>
      </c>
      <c r="AU129" s="250" t="s">
        <v>91</v>
      </c>
      <c r="AV129" s="13" t="s">
        <v>91</v>
      </c>
      <c r="AW129" s="13" t="s">
        <v>36</v>
      </c>
      <c r="AX129" s="13" t="s">
        <v>81</v>
      </c>
      <c r="AY129" s="250" t="s">
        <v>136</v>
      </c>
    </row>
    <row r="130" s="13" customFormat="1">
      <c r="A130" s="13"/>
      <c r="B130" s="240"/>
      <c r="C130" s="241"/>
      <c r="D130" s="232" t="s">
        <v>150</v>
      </c>
      <c r="E130" s="242" t="s">
        <v>1</v>
      </c>
      <c r="F130" s="243" t="s">
        <v>1373</v>
      </c>
      <c r="G130" s="241"/>
      <c r="H130" s="244">
        <v>536.73000000000002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0" t="s">
        <v>150</v>
      </c>
      <c r="AU130" s="250" t="s">
        <v>91</v>
      </c>
      <c r="AV130" s="13" t="s">
        <v>91</v>
      </c>
      <c r="AW130" s="13" t="s">
        <v>36</v>
      </c>
      <c r="AX130" s="13" t="s">
        <v>81</v>
      </c>
      <c r="AY130" s="250" t="s">
        <v>136</v>
      </c>
    </row>
    <row r="131" s="13" customFormat="1">
      <c r="A131" s="13"/>
      <c r="B131" s="240"/>
      <c r="C131" s="241"/>
      <c r="D131" s="232" t="s">
        <v>150</v>
      </c>
      <c r="E131" s="242" t="s">
        <v>1</v>
      </c>
      <c r="F131" s="243" t="s">
        <v>1374</v>
      </c>
      <c r="G131" s="241"/>
      <c r="H131" s="244">
        <v>404.83999999999998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150</v>
      </c>
      <c r="AU131" s="250" t="s">
        <v>91</v>
      </c>
      <c r="AV131" s="13" t="s">
        <v>91</v>
      </c>
      <c r="AW131" s="13" t="s">
        <v>36</v>
      </c>
      <c r="AX131" s="13" t="s">
        <v>81</v>
      </c>
      <c r="AY131" s="250" t="s">
        <v>136</v>
      </c>
    </row>
    <row r="132" s="13" customFormat="1">
      <c r="A132" s="13"/>
      <c r="B132" s="240"/>
      <c r="C132" s="241"/>
      <c r="D132" s="232" t="s">
        <v>150</v>
      </c>
      <c r="E132" s="242" t="s">
        <v>1</v>
      </c>
      <c r="F132" s="243" t="s">
        <v>1375</v>
      </c>
      <c r="G132" s="241"/>
      <c r="H132" s="244">
        <v>139.28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150</v>
      </c>
      <c r="AU132" s="250" t="s">
        <v>91</v>
      </c>
      <c r="AV132" s="13" t="s">
        <v>91</v>
      </c>
      <c r="AW132" s="13" t="s">
        <v>36</v>
      </c>
      <c r="AX132" s="13" t="s">
        <v>81</v>
      </c>
      <c r="AY132" s="250" t="s">
        <v>136</v>
      </c>
    </row>
    <row r="133" s="13" customFormat="1">
      <c r="A133" s="13"/>
      <c r="B133" s="240"/>
      <c r="C133" s="241"/>
      <c r="D133" s="232" t="s">
        <v>150</v>
      </c>
      <c r="E133" s="242" t="s">
        <v>1</v>
      </c>
      <c r="F133" s="243" t="s">
        <v>1376</v>
      </c>
      <c r="G133" s="241"/>
      <c r="H133" s="244">
        <v>178.88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150</v>
      </c>
      <c r="AU133" s="250" t="s">
        <v>91</v>
      </c>
      <c r="AV133" s="13" t="s">
        <v>91</v>
      </c>
      <c r="AW133" s="13" t="s">
        <v>36</v>
      </c>
      <c r="AX133" s="13" t="s">
        <v>81</v>
      </c>
      <c r="AY133" s="250" t="s">
        <v>136</v>
      </c>
    </row>
    <row r="134" s="13" customFormat="1">
      <c r="A134" s="13"/>
      <c r="B134" s="240"/>
      <c r="C134" s="241"/>
      <c r="D134" s="232" t="s">
        <v>150</v>
      </c>
      <c r="E134" s="242" t="s">
        <v>1</v>
      </c>
      <c r="F134" s="243" t="s">
        <v>1377</v>
      </c>
      <c r="G134" s="241"/>
      <c r="H134" s="244">
        <v>6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150</v>
      </c>
      <c r="AU134" s="250" t="s">
        <v>91</v>
      </c>
      <c r="AV134" s="13" t="s">
        <v>91</v>
      </c>
      <c r="AW134" s="13" t="s">
        <v>36</v>
      </c>
      <c r="AX134" s="13" t="s">
        <v>81</v>
      </c>
      <c r="AY134" s="250" t="s">
        <v>136</v>
      </c>
    </row>
    <row r="135" s="14" customFormat="1">
      <c r="A135" s="14"/>
      <c r="B135" s="251"/>
      <c r="C135" s="252"/>
      <c r="D135" s="232" t="s">
        <v>150</v>
      </c>
      <c r="E135" s="253" t="s">
        <v>1</v>
      </c>
      <c r="F135" s="254" t="s">
        <v>178</v>
      </c>
      <c r="G135" s="252"/>
      <c r="H135" s="255">
        <v>1540</v>
      </c>
      <c r="I135" s="256"/>
      <c r="J135" s="252"/>
      <c r="K135" s="252"/>
      <c r="L135" s="257"/>
      <c r="M135" s="258"/>
      <c r="N135" s="259"/>
      <c r="O135" s="259"/>
      <c r="P135" s="259"/>
      <c r="Q135" s="259"/>
      <c r="R135" s="259"/>
      <c r="S135" s="259"/>
      <c r="T135" s="26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1" t="s">
        <v>150</v>
      </c>
      <c r="AU135" s="261" t="s">
        <v>91</v>
      </c>
      <c r="AV135" s="14" t="s">
        <v>142</v>
      </c>
      <c r="AW135" s="14" t="s">
        <v>36</v>
      </c>
      <c r="AX135" s="14" t="s">
        <v>89</v>
      </c>
      <c r="AY135" s="261" t="s">
        <v>136</v>
      </c>
    </row>
    <row r="136" s="2" customFormat="1" ht="24.15" customHeight="1">
      <c r="A136" s="37"/>
      <c r="B136" s="38"/>
      <c r="C136" s="218" t="s">
        <v>91</v>
      </c>
      <c r="D136" s="218" t="s">
        <v>138</v>
      </c>
      <c r="E136" s="219" t="s">
        <v>1378</v>
      </c>
      <c r="F136" s="220" t="s">
        <v>1379</v>
      </c>
      <c r="G136" s="221" t="s">
        <v>160</v>
      </c>
      <c r="H136" s="222">
        <v>1540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46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142</v>
      </c>
      <c r="AT136" s="230" t="s">
        <v>138</v>
      </c>
      <c r="AU136" s="230" t="s">
        <v>91</v>
      </c>
      <c r="AY136" s="16" t="s">
        <v>136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89</v>
      </c>
      <c r="BK136" s="231">
        <f>ROUND(I136*H136,2)</f>
        <v>0</v>
      </c>
      <c r="BL136" s="16" t="s">
        <v>142</v>
      </c>
      <c r="BM136" s="230" t="s">
        <v>1380</v>
      </c>
    </row>
    <row r="137" s="2" customFormat="1">
      <c r="A137" s="37"/>
      <c r="B137" s="38"/>
      <c r="C137" s="39"/>
      <c r="D137" s="232" t="s">
        <v>144</v>
      </c>
      <c r="E137" s="39"/>
      <c r="F137" s="233" t="s">
        <v>1381</v>
      </c>
      <c r="G137" s="39"/>
      <c r="H137" s="39"/>
      <c r="I137" s="234"/>
      <c r="J137" s="39"/>
      <c r="K137" s="39"/>
      <c r="L137" s="43"/>
      <c r="M137" s="235"/>
      <c r="N137" s="236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144</v>
      </c>
      <c r="AU137" s="16" t="s">
        <v>91</v>
      </c>
    </row>
    <row r="138" s="2" customFormat="1">
      <c r="A138" s="37"/>
      <c r="B138" s="38"/>
      <c r="C138" s="39"/>
      <c r="D138" s="237" t="s">
        <v>146</v>
      </c>
      <c r="E138" s="39"/>
      <c r="F138" s="238" t="s">
        <v>1382</v>
      </c>
      <c r="G138" s="39"/>
      <c r="H138" s="39"/>
      <c r="I138" s="234"/>
      <c r="J138" s="39"/>
      <c r="K138" s="39"/>
      <c r="L138" s="43"/>
      <c r="M138" s="235"/>
      <c r="N138" s="236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146</v>
      </c>
      <c r="AU138" s="16" t="s">
        <v>91</v>
      </c>
    </row>
    <row r="139" s="13" customFormat="1">
      <c r="A139" s="13"/>
      <c r="B139" s="240"/>
      <c r="C139" s="241"/>
      <c r="D139" s="232" t="s">
        <v>150</v>
      </c>
      <c r="E139" s="242" t="s">
        <v>1</v>
      </c>
      <c r="F139" s="243" t="s">
        <v>1383</v>
      </c>
      <c r="G139" s="241"/>
      <c r="H139" s="244">
        <v>1540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150</v>
      </c>
      <c r="AU139" s="250" t="s">
        <v>91</v>
      </c>
      <c r="AV139" s="13" t="s">
        <v>91</v>
      </c>
      <c r="AW139" s="13" t="s">
        <v>36</v>
      </c>
      <c r="AX139" s="13" t="s">
        <v>89</v>
      </c>
      <c r="AY139" s="250" t="s">
        <v>136</v>
      </c>
    </row>
    <row r="140" s="2" customFormat="1" ht="24.15" customHeight="1">
      <c r="A140" s="37"/>
      <c r="B140" s="38"/>
      <c r="C140" s="218" t="s">
        <v>157</v>
      </c>
      <c r="D140" s="218" t="s">
        <v>138</v>
      </c>
      <c r="E140" s="219" t="s">
        <v>1275</v>
      </c>
      <c r="F140" s="220" t="s">
        <v>1384</v>
      </c>
      <c r="G140" s="221" t="s">
        <v>265</v>
      </c>
      <c r="H140" s="222">
        <v>1800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46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142</v>
      </c>
      <c r="AT140" s="230" t="s">
        <v>138</v>
      </c>
      <c r="AU140" s="230" t="s">
        <v>91</v>
      </c>
      <c r="AY140" s="16" t="s">
        <v>136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89</v>
      </c>
      <c r="BK140" s="231">
        <f>ROUND(I140*H140,2)</f>
        <v>0</v>
      </c>
      <c r="BL140" s="16" t="s">
        <v>142</v>
      </c>
      <c r="BM140" s="230" t="s">
        <v>1385</v>
      </c>
    </row>
    <row r="141" s="2" customFormat="1">
      <c r="A141" s="37"/>
      <c r="B141" s="38"/>
      <c r="C141" s="39"/>
      <c r="D141" s="232" t="s">
        <v>144</v>
      </c>
      <c r="E141" s="39"/>
      <c r="F141" s="233" t="s">
        <v>1386</v>
      </c>
      <c r="G141" s="39"/>
      <c r="H141" s="39"/>
      <c r="I141" s="234"/>
      <c r="J141" s="39"/>
      <c r="K141" s="39"/>
      <c r="L141" s="43"/>
      <c r="M141" s="235"/>
      <c r="N141" s="236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144</v>
      </c>
      <c r="AU141" s="16" t="s">
        <v>91</v>
      </c>
    </row>
    <row r="142" s="2" customFormat="1">
      <c r="A142" s="37"/>
      <c r="B142" s="38"/>
      <c r="C142" s="39"/>
      <c r="D142" s="232" t="s">
        <v>148</v>
      </c>
      <c r="E142" s="39"/>
      <c r="F142" s="239" t="s">
        <v>1387</v>
      </c>
      <c r="G142" s="39"/>
      <c r="H142" s="39"/>
      <c r="I142" s="234"/>
      <c r="J142" s="39"/>
      <c r="K142" s="39"/>
      <c r="L142" s="43"/>
      <c r="M142" s="235"/>
      <c r="N142" s="236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148</v>
      </c>
      <c r="AU142" s="16" t="s">
        <v>91</v>
      </c>
    </row>
    <row r="143" s="13" customFormat="1">
      <c r="A143" s="13"/>
      <c r="B143" s="240"/>
      <c r="C143" s="241"/>
      <c r="D143" s="232" t="s">
        <v>150</v>
      </c>
      <c r="E143" s="242" t="s">
        <v>1</v>
      </c>
      <c r="F143" s="243" t="s">
        <v>1388</v>
      </c>
      <c r="G143" s="241"/>
      <c r="H143" s="244">
        <v>1800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150</v>
      </c>
      <c r="AU143" s="250" t="s">
        <v>91</v>
      </c>
      <c r="AV143" s="13" t="s">
        <v>91</v>
      </c>
      <c r="AW143" s="13" t="s">
        <v>36</v>
      </c>
      <c r="AX143" s="13" t="s">
        <v>89</v>
      </c>
      <c r="AY143" s="250" t="s">
        <v>136</v>
      </c>
    </row>
    <row r="144" s="12" customFormat="1" ht="22.8" customHeight="1">
      <c r="A144" s="12"/>
      <c r="B144" s="202"/>
      <c r="C144" s="203"/>
      <c r="D144" s="204" t="s">
        <v>80</v>
      </c>
      <c r="E144" s="216" t="s">
        <v>91</v>
      </c>
      <c r="F144" s="216" t="s">
        <v>1389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SUM(P145:P156)</f>
        <v>0</v>
      </c>
      <c r="Q144" s="210"/>
      <c r="R144" s="211">
        <f>SUM(R145:R156)</f>
        <v>643.82849999999996</v>
      </c>
      <c r="S144" s="210"/>
      <c r="T144" s="212">
        <f>SUM(T145:T156)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89</v>
      </c>
      <c r="AT144" s="214" t="s">
        <v>80</v>
      </c>
      <c r="AU144" s="214" t="s">
        <v>89</v>
      </c>
      <c r="AY144" s="213" t="s">
        <v>136</v>
      </c>
      <c r="BK144" s="215">
        <f>SUM(BK145:BK156)</f>
        <v>0</v>
      </c>
    </row>
    <row r="145" s="2" customFormat="1" ht="16.5" customHeight="1">
      <c r="A145" s="37"/>
      <c r="B145" s="38"/>
      <c r="C145" s="218" t="s">
        <v>142</v>
      </c>
      <c r="D145" s="218" t="s">
        <v>138</v>
      </c>
      <c r="E145" s="219" t="s">
        <v>1390</v>
      </c>
      <c r="F145" s="220" t="s">
        <v>1391</v>
      </c>
      <c r="G145" s="221" t="s">
        <v>160</v>
      </c>
      <c r="H145" s="222">
        <v>264.94999999999999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46</v>
      </c>
      <c r="O145" s="90"/>
      <c r="P145" s="228">
        <f>O145*H145</f>
        <v>0</v>
      </c>
      <c r="Q145" s="228">
        <v>2.4300000000000002</v>
      </c>
      <c r="R145" s="228">
        <f>Q145*H145</f>
        <v>643.82849999999996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142</v>
      </c>
      <c r="AT145" s="230" t="s">
        <v>138</v>
      </c>
      <c r="AU145" s="230" t="s">
        <v>91</v>
      </c>
      <c r="AY145" s="16" t="s">
        <v>136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89</v>
      </c>
      <c r="BK145" s="231">
        <f>ROUND(I145*H145,2)</f>
        <v>0</v>
      </c>
      <c r="BL145" s="16" t="s">
        <v>142</v>
      </c>
      <c r="BM145" s="230" t="s">
        <v>1392</v>
      </c>
    </row>
    <row r="146" s="2" customFormat="1">
      <c r="A146" s="37"/>
      <c r="B146" s="38"/>
      <c r="C146" s="39"/>
      <c r="D146" s="232" t="s">
        <v>144</v>
      </c>
      <c r="E146" s="39"/>
      <c r="F146" s="233" t="s">
        <v>1393</v>
      </c>
      <c r="G146" s="39"/>
      <c r="H146" s="39"/>
      <c r="I146" s="234"/>
      <c r="J146" s="39"/>
      <c r="K146" s="39"/>
      <c r="L146" s="43"/>
      <c r="M146" s="235"/>
      <c r="N146" s="236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144</v>
      </c>
      <c r="AU146" s="16" t="s">
        <v>91</v>
      </c>
    </row>
    <row r="147" s="2" customFormat="1">
      <c r="A147" s="37"/>
      <c r="B147" s="38"/>
      <c r="C147" s="39"/>
      <c r="D147" s="237" t="s">
        <v>146</v>
      </c>
      <c r="E147" s="39"/>
      <c r="F147" s="238" t="s">
        <v>1394</v>
      </c>
      <c r="G147" s="39"/>
      <c r="H147" s="39"/>
      <c r="I147" s="234"/>
      <c r="J147" s="39"/>
      <c r="K147" s="39"/>
      <c r="L147" s="43"/>
      <c r="M147" s="235"/>
      <c r="N147" s="236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146</v>
      </c>
      <c r="AU147" s="16" t="s">
        <v>91</v>
      </c>
    </row>
    <row r="148" s="2" customFormat="1">
      <c r="A148" s="37"/>
      <c r="B148" s="38"/>
      <c r="C148" s="39"/>
      <c r="D148" s="232" t="s">
        <v>148</v>
      </c>
      <c r="E148" s="39"/>
      <c r="F148" s="239" t="s">
        <v>1395</v>
      </c>
      <c r="G148" s="39"/>
      <c r="H148" s="39"/>
      <c r="I148" s="234"/>
      <c r="J148" s="39"/>
      <c r="K148" s="39"/>
      <c r="L148" s="43"/>
      <c r="M148" s="235"/>
      <c r="N148" s="236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148</v>
      </c>
      <c r="AU148" s="16" t="s">
        <v>91</v>
      </c>
    </row>
    <row r="149" s="13" customFormat="1">
      <c r="A149" s="13"/>
      <c r="B149" s="240"/>
      <c r="C149" s="241"/>
      <c r="D149" s="232" t="s">
        <v>150</v>
      </c>
      <c r="E149" s="242" t="s">
        <v>1</v>
      </c>
      <c r="F149" s="243" t="s">
        <v>1396</v>
      </c>
      <c r="G149" s="241"/>
      <c r="H149" s="244">
        <v>131.25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150</v>
      </c>
      <c r="AU149" s="250" t="s">
        <v>91</v>
      </c>
      <c r="AV149" s="13" t="s">
        <v>91</v>
      </c>
      <c r="AW149" s="13" t="s">
        <v>36</v>
      </c>
      <c r="AX149" s="13" t="s">
        <v>81</v>
      </c>
      <c r="AY149" s="250" t="s">
        <v>136</v>
      </c>
    </row>
    <row r="150" s="13" customFormat="1">
      <c r="A150" s="13"/>
      <c r="B150" s="240"/>
      <c r="C150" s="241"/>
      <c r="D150" s="232" t="s">
        <v>150</v>
      </c>
      <c r="E150" s="242" t="s">
        <v>1</v>
      </c>
      <c r="F150" s="243" t="s">
        <v>1397</v>
      </c>
      <c r="G150" s="241"/>
      <c r="H150" s="244">
        <v>88.5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150</v>
      </c>
      <c r="AU150" s="250" t="s">
        <v>91</v>
      </c>
      <c r="AV150" s="13" t="s">
        <v>91</v>
      </c>
      <c r="AW150" s="13" t="s">
        <v>36</v>
      </c>
      <c r="AX150" s="13" t="s">
        <v>81</v>
      </c>
      <c r="AY150" s="250" t="s">
        <v>136</v>
      </c>
    </row>
    <row r="151" s="13" customFormat="1">
      <c r="A151" s="13"/>
      <c r="B151" s="240"/>
      <c r="C151" s="241"/>
      <c r="D151" s="232" t="s">
        <v>150</v>
      </c>
      <c r="E151" s="242" t="s">
        <v>1</v>
      </c>
      <c r="F151" s="243" t="s">
        <v>1398</v>
      </c>
      <c r="G151" s="241"/>
      <c r="H151" s="244">
        <v>45.200000000000003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150</v>
      </c>
      <c r="AU151" s="250" t="s">
        <v>91</v>
      </c>
      <c r="AV151" s="13" t="s">
        <v>91</v>
      </c>
      <c r="AW151" s="13" t="s">
        <v>36</v>
      </c>
      <c r="AX151" s="13" t="s">
        <v>81</v>
      </c>
      <c r="AY151" s="250" t="s">
        <v>136</v>
      </c>
    </row>
    <row r="152" s="14" customFormat="1">
      <c r="A152" s="14"/>
      <c r="B152" s="251"/>
      <c r="C152" s="252"/>
      <c r="D152" s="232" t="s">
        <v>150</v>
      </c>
      <c r="E152" s="253" t="s">
        <v>1</v>
      </c>
      <c r="F152" s="254" t="s">
        <v>178</v>
      </c>
      <c r="G152" s="252"/>
      <c r="H152" s="255">
        <v>264.94999999999999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1" t="s">
        <v>150</v>
      </c>
      <c r="AU152" s="261" t="s">
        <v>91</v>
      </c>
      <c r="AV152" s="14" t="s">
        <v>142</v>
      </c>
      <c r="AW152" s="14" t="s">
        <v>36</v>
      </c>
      <c r="AX152" s="14" t="s">
        <v>89</v>
      </c>
      <c r="AY152" s="261" t="s">
        <v>136</v>
      </c>
    </row>
    <row r="153" s="2" customFormat="1" ht="16.5" customHeight="1">
      <c r="A153" s="37"/>
      <c r="B153" s="38"/>
      <c r="C153" s="218" t="s">
        <v>170</v>
      </c>
      <c r="D153" s="218" t="s">
        <v>138</v>
      </c>
      <c r="E153" s="219" t="s">
        <v>418</v>
      </c>
      <c r="F153" s="220" t="s">
        <v>419</v>
      </c>
      <c r="G153" s="221" t="s">
        <v>265</v>
      </c>
      <c r="H153" s="222">
        <v>529.89999999999998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46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142</v>
      </c>
      <c r="AT153" s="230" t="s">
        <v>138</v>
      </c>
      <c r="AU153" s="230" t="s">
        <v>91</v>
      </c>
      <c r="AY153" s="16" t="s">
        <v>136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89</v>
      </c>
      <c r="BK153" s="231">
        <f>ROUND(I153*H153,2)</f>
        <v>0</v>
      </c>
      <c r="BL153" s="16" t="s">
        <v>142</v>
      </c>
      <c r="BM153" s="230" t="s">
        <v>1399</v>
      </c>
    </row>
    <row r="154" s="2" customFormat="1">
      <c r="A154" s="37"/>
      <c r="B154" s="38"/>
      <c r="C154" s="39"/>
      <c r="D154" s="232" t="s">
        <v>144</v>
      </c>
      <c r="E154" s="39"/>
      <c r="F154" s="233" t="s">
        <v>421</v>
      </c>
      <c r="G154" s="39"/>
      <c r="H154" s="39"/>
      <c r="I154" s="234"/>
      <c r="J154" s="39"/>
      <c r="K154" s="39"/>
      <c r="L154" s="43"/>
      <c r="M154" s="235"/>
      <c r="N154" s="236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144</v>
      </c>
      <c r="AU154" s="16" t="s">
        <v>91</v>
      </c>
    </row>
    <row r="155" s="2" customFormat="1">
      <c r="A155" s="37"/>
      <c r="B155" s="38"/>
      <c r="C155" s="39"/>
      <c r="D155" s="237" t="s">
        <v>146</v>
      </c>
      <c r="E155" s="39"/>
      <c r="F155" s="238" t="s">
        <v>422</v>
      </c>
      <c r="G155" s="39"/>
      <c r="H155" s="39"/>
      <c r="I155" s="234"/>
      <c r="J155" s="39"/>
      <c r="K155" s="39"/>
      <c r="L155" s="43"/>
      <c r="M155" s="235"/>
      <c r="N155" s="236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146</v>
      </c>
      <c r="AU155" s="16" t="s">
        <v>91</v>
      </c>
    </row>
    <row r="156" s="13" customFormat="1">
      <c r="A156" s="13"/>
      <c r="B156" s="240"/>
      <c r="C156" s="241"/>
      <c r="D156" s="232" t="s">
        <v>150</v>
      </c>
      <c r="E156" s="242" t="s">
        <v>1</v>
      </c>
      <c r="F156" s="243" t="s">
        <v>1400</v>
      </c>
      <c r="G156" s="241"/>
      <c r="H156" s="244">
        <v>529.89999999999998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150</v>
      </c>
      <c r="AU156" s="250" t="s">
        <v>91</v>
      </c>
      <c r="AV156" s="13" t="s">
        <v>91</v>
      </c>
      <c r="AW156" s="13" t="s">
        <v>36</v>
      </c>
      <c r="AX156" s="13" t="s">
        <v>89</v>
      </c>
      <c r="AY156" s="250" t="s">
        <v>136</v>
      </c>
    </row>
    <row r="157" s="12" customFormat="1" ht="22.8" customHeight="1">
      <c r="A157" s="12"/>
      <c r="B157" s="202"/>
      <c r="C157" s="203"/>
      <c r="D157" s="204" t="s">
        <v>80</v>
      </c>
      <c r="E157" s="216" t="s">
        <v>157</v>
      </c>
      <c r="F157" s="216" t="s">
        <v>1401</v>
      </c>
      <c r="G157" s="203"/>
      <c r="H157" s="203"/>
      <c r="I157" s="206"/>
      <c r="J157" s="217">
        <f>BK157</f>
        <v>0</v>
      </c>
      <c r="K157" s="203"/>
      <c r="L157" s="208"/>
      <c r="M157" s="209"/>
      <c r="N157" s="210"/>
      <c r="O157" s="210"/>
      <c r="P157" s="211">
        <f>SUM(P158:P166)</f>
        <v>0</v>
      </c>
      <c r="Q157" s="210"/>
      <c r="R157" s="211">
        <f>SUM(R158:R166)</f>
        <v>109.6416</v>
      </c>
      <c r="S157" s="210"/>
      <c r="T157" s="212">
        <f>SUM(T158:T166)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3" t="s">
        <v>89</v>
      </c>
      <c r="AT157" s="214" t="s">
        <v>80</v>
      </c>
      <c r="AU157" s="214" t="s">
        <v>89</v>
      </c>
      <c r="AY157" s="213" t="s">
        <v>136</v>
      </c>
      <c r="BK157" s="215">
        <f>SUM(BK158:BK166)</f>
        <v>0</v>
      </c>
    </row>
    <row r="158" s="2" customFormat="1" ht="24.15" customHeight="1">
      <c r="A158" s="37"/>
      <c r="B158" s="38"/>
      <c r="C158" s="218" t="s">
        <v>179</v>
      </c>
      <c r="D158" s="218" t="s">
        <v>138</v>
      </c>
      <c r="E158" s="219" t="s">
        <v>1402</v>
      </c>
      <c r="F158" s="220" t="s">
        <v>1403</v>
      </c>
      <c r="G158" s="221" t="s">
        <v>160</v>
      </c>
      <c r="H158" s="222">
        <v>45.119999999999997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46</v>
      </c>
      <c r="O158" s="90"/>
      <c r="P158" s="228">
        <f>O158*H158</f>
        <v>0</v>
      </c>
      <c r="Q158" s="228">
        <v>2.4300000000000002</v>
      </c>
      <c r="R158" s="228">
        <f>Q158*H158</f>
        <v>109.6416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142</v>
      </c>
      <c r="AT158" s="230" t="s">
        <v>138</v>
      </c>
      <c r="AU158" s="230" t="s">
        <v>91</v>
      </c>
      <c r="AY158" s="16" t="s">
        <v>136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89</v>
      </c>
      <c r="BK158" s="231">
        <f>ROUND(I158*H158,2)</f>
        <v>0</v>
      </c>
      <c r="BL158" s="16" t="s">
        <v>142</v>
      </c>
      <c r="BM158" s="230" t="s">
        <v>1404</v>
      </c>
    </row>
    <row r="159" s="2" customFormat="1">
      <c r="A159" s="37"/>
      <c r="B159" s="38"/>
      <c r="C159" s="39"/>
      <c r="D159" s="232" t="s">
        <v>144</v>
      </c>
      <c r="E159" s="39"/>
      <c r="F159" s="233" t="s">
        <v>1403</v>
      </c>
      <c r="G159" s="39"/>
      <c r="H159" s="39"/>
      <c r="I159" s="234"/>
      <c r="J159" s="39"/>
      <c r="K159" s="39"/>
      <c r="L159" s="43"/>
      <c r="M159" s="235"/>
      <c r="N159" s="236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144</v>
      </c>
      <c r="AU159" s="16" t="s">
        <v>91</v>
      </c>
    </row>
    <row r="160" s="2" customFormat="1">
      <c r="A160" s="37"/>
      <c r="B160" s="38"/>
      <c r="C160" s="39"/>
      <c r="D160" s="232" t="s">
        <v>148</v>
      </c>
      <c r="E160" s="39"/>
      <c r="F160" s="239" t="s">
        <v>1405</v>
      </c>
      <c r="G160" s="39"/>
      <c r="H160" s="39"/>
      <c r="I160" s="234"/>
      <c r="J160" s="39"/>
      <c r="K160" s="39"/>
      <c r="L160" s="43"/>
      <c r="M160" s="235"/>
      <c r="N160" s="236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148</v>
      </c>
      <c r="AU160" s="16" t="s">
        <v>91</v>
      </c>
    </row>
    <row r="161" s="13" customFormat="1">
      <c r="A161" s="13"/>
      <c r="B161" s="240"/>
      <c r="C161" s="241"/>
      <c r="D161" s="232" t="s">
        <v>150</v>
      </c>
      <c r="E161" s="242" t="s">
        <v>1</v>
      </c>
      <c r="F161" s="243" t="s">
        <v>1406</v>
      </c>
      <c r="G161" s="241"/>
      <c r="H161" s="244">
        <v>45.119999999999997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150</v>
      </c>
      <c r="AU161" s="250" t="s">
        <v>91</v>
      </c>
      <c r="AV161" s="13" t="s">
        <v>91</v>
      </c>
      <c r="AW161" s="13" t="s">
        <v>36</v>
      </c>
      <c r="AX161" s="13" t="s">
        <v>81</v>
      </c>
      <c r="AY161" s="250" t="s">
        <v>136</v>
      </c>
    </row>
    <row r="162" s="14" customFormat="1">
      <c r="A162" s="14"/>
      <c r="B162" s="251"/>
      <c r="C162" s="252"/>
      <c r="D162" s="232" t="s">
        <v>150</v>
      </c>
      <c r="E162" s="253" t="s">
        <v>1</v>
      </c>
      <c r="F162" s="254" t="s">
        <v>178</v>
      </c>
      <c r="G162" s="252"/>
      <c r="H162" s="255">
        <v>45.119999999999997</v>
      </c>
      <c r="I162" s="256"/>
      <c r="J162" s="252"/>
      <c r="K162" s="252"/>
      <c r="L162" s="257"/>
      <c r="M162" s="258"/>
      <c r="N162" s="259"/>
      <c r="O162" s="259"/>
      <c r="P162" s="259"/>
      <c r="Q162" s="259"/>
      <c r="R162" s="259"/>
      <c r="S162" s="259"/>
      <c r="T162" s="26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1" t="s">
        <v>150</v>
      </c>
      <c r="AU162" s="261" t="s">
        <v>91</v>
      </c>
      <c r="AV162" s="14" t="s">
        <v>142</v>
      </c>
      <c r="AW162" s="14" t="s">
        <v>36</v>
      </c>
      <c r="AX162" s="14" t="s">
        <v>89</v>
      </c>
      <c r="AY162" s="261" t="s">
        <v>136</v>
      </c>
    </row>
    <row r="163" s="2" customFormat="1" ht="16.5" customHeight="1">
      <c r="A163" s="37"/>
      <c r="B163" s="38"/>
      <c r="C163" s="218" t="s">
        <v>184</v>
      </c>
      <c r="D163" s="218" t="s">
        <v>138</v>
      </c>
      <c r="E163" s="219" t="s">
        <v>1407</v>
      </c>
      <c r="F163" s="220" t="s">
        <v>419</v>
      </c>
      <c r="G163" s="221" t="s">
        <v>265</v>
      </c>
      <c r="H163" s="222">
        <v>90.239999999999995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46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142</v>
      </c>
      <c r="AT163" s="230" t="s">
        <v>138</v>
      </c>
      <c r="AU163" s="230" t="s">
        <v>91</v>
      </c>
      <c r="AY163" s="16" t="s">
        <v>136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89</v>
      </c>
      <c r="BK163" s="231">
        <f>ROUND(I163*H163,2)</f>
        <v>0</v>
      </c>
      <c r="BL163" s="16" t="s">
        <v>142</v>
      </c>
      <c r="BM163" s="230" t="s">
        <v>1408</v>
      </c>
    </row>
    <row r="164" s="2" customFormat="1">
      <c r="A164" s="37"/>
      <c r="B164" s="38"/>
      <c r="C164" s="39"/>
      <c r="D164" s="232" t="s">
        <v>144</v>
      </c>
      <c r="E164" s="39"/>
      <c r="F164" s="233" t="s">
        <v>421</v>
      </c>
      <c r="G164" s="39"/>
      <c r="H164" s="39"/>
      <c r="I164" s="234"/>
      <c r="J164" s="39"/>
      <c r="K164" s="39"/>
      <c r="L164" s="43"/>
      <c r="M164" s="235"/>
      <c r="N164" s="236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144</v>
      </c>
      <c r="AU164" s="16" t="s">
        <v>91</v>
      </c>
    </row>
    <row r="165" s="2" customFormat="1">
      <c r="A165" s="37"/>
      <c r="B165" s="38"/>
      <c r="C165" s="39"/>
      <c r="D165" s="232" t="s">
        <v>148</v>
      </c>
      <c r="E165" s="39"/>
      <c r="F165" s="239" t="s">
        <v>1409</v>
      </c>
      <c r="G165" s="39"/>
      <c r="H165" s="39"/>
      <c r="I165" s="234"/>
      <c r="J165" s="39"/>
      <c r="K165" s="39"/>
      <c r="L165" s="43"/>
      <c r="M165" s="235"/>
      <c r="N165" s="236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148</v>
      </c>
      <c r="AU165" s="16" t="s">
        <v>91</v>
      </c>
    </row>
    <row r="166" s="13" customFormat="1">
      <c r="A166" s="13"/>
      <c r="B166" s="240"/>
      <c r="C166" s="241"/>
      <c r="D166" s="232" t="s">
        <v>150</v>
      </c>
      <c r="E166" s="242" t="s">
        <v>1</v>
      </c>
      <c r="F166" s="243" t="s">
        <v>1410</v>
      </c>
      <c r="G166" s="241"/>
      <c r="H166" s="244">
        <v>90.239999999999995</v>
      </c>
      <c r="I166" s="245"/>
      <c r="J166" s="241"/>
      <c r="K166" s="241"/>
      <c r="L166" s="246"/>
      <c r="M166" s="273"/>
      <c r="N166" s="274"/>
      <c r="O166" s="274"/>
      <c r="P166" s="274"/>
      <c r="Q166" s="274"/>
      <c r="R166" s="274"/>
      <c r="S166" s="274"/>
      <c r="T166" s="27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150</v>
      </c>
      <c r="AU166" s="250" t="s">
        <v>91</v>
      </c>
      <c r="AV166" s="13" t="s">
        <v>91</v>
      </c>
      <c r="AW166" s="13" t="s">
        <v>36</v>
      </c>
      <c r="AX166" s="13" t="s">
        <v>89</v>
      </c>
      <c r="AY166" s="250" t="s">
        <v>136</v>
      </c>
    </row>
    <row r="167" s="2" customFormat="1" ht="6.96" customHeight="1">
      <c r="A167" s="37"/>
      <c r="B167" s="65"/>
      <c r="C167" s="66"/>
      <c r="D167" s="66"/>
      <c r="E167" s="66"/>
      <c r="F167" s="66"/>
      <c r="G167" s="66"/>
      <c r="H167" s="66"/>
      <c r="I167" s="66"/>
      <c r="J167" s="66"/>
      <c r="K167" s="66"/>
      <c r="L167" s="43"/>
      <c r="M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</row>
  </sheetData>
  <sheetProtection sheet="1" autoFilter="0" formatColumns="0" formatRows="0" objects="1" scenarios="1" spinCount="100000" saltValue="4OpIPnxZRC0X1IDle/qxnqKSuIwTu/i4iClzKCtzyCXHkdSwQriTn7lezt+SPAY5HuVwFkdlcdJTq9XM7xyKjg==" hashValue="pb+Wiqj8OwbOnbYmVnRhEUiO0lzIomBCJlJqrZmmvmAX8jZdtCblyFa4XJjuvFvi9KClkoMwtB8n+usjZ2Rgmw==" algorithmName="SHA-512" password="CC35"/>
  <autoFilter ref="C119:K16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hyperlinks>
    <hyperlink ref="F125" r:id="rId1" display="https://podminky.urs.cz/item/CS_URS_2021_01/129253201"/>
    <hyperlink ref="F138" r:id="rId2" display="https://podminky.urs.cz/item/CS_URS_2021_01/162251101"/>
    <hyperlink ref="F147" r:id="rId3" display="https://podminky.urs.cz/item/CS_URS_2021_01/462511111"/>
    <hyperlink ref="F155" r:id="rId4" display="https://podminky.urs.cz/item/CS_URS_2021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91</v>
      </c>
    </row>
    <row r="4" s="1" customFormat="1" ht="24.96" customHeight="1">
      <c r="B4" s="19"/>
      <c r="D4" s="137" t="s">
        <v>104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Krounka, Otradov, oprava opevnění, ř. km 15,200-16,580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1411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4.11.2021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41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43</v>
      </c>
      <c r="G32" s="37"/>
      <c r="H32" s="37"/>
      <c r="I32" s="151" t="s">
        <v>42</v>
      </c>
      <c r="J32" s="151" t="s">
        <v>44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45</v>
      </c>
      <c r="E33" s="139" t="s">
        <v>46</v>
      </c>
      <c r="F33" s="153">
        <f>ROUND((SUM(BE118:BE198)),  2)</f>
        <v>0</v>
      </c>
      <c r="G33" s="37"/>
      <c r="H33" s="37"/>
      <c r="I33" s="154">
        <v>0.20999999999999999</v>
      </c>
      <c r="J33" s="153">
        <f>ROUND(((SUM(BE118:BE198))*I33),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47</v>
      </c>
      <c r="F34" s="153">
        <f>ROUND((SUM(BF118:BF198)),  2)</f>
        <v>0</v>
      </c>
      <c r="G34" s="37"/>
      <c r="H34" s="37"/>
      <c r="I34" s="154">
        <v>0.14999999999999999</v>
      </c>
      <c r="J34" s="153">
        <f>ROUND(((SUM(BF118:BF198))*I34),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48</v>
      </c>
      <c r="F35" s="153">
        <f>ROUND((SUM(BG118:BG198)),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49</v>
      </c>
      <c r="F36" s="153">
        <f>ROUND((SUM(BH118:BH198)),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50</v>
      </c>
      <c r="F37" s="153">
        <f>ROUND((SUM(BI118:BI198)),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51</v>
      </c>
      <c r="E39" s="157"/>
      <c r="F39" s="157"/>
      <c r="G39" s="158" t="s">
        <v>52</v>
      </c>
      <c r="H39" s="159" t="s">
        <v>53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54</v>
      </c>
      <c r="E50" s="163"/>
      <c r="F50" s="163"/>
      <c r="G50" s="162" t="s">
        <v>55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56</v>
      </c>
      <c r="E61" s="165"/>
      <c r="F61" s="166" t="s">
        <v>57</v>
      </c>
      <c r="G61" s="164" t="s">
        <v>56</v>
      </c>
      <c r="H61" s="165"/>
      <c r="I61" s="165"/>
      <c r="J61" s="167" t="s">
        <v>57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58</v>
      </c>
      <c r="E65" s="168"/>
      <c r="F65" s="168"/>
      <c r="G65" s="162" t="s">
        <v>59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56</v>
      </c>
      <c r="E76" s="165"/>
      <c r="F76" s="166" t="s">
        <v>57</v>
      </c>
      <c r="G76" s="164" t="s">
        <v>56</v>
      </c>
      <c r="H76" s="165"/>
      <c r="I76" s="165"/>
      <c r="J76" s="167" t="s">
        <v>57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Krounka, Otradov, oprava opevnění, ř. km 15,200-16,580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06 - Kácení dřevin - část oprava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vodní tok Krounka, obec Otradov</v>
      </c>
      <c r="G89" s="39"/>
      <c r="H89" s="39"/>
      <c r="I89" s="31" t="s">
        <v>22</v>
      </c>
      <c r="J89" s="78" t="str">
        <f>IF(J12="","",J12)</f>
        <v>4.11.2021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Povodí Labe, státní podnik</v>
      </c>
      <c r="G91" s="39"/>
      <c r="H91" s="39"/>
      <c r="I91" s="31" t="s">
        <v>32</v>
      </c>
      <c r="J91" s="35" t="str">
        <f>E21</f>
        <v>Vodní zdroje Ekomonitor spol. s r. 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108</v>
      </c>
      <c r="D94" s="175"/>
      <c r="E94" s="175"/>
      <c r="F94" s="175"/>
      <c r="G94" s="175"/>
      <c r="H94" s="175"/>
      <c r="I94" s="175"/>
      <c r="J94" s="176" t="s">
        <v>109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110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111</v>
      </c>
    </row>
    <row r="97" s="9" customFormat="1" ht="24.96" customHeight="1">
      <c r="A97" s="9"/>
      <c r="B97" s="178"/>
      <c r="C97" s="179"/>
      <c r="D97" s="180" t="s">
        <v>112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1412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121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Krounka, Otradov, oprava opevnění, ř. km 15,200-16,580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105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SO 06 - Kácení dřevin - část oprava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vodní tok Krounka, obec Otradov</v>
      </c>
      <c r="G112" s="39"/>
      <c r="H112" s="39"/>
      <c r="I112" s="31" t="s">
        <v>22</v>
      </c>
      <c r="J112" s="78" t="str">
        <f>IF(J12="","",J12)</f>
        <v>4.11.2021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40.05" customHeight="1">
      <c r="A114" s="37"/>
      <c r="B114" s="38"/>
      <c r="C114" s="31" t="s">
        <v>24</v>
      </c>
      <c r="D114" s="39"/>
      <c r="E114" s="39"/>
      <c r="F114" s="26" t="str">
        <f>E15</f>
        <v>Povodí Labe, státní podnik</v>
      </c>
      <c r="G114" s="39"/>
      <c r="H114" s="39"/>
      <c r="I114" s="31" t="s">
        <v>32</v>
      </c>
      <c r="J114" s="35" t="str">
        <f>E21</f>
        <v>Vodní zdroje Ekomonitor spol. s r. o.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30</v>
      </c>
      <c r="D115" s="39"/>
      <c r="E115" s="39"/>
      <c r="F115" s="26" t="str">
        <f>IF(E18="","",E18)</f>
        <v>Vyplň údaj</v>
      </c>
      <c r="G115" s="39"/>
      <c r="H115" s="39"/>
      <c r="I115" s="31" t="s">
        <v>37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122</v>
      </c>
      <c r="D117" s="193" t="s">
        <v>66</v>
      </c>
      <c r="E117" s="193" t="s">
        <v>62</v>
      </c>
      <c r="F117" s="193" t="s">
        <v>63</v>
      </c>
      <c r="G117" s="193" t="s">
        <v>123</v>
      </c>
      <c r="H117" s="193" t="s">
        <v>124</v>
      </c>
      <c r="I117" s="193" t="s">
        <v>125</v>
      </c>
      <c r="J117" s="194" t="s">
        <v>109</v>
      </c>
      <c r="K117" s="195" t="s">
        <v>126</v>
      </c>
      <c r="L117" s="196"/>
      <c r="M117" s="99" t="s">
        <v>1</v>
      </c>
      <c r="N117" s="100" t="s">
        <v>45</v>
      </c>
      <c r="O117" s="100" t="s">
        <v>127</v>
      </c>
      <c r="P117" s="100" t="s">
        <v>128</v>
      </c>
      <c r="Q117" s="100" t="s">
        <v>129</v>
      </c>
      <c r="R117" s="100" t="s">
        <v>130</v>
      </c>
      <c r="S117" s="100" t="s">
        <v>131</v>
      </c>
      <c r="T117" s="101" t="s">
        <v>132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133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80</v>
      </c>
      <c r="AU118" s="16" t="s">
        <v>111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80</v>
      </c>
      <c r="E119" s="205" t="s">
        <v>134</v>
      </c>
      <c r="F119" s="205" t="s">
        <v>135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89</v>
      </c>
      <c r="AT119" s="214" t="s">
        <v>80</v>
      </c>
      <c r="AU119" s="214" t="s">
        <v>81</v>
      </c>
      <c r="AY119" s="213" t="s">
        <v>136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80</v>
      </c>
      <c r="E120" s="216" t="s">
        <v>89</v>
      </c>
      <c r="F120" s="216" t="s">
        <v>1413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SUM(P121:P198)</f>
        <v>0</v>
      </c>
      <c r="Q120" s="210"/>
      <c r="R120" s="211">
        <f>SUM(R121:R198)</f>
        <v>0</v>
      </c>
      <c r="S120" s="210"/>
      <c r="T120" s="212">
        <f>SUM(T121:T198)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89</v>
      </c>
      <c r="AT120" s="214" t="s">
        <v>80</v>
      </c>
      <c r="AU120" s="214" t="s">
        <v>89</v>
      </c>
      <c r="AY120" s="213" t="s">
        <v>136</v>
      </c>
      <c r="BK120" s="215">
        <f>SUM(BK121:BK198)</f>
        <v>0</v>
      </c>
    </row>
    <row r="121" s="2" customFormat="1" ht="33" customHeight="1">
      <c r="A121" s="37"/>
      <c r="B121" s="38"/>
      <c r="C121" s="218" t="s">
        <v>89</v>
      </c>
      <c r="D121" s="218" t="s">
        <v>138</v>
      </c>
      <c r="E121" s="219" t="s">
        <v>1414</v>
      </c>
      <c r="F121" s="220" t="s">
        <v>1415</v>
      </c>
      <c r="G121" s="221" t="s">
        <v>141</v>
      </c>
      <c r="H121" s="222">
        <v>57</v>
      </c>
      <c r="I121" s="223"/>
      <c r="J121" s="224">
        <f>ROUND(I121*H121,2)</f>
        <v>0</v>
      </c>
      <c r="K121" s="225"/>
      <c r="L121" s="43"/>
      <c r="M121" s="226" t="s">
        <v>1</v>
      </c>
      <c r="N121" s="227" t="s">
        <v>46</v>
      </c>
      <c r="O121" s="90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142</v>
      </c>
      <c r="AT121" s="230" t="s">
        <v>138</v>
      </c>
      <c r="AU121" s="230" t="s">
        <v>91</v>
      </c>
      <c r="AY121" s="16" t="s">
        <v>136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89</v>
      </c>
      <c r="BK121" s="231">
        <f>ROUND(I121*H121,2)</f>
        <v>0</v>
      </c>
      <c r="BL121" s="16" t="s">
        <v>142</v>
      </c>
      <c r="BM121" s="230" t="s">
        <v>1416</v>
      </c>
    </row>
    <row r="122" s="2" customFormat="1">
      <c r="A122" s="37"/>
      <c r="B122" s="38"/>
      <c r="C122" s="39"/>
      <c r="D122" s="232" t="s">
        <v>144</v>
      </c>
      <c r="E122" s="39"/>
      <c r="F122" s="233" t="s">
        <v>1417</v>
      </c>
      <c r="G122" s="39"/>
      <c r="H122" s="39"/>
      <c r="I122" s="234"/>
      <c r="J122" s="39"/>
      <c r="K122" s="39"/>
      <c r="L122" s="43"/>
      <c r="M122" s="235"/>
      <c r="N122" s="236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144</v>
      </c>
      <c r="AU122" s="16" t="s">
        <v>91</v>
      </c>
    </row>
    <row r="123" s="2" customFormat="1">
      <c r="A123" s="37"/>
      <c r="B123" s="38"/>
      <c r="C123" s="39"/>
      <c r="D123" s="237" t="s">
        <v>146</v>
      </c>
      <c r="E123" s="39"/>
      <c r="F123" s="238" t="s">
        <v>1418</v>
      </c>
      <c r="G123" s="39"/>
      <c r="H123" s="39"/>
      <c r="I123" s="234"/>
      <c r="J123" s="39"/>
      <c r="K123" s="39"/>
      <c r="L123" s="43"/>
      <c r="M123" s="235"/>
      <c r="N123" s="236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146</v>
      </c>
      <c r="AU123" s="16" t="s">
        <v>91</v>
      </c>
    </row>
    <row r="124" s="2" customFormat="1">
      <c r="A124" s="37"/>
      <c r="B124" s="38"/>
      <c r="C124" s="39"/>
      <c r="D124" s="232" t="s">
        <v>148</v>
      </c>
      <c r="E124" s="39"/>
      <c r="F124" s="239" t="s">
        <v>1419</v>
      </c>
      <c r="G124" s="39"/>
      <c r="H124" s="39"/>
      <c r="I124" s="234"/>
      <c r="J124" s="39"/>
      <c r="K124" s="39"/>
      <c r="L124" s="43"/>
      <c r="M124" s="235"/>
      <c r="N124" s="236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148</v>
      </c>
      <c r="AU124" s="16" t="s">
        <v>91</v>
      </c>
    </row>
    <row r="125" s="13" customFormat="1">
      <c r="A125" s="13"/>
      <c r="B125" s="240"/>
      <c r="C125" s="241"/>
      <c r="D125" s="232" t="s">
        <v>150</v>
      </c>
      <c r="E125" s="242" t="s">
        <v>1</v>
      </c>
      <c r="F125" s="243" t="s">
        <v>1420</v>
      </c>
      <c r="G125" s="241"/>
      <c r="H125" s="244">
        <v>57</v>
      </c>
      <c r="I125" s="245"/>
      <c r="J125" s="241"/>
      <c r="K125" s="241"/>
      <c r="L125" s="246"/>
      <c r="M125" s="247"/>
      <c r="N125" s="248"/>
      <c r="O125" s="248"/>
      <c r="P125" s="248"/>
      <c r="Q125" s="248"/>
      <c r="R125" s="248"/>
      <c r="S125" s="248"/>
      <c r="T125" s="24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0" t="s">
        <v>150</v>
      </c>
      <c r="AU125" s="250" t="s">
        <v>91</v>
      </c>
      <c r="AV125" s="13" t="s">
        <v>91</v>
      </c>
      <c r="AW125" s="13" t="s">
        <v>36</v>
      </c>
      <c r="AX125" s="13" t="s">
        <v>89</v>
      </c>
      <c r="AY125" s="250" t="s">
        <v>136</v>
      </c>
    </row>
    <row r="126" s="2" customFormat="1" ht="24.15" customHeight="1">
      <c r="A126" s="37"/>
      <c r="B126" s="38"/>
      <c r="C126" s="218" t="s">
        <v>91</v>
      </c>
      <c r="D126" s="218" t="s">
        <v>138</v>
      </c>
      <c r="E126" s="219" t="s">
        <v>1421</v>
      </c>
      <c r="F126" s="220" t="s">
        <v>1422</v>
      </c>
      <c r="G126" s="221" t="s">
        <v>141</v>
      </c>
      <c r="H126" s="222">
        <v>141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46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142</v>
      </c>
      <c r="AT126" s="230" t="s">
        <v>138</v>
      </c>
      <c r="AU126" s="230" t="s">
        <v>91</v>
      </c>
      <c r="AY126" s="16" t="s">
        <v>136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89</v>
      </c>
      <c r="BK126" s="231">
        <f>ROUND(I126*H126,2)</f>
        <v>0</v>
      </c>
      <c r="BL126" s="16" t="s">
        <v>142</v>
      </c>
      <c r="BM126" s="230" t="s">
        <v>1423</v>
      </c>
    </row>
    <row r="127" s="2" customFormat="1">
      <c r="A127" s="37"/>
      <c r="B127" s="38"/>
      <c r="C127" s="39"/>
      <c r="D127" s="232" t="s">
        <v>144</v>
      </c>
      <c r="E127" s="39"/>
      <c r="F127" s="233" t="s">
        <v>1424</v>
      </c>
      <c r="G127" s="39"/>
      <c r="H127" s="39"/>
      <c r="I127" s="234"/>
      <c r="J127" s="39"/>
      <c r="K127" s="39"/>
      <c r="L127" s="43"/>
      <c r="M127" s="235"/>
      <c r="N127" s="236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144</v>
      </c>
      <c r="AU127" s="16" t="s">
        <v>91</v>
      </c>
    </row>
    <row r="128" s="2" customFormat="1">
      <c r="A128" s="37"/>
      <c r="B128" s="38"/>
      <c r="C128" s="39"/>
      <c r="D128" s="237" t="s">
        <v>146</v>
      </c>
      <c r="E128" s="39"/>
      <c r="F128" s="238" t="s">
        <v>1425</v>
      </c>
      <c r="G128" s="39"/>
      <c r="H128" s="39"/>
      <c r="I128" s="234"/>
      <c r="J128" s="39"/>
      <c r="K128" s="39"/>
      <c r="L128" s="43"/>
      <c r="M128" s="235"/>
      <c r="N128" s="236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146</v>
      </c>
      <c r="AU128" s="16" t="s">
        <v>91</v>
      </c>
    </row>
    <row r="129" s="2" customFormat="1">
      <c r="A129" s="37"/>
      <c r="B129" s="38"/>
      <c r="C129" s="39"/>
      <c r="D129" s="232" t="s">
        <v>148</v>
      </c>
      <c r="E129" s="39"/>
      <c r="F129" s="239" t="s">
        <v>1419</v>
      </c>
      <c r="G129" s="39"/>
      <c r="H129" s="39"/>
      <c r="I129" s="234"/>
      <c r="J129" s="39"/>
      <c r="K129" s="39"/>
      <c r="L129" s="43"/>
      <c r="M129" s="235"/>
      <c r="N129" s="236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148</v>
      </c>
      <c r="AU129" s="16" t="s">
        <v>91</v>
      </c>
    </row>
    <row r="130" s="13" customFormat="1">
      <c r="A130" s="13"/>
      <c r="B130" s="240"/>
      <c r="C130" s="241"/>
      <c r="D130" s="232" t="s">
        <v>150</v>
      </c>
      <c r="E130" s="242" t="s">
        <v>1</v>
      </c>
      <c r="F130" s="243" t="s">
        <v>1426</v>
      </c>
      <c r="G130" s="241"/>
      <c r="H130" s="244">
        <v>37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0" t="s">
        <v>150</v>
      </c>
      <c r="AU130" s="250" t="s">
        <v>91</v>
      </c>
      <c r="AV130" s="13" t="s">
        <v>91</v>
      </c>
      <c r="AW130" s="13" t="s">
        <v>36</v>
      </c>
      <c r="AX130" s="13" t="s">
        <v>81</v>
      </c>
      <c r="AY130" s="250" t="s">
        <v>136</v>
      </c>
    </row>
    <row r="131" s="13" customFormat="1">
      <c r="A131" s="13"/>
      <c r="B131" s="240"/>
      <c r="C131" s="241"/>
      <c r="D131" s="232" t="s">
        <v>150</v>
      </c>
      <c r="E131" s="242" t="s">
        <v>1</v>
      </c>
      <c r="F131" s="243" t="s">
        <v>1427</v>
      </c>
      <c r="G131" s="241"/>
      <c r="H131" s="244">
        <v>32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150</v>
      </c>
      <c r="AU131" s="250" t="s">
        <v>91</v>
      </c>
      <c r="AV131" s="13" t="s">
        <v>91</v>
      </c>
      <c r="AW131" s="13" t="s">
        <v>36</v>
      </c>
      <c r="AX131" s="13" t="s">
        <v>81</v>
      </c>
      <c r="AY131" s="250" t="s">
        <v>136</v>
      </c>
    </row>
    <row r="132" s="13" customFormat="1">
      <c r="A132" s="13"/>
      <c r="B132" s="240"/>
      <c r="C132" s="241"/>
      <c r="D132" s="232" t="s">
        <v>150</v>
      </c>
      <c r="E132" s="242" t="s">
        <v>1</v>
      </c>
      <c r="F132" s="243" t="s">
        <v>1428</v>
      </c>
      <c r="G132" s="241"/>
      <c r="H132" s="244">
        <v>72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150</v>
      </c>
      <c r="AU132" s="250" t="s">
        <v>91</v>
      </c>
      <c r="AV132" s="13" t="s">
        <v>91</v>
      </c>
      <c r="AW132" s="13" t="s">
        <v>36</v>
      </c>
      <c r="AX132" s="13" t="s">
        <v>81</v>
      </c>
      <c r="AY132" s="250" t="s">
        <v>136</v>
      </c>
    </row>
    <row r="133" s="14" customFormat="1">
      <c r="A133" s="14"/>
      <c r="B133" s="251"/>
      <c r="C133" s="252"/>
      <c r="D133" s="232" t="s">
        <v>150</v>
      </c>
      <c r="E133" s="253" t="s">
        <v>1</v>
      </c>
      <c r="F133" s="254" t="s">
        <v>178</v>
      </c>
      <c r="G133" s="252"/>
      <c r="H133" s="255">
        <v>141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1" t="s">
        <v>150</v>
      </c>
      <c r="AU133" s="261" t="s">
        <v>91</v>
      </c>
      <c r="AV133" s="14" t="s">
        <v>142</v>
      </c>
      <c r="AW133" s="14" t="s">
        <v>36</v>
      </c>
      <c r="AX133" s="14" t="s">
        <v>89</v>
      </c>
      <c r="AY133" s="261" t="s">
        <v>136</v>
      </c>
    </row>
    <row r="134" s="2" customFormat="1" ht="24.15" customHeight="1">
      <c r="A134" s="37"/>
      <c r="B134" s="38"/>
      <c r="C134" s="218" t="s">
        <v>157</v>
      </c>
      <c r="D134" s="218" t="s">
        <v>138</v>
      </c>
      <c r="E134" s="219" t="s">
        <v>1429</v>
      </c>
      <c r="F134" s="220" t="s">
        <v>1430</v>
      </c>
      <c r="G134" s="221" t="s">
        <v>245</v>
      </c>
      <c r="H134" s="222">
        <v>3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46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142</v>
      </c>
      <c r="AT134" s="230" t="s">
        <v>138</v>
      </c>
      <c r="AU134" s="230" t="s">
        <v>91</v>
      </c>
      <c r="AY134" s="16" t="s">
        <v>136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89</v>
      </c>
      <c r="BK134" s="231">
        <f>ROUND(I134*H134,2)</f>
        <v>0</v>
      </c>
      <c r="BL134" s="16" t="s">
        <v>142</v>
      </c>
      <c r="BM134" s="230" t="s">
        <v>1431</v>
      </c>
    </row>
    <row r="135" s="2" customFormat="1">
      <c r="A135" s="37"/>
      <c r="B135" s="38"/>
      <c r="C135" s="39"/>
      <c r="D135" s="232" t="s">
        <v>144</v>
      </c>
      <c r="E135" s="39"/>
      <c r="F135" s="233" t="s">
        <v>1432</v>
      </c>
      <c r="G135" s="39"/>
      <c r="H135" s="39"/>
      <c r="I135" s="234"/>
      <c r="J135" s="39"/>
      <c r="K135" s="39"/>
      <c r="L135" s="43"/>
      <c r="M135" s="235"/>
      <c r="N135" s="236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144</v>
      </c>
      <c r="AU135" s="16" t="s">
        <v>91</v>
      </c>
    </row>
    <row r="136" s="2" customFormat="1">
      <c r="A136" s="37"/>
      <c r="B136" s="38"/>
      <c r="C136" s="39"/>
      <c r="D136" s="237" t="s">
        <v>146</v>
      </c>
      <c r="E136" s="39"/>
      <c r="F136" s="238" t="s">
        <v>1433</v>
      </c>
      <c r="G136" s="39"/>
      <c r="H136" s="39"/>
      <c r="I136" s="234"/>
      <c r="J136" s="39"/>
      <c r="K136" s="39"/>
      <c r="L136" s="43"/>
      <c r="M136" s="235"/>
      <c r="N136" s="236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146</v>
      </c>
      <c r="AU136" s="16" t="s">
        <v>91</v>
      </c>
    </row>
    <row r="137" s="2" customFormat="1">
      <c r="A137" s="37"/>
      <c r="B137" s="38"/>
      <c r="C137" s="39"/>
      <c r="D137" s="232" t="s">
        <v>148</v>
      </c>
      <c r="E137" s="39"/>
      <c r="F137" s="239" t="s">
        <v>1419</v>
      </c>
      <c r="G137" s="39"/>
      <c r="H137" s="39"/>
      <c r="I137" s="234"/>
      <c r="J137" s="39"/>
      <c r="K137" s="39"/>
      <c r="L137" s="43"/>
      <c r="M137" s="235"/>
      <c r="N137" s="236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148</v>
      </c>
      <c r="AU137" s="16" t="s">
        <v>91</v>
      </c>
    </row>
    <row r="138" s="13" customFormat="1">
      <c r="A138" s="13"/>
      <c r="B138" s="240"/>
      <c r="C138" s="241"/>
      <c r="D138" s="232" t="s">
        <v>150</v>
      </c>
      <c r="E138" s="242" t="s">
        <v>1</v>
      </c>
      <c r="F138" s="243" t="s">
        <v>1434</v>
      </c>
      <c r="G138" s="241"/>
      <c r="H138" s="244">
        <v>3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150</v>
      </c>
      <c r="AU138" s="250" t="s">
        <v>91</v>
      </c>
      <c r="AV138" s="13" t="s">
        <v>91</v>
      </c>
      <c r="AW138" s="13" t="s">
        <v>36</v>
      </c>
      <c r="AX138" s="13" t="s">
        <v>89</v>
      </c>
      <c r="AY138" s="250" t="s">
        <v>136</v>
      </c>
    </row>
    <row r="139" s="2" customFormat="1" ht="24.15" customHeight="1">
      <c r="A139" s="37"/>
      <c r="B139" s="38"/>
      <c r="C139" s="218" t="s">
        <v>142</v>
      </c>
      <c r="D139" s="218" t="s">
        <v>138</v>
      </c>
      <c r="E139" s="219" t="s">
        <v>1435</v>
      </c>
      <c r="F139" s="220" t="s">
        <v>1436</v>
      </c>
      <c r="G139" s="221" t="s">
        <v>245</v>
      </c>
      <c r="H139" s="222">
        <v>1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46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142</v>
      </c>
      <c r="AT139" s="230" t="s">
        <v>138</v>
      </c>
      <c r="AU139" s="230" t="s">
        <v>91</v>
      </c>
      <c r="AY139" s="16" t="s">
        <v>136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89</v>
      </c>
      <c r="BK139" s="231">
        <f>ROUND(I139*H139,2)</f>
        <v>0</v>
      </c>
      <c r="BL139" s="16" t="s">
        <v>142</v>
      </c>
      <c r="BM139" s="230" t="s">
        <v>1437</v>
      </c>
    </row>
    <row r="140" s="2" customFormat="1">
      <c r="A140" s="37"/>
      <c r="B140" s="38"/>
      <c r="C140" s="39"/>
      <c r="D140" s="232" t="s">
        <v>144</v>
      </c>
      <c r="E140" s="39"/>
      <c r="F140" s="233" t="s">
        <v>1438</v>
      </c>
      <c r="G140" s="39"/>
      <c r="H140" s="39"/>
      <c r="I140" s="234"/>
      <c r="J140" s="39"/>
      <c r="K140" s="39"/>
      <c r="L140" s="43"/>
      <c r="M140" s="235"/>
      <c r="N140" s="236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144</v>
      </c>
      <c r="AU140" s="16" t="s">
        <v>91</v>
      </c>
    </row>
    <row r="141" s="2" customFormat="1">
      <c r="A141" s="37"/>
      <c r="B141" s="38"/>
      <c r="C141" s="39"/>
      <c r="D141" s="237" t="s">
        <v>146</v>
      </c>
      <c r="E141" s="39"/>
      <c r="F141" s="238" t="s">
        <v>1439</v>
      </c>
      <c r="G141" s="39"/>
      <c r="H141" s="39"/>
      <c r="I141" s="234"/>
      <c r="J141" s="39"/>
      <c r="K141" s="39"/>
      <c r="L141" s="43"/>
      <c r="M141" s="235"/>
      <c r="N141" s="236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146</v>
      </c>
      <c r="AU141" s="16" t="s">
        <v>91</v>
      </c>
    </row>
    <row r="142" s="2" customFormat="1">
      <c r="A142" s="37"/>
      <c r="B142" s="38"/>
      <c r="C142" s="39"/>
      <c r="D142" s="232" t="s">
        <v>148</v>
      </c>
      <c r="E142" s="39"/>
      <c r="F142" s="239" t="s">
        <v>1419</v>
      </c>
      <c r="G142" s="39"/>
      <c r="H142" s="39"/>
      <c r="I142" s="234"/>
      <c r="J142" s="39"/>
      <c r="K142" s="39"/>
      <c r="L142" s="43"/>
      <c r="M142" s="235"/>
      <c r="N142" s="236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148</v>
      </c>
      <c r="AU142" s="16" t="s">
        <v>91</v>
      </c>
    </row>
    <row r="143" s="13" customFormat="1">
      <c r="A143" s="13"/>
      <c r="B143" s="240"/>
      <c r="C143" s="241"/>
      <c r="D143" s="232" t="s">
        <v>150</v>
      </c>
      <c r="E143" s="242" t="s">
        <v>1</v>
      </c>
      <c r="F143" s="243" t="s">
        <v>1440</v>
      </c>
      <c r="G143" s="241"/>
      <c r="H143" s="244">
        <v>1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150</v>
      </c>
      <c r="AU143" s="250" t="s">
        <v>91</v>
      </c>
      <c r="AV143" s="13" t="s">
        <v>91</v>
      </c>
      <c r="AW143" s="13" t="s">
        <v>36</v>
      </c>
      <c r="AX143" s="13" t="s">
        <v>89</v>
      </c>
      <c r="AY143" s="250" t="s">
        <v>136</v>
      </c>
    </row>
    <row r="144" s="2" customFormat="1" ht="24.15" customHeight="1">
      <c r="A144" s="37"/>
      <c r="B144" s="38"/>
      <c r="C144" s="218" t="s">
        <v>170</v>
      </c>
      <c r="D144" s="218" t="s">
        <v>138</v>
      </c>
      <c r="E144" s="219" t="s">
        <v>1441</v>
      </c>
      <c r="F144" s="220" t="s">
        <v>1442</v>
      </c>
      <c r="G144" s="221" t="s">
        <v>245</v>
      </c>
      <c r="H144" s="222">
        <v>2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46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142</v>
      </c>
      <c r="AT144" s="230" t="s">
        <v>138</v>
      </c>
      <c r="AU144" s="230" t="s">
        <v>91</v>
      </c>
      <c r="AY144" s="16" t="s">
        <v>136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89</v>
      </c>
      <c r="BK144" s="231">
        <f>ROUND(I144*H144,2)</f>
        <v>0</v>
      </c>
      <c r="BL144" s="16" t="s">
        <v>142</v>
      </c>
      <c r="BM144" s="230" t="s">
        <v>1443</v>
      </c>
    </row>
    <row r="145" s="2" customFormat="1">
      <c r="A145" s="37"/>
      <c r="B145" s="38"/>
      <c r="C145" s="39"/>
      <c r="D145" s="232" t="s">
        <v>144</v>
      </c>
      <c r="E145" s="39"/>
      <c r="F145" s="233" t="s">
        <v>1444</v>
      </c>
      <c r="G145" s="39"/>
      <c r="H145" s="39"/>
      <c r="I145" s="234"/>
      <c r="J145" s="39"/>
      <c r="K145" s="39"/>
      <c r="L145" s="43"/>
      <c r="M145" s="235"/>
      <c r="N145" s="236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144</v>
      </c>
      <c r="AU145" s="16" t="s">
        <v>91</v>
      </c>
    </row>
    <row r="146" s="2" customFormat="1">
      <c r="A146" s="37"/>
      <c r="B146" s="38"/>
      <c r="C146" s="39"/>
      <c r="D146" s="237" t="s">
        <v>146</v>
      </c>
      <c r="E146" s="39"/>
      <c r="F146" s="238" t="s">
        <v>1445</v>
      </c>
      <c r="G146" s="39"/>
      <c r="H146" s="39"/>
      <c r="I146" s="234"/>
      <c r="J146" s="39"/>
      <c r="K146" s="39"/>
      <c r="L146" s="43"/>
      <c r="M146" s="235"/>
      <c r="N146" s="236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146</v>
      </c>
      <c r="AU146" s="16" t="s">
        <v>91</v>
      </c>
    </row>
    <row r="147" s="2" customFormat="1">
      <c r="A147" s="37"/>
      <c r="B147" s="38"/>
      <c r="C147" s="39"/>
      <c r="D147" s="232" t="s">
        <v>148</v>
      </c>
      <c r="E147" s="39"/>
      <c r="F147" s="239" t="s">
        <v>1419</v>
      </c>
      <c r="G147" s="39"/>
      <c r="H147" s="39"/>
      <c r="I147" s="234"/>
      <c r="J147" s="39"/>
      <c r="K147" s="39"/>
      <c r="L147" s="43"/>
      <c r="M147" s="235"/>
      <c r="N147" s="236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148</v>
      </c>
      <c r="AU147" s="16" t="s">
        <v>91</v>
      </c>
    </row>
    <row r="148" s="13" customFormat="1">
      <c r="A148" s="13"/>
      <c r="B148" s="240"/>
      <c r="C148" s="241"/>
      <c r="D148" s="232" t="s">
        <v>150</v>
      </c>
      <c r="E148" s="242" t="s">
        <v>1</v>
      </c>
      <c r="F148" s="243" t="s">
        <v>1446</v>
      </c>
      <c r="G148" s="241"/>
      <c r="H148" s="244">
        <v>2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150</v>
      </c>
      <c r="AU148" s="250" t="s">
        <v>91</v>
      </c>
      <c r="AV148" s="13" t="s">
        <v>91</v>
      </c>
      <c r="AW148" s="13" t="s">
        <v>36</v>
      </c>
      <c r="AX148" s="13" t="s">
        <v>89</v>
      </c>
      <c r="AY148" s="250" t="s">
        <v>136</v>
      </c>
    </row>
    <row r="149" s="2" customFormat="1" ht="24.15" customHeight="1">
      <c r="A149" s="37"/>
      <c r="B149" s="38"/>
      <c r="C149" s="218" t="s">
        <v>179</v>
      </c>
      <c r="D149" s="218" t="s">
        <v>138</v>
      </c>
      <c r="E149" s="219" t="s">
        <v>1447</v>
      </c>
      <c r="F149" s="220" t="s">
        <v>1448</v>
      </c>
      <c r="G149" s="221" t="s">
        <v>245</v>
      </c>
      <c r="H149" s="222">
        <v>80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46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142</v>
      </c>
      <c r="AT149" s="230" t="s">
        <v>138</v>
      </c>
      <c r="AU149" s="230" t="s">
        <v>91</v>
      </c>
      <c r="AY149" s="16" t="s">
        <v>136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89</v>
      </c>
      <c r="BK149" s="231">
        <f>ROUND(I149*H149,2)</f>
        <v>0</v>
      </c>
      <c r="BL149" s="16" t="s">
        <v>142</v>
      </c>
      <c r="BM149" s="230" t="s">
        <v>1449</v>
      </c>
    </row>
    <row r="150" s="2" customFormat="1">
      <c r="A150" s="37"/>
      <c r="B150" s="38"/>
      <c r="C150" s="39"/>
      <c r="D150" s="232" t="s">
        <v>144</v>
      </c>
      <c r="E150" s="39"/>
      <c r="F150" s="233" t="s">
        <v>1450</v>
      </c>
      <c r="G150" s="39"/>
      <c r="H150" s="39"/>
      <c r="I150" s="234"/>
      <c r="J150" s="39"/>
      <c r="K150" s="39"/>
      <c r="L150" s="43"/>
      <c r="M150" s="235"/>
      <c r="N150" s="236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144</v>
      </c>
      <c r="AU150" s="16" t="s">
        <v>91</v>
      </c>
    </row>
    <row r="151" s="2" customFormat="1">
      <c r="A151" s="37"/>
      <c r="B151" s="38"/>
      <c r="C151" s="39"/>
      <c r="D151" s="237" t="s">
        <v>146</v>
      </c>
      <c r="E151" s="39"/>
      <c r="F151" s="238" t="s">
        <v>1451</v>
      </c>
      <c r="G151" s="39"/>
      <c r="H151" s="39"/>
      <c r="I151" s="234"/>
      <c r="J151" s="39"/>
      <c r="K151" s="39"/>
      <c r="L151" s="43"/>
      <c r="M151" s="235"/>
      <c r="N151" s="236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146</v>
      </c>
      <c r="AU151" s="16" t="s">
        <v>91</v>
      </c>
    </row>
    <row r="152" s="13" customFormat="1">
      <c r="A152" s="13"/>
      <c r="B152" s="240"/>
      <c r="C152" s="241"/>
      <c r="D152" s="232" t="s">
        <v>150</v>
      </c>
      <c r="E152" s="242" t="s">
        <v>1</v>
      </c>
      <c r="F152" s="243" t="s">
        <v>1452</v>
      </c>
      <c r="G152" s="241"/>
      <c r="H152" s="244">
        <v>80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150</v>
      </c>
      <c r="AU152" s="250" t="s">
        <v>91</v>
      </c>
      <c r="AV152" s="13" t="s">
        <v>91</v>
      </c>
      <c r="AW152" s="13" t="s">
        <v>36</v>
      </c>
      <c r="AX152" s="13" t="s">
        <v>89</v>
      </c>
      <c r="AY152" s="250" t="s">
        <v>136</v>
      </c>
    </row>
    <row r="153" s="2" customFormat="1" ht="24.15" customHeight="1">
      <c r="A153" s="37"/>
      <c r="B153" s="38"/>
      <c r="C153" s="218" t="s">
        <v>184</v>
      </c>
      <c r="D153" s="218" t="s">
        <v>138</v>
      </c>
      <c r="E153" s="219" t="s">
        <v>1453</v>
      </c>
      <c r="F153" s="220" t="s">
        <v>1454</v>
      </c>
      <c r="G153" s="221" t="s">
        <v>245</v>
      </c>
      <c r="H153" s="222">
        <v>60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46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142</v>
      </c>
      <c r="AT153" s="230" t="s">
        <v>138</v>
      </c>
      <c r="AU153" s="230" t="s">
        <v>91</v>
      </c>
      <c r="AY153" s="16" t="s">
        <v>136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89</v>
      </c>
      <c r="BK153" s="231">
        <f>ROUND(I153*H153,2)</f>
        <v>0</v>
      </c>
      <c r="BL153" s="16" t="s">
        <v>142</v>
      </c>
      <c r="BM153" s="230" t="s">
        <v>1455</v>
      </c>
    </row>
    <row r="154" s="2" customFormat="1">
      <c r="A154" s="37"/>
      <c r="B154" s="38"/>
      <c r="C154" s="39"/>
      <c r="D154" s="232" t="s">
        <v>144</v>
      </c>
      <c r="E154" s="39"/>
      <c r="F154" s="233" t="s">
        <v>1456</v>
      </c>
      <c r="G154" s="39"/>
      <c r="H154" s="39"/>
      <c r="I154" s="234"/>
      <c r="J154" s="39"/>
      <c r="K154" s="39"/>
      <c r="L154" s="43"/>
      <c r="M154" s="235"/>
      <c r="N154" s="236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144</v>
      </c>
      <c r="AU154" s="16" t="s">
        <v>91</v>
      </c>
    </row>
    <row r="155" s="2" customFormat="1">
      <c r="A155" s="37"/>
      <c r="B155" s="38"/>
      <c r="C155" s="39"/>
      <c r="D155" s="237" t="s">
        <v>146</v>
      </c>
      <c r="E155" s="39"/>
      <c r="F155" s="238" t="s">
        <v>1457</v>
      </c>
      <c r="G155" s="39"/>
      <c r="H155" s="39"/>
      <c r="I155" s="234"/>
      <c r="J155" s="39"/>
      <c r="K155" s="39"/>
      <c r="L155" s="43"/>
      <c r="M155" s="235"/>
      <c r="N155" s="236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146</v>
      </c>
      <c r="AU155" s="16" t="s">
        <v>91</v>
      </c>
    </row>
    <row r="156" s="13" customFormat="1">
      <c r="A156" s="13"/>
      <c r="B156" s="240"/>
      <c r="C156" s="241"/>
      <c r="D156" s="232" t="s">
        <v>150</v>
      </c>
      <c r="E156" s="242" t="s">
        <v>1</v>
      </c>
      <c r="F156" s="243" t="s">
        <v>1458</v>
      </c>
      <c r="G156" s="241"/>
      <c r="H156" s="244">
        <v>60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150</v>
      </c>
      <c r="AU156" s="250" t="s">
        <v>91</v>
      </c>
      <c r="AV156" s="13" t="s">
        <v>91</v>
      </c>
      <c r="AW156" s="13" t="s">
        <v>36</v>
      </c>
      <c r="AX156" s="13" t="s">
        <v>89</v>
      </c>
      <c r="AY156" s="250" t="s">
        <v>136</v>
      </c>
    </row>
    <row r="157" s="2" customFormat="1" ht="24.15" customHeight="1">
      <c r="A157" s="37"/>
      <c r="B157" s="38"/>
      <c r="C157" s="218" t="s">
        <v>191</v>
      </c>
      <c r="D157" s="218" t="s">
        <v>138</v>
      </c>
      <c r="E157" s="219" t="s">
        <v>1459</v>
      </c>
      <c r="F157" s="220" t="s">
        <v>1460</v>
      </c>
      <c r="G157" s="221" t="s">
        <v>245</v>
      </c>
      <c r="H157" s="222">
        <v>4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46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142</v>
      </c>
      <c r="AT157" s="230" t="s">
        <v>138</v>
      </c>
      <c r="AU157" s="230" t="s">
        <v>91</v>
      </c>
      <c r="AY157" s="16" t="s">
        <v>136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89</v>
      </c>
      <c r="BK157" s="231">
        <f>ROUND(I157*H157,2)</f>
        <v>0</v>
      </c>
      <c r="BL157" s="16" t="s">
        <v>142</v>
      </c>
      <c r="BM157" s="230" t="s">
        <v>1461</v>
      </c>
    </row>
    <row r="158" s="2" customFormat="1">
      <c r="A158" s="37"/>
      <c r="B158" s="38"/>
      <c r="C158" s="39"/>
      <c r="D158" s="232" t="s">
        <v>144</v>
      </c>
      <c r="E158" s="39"/>
      <c r="F158" s="233" t="s">
        <v>1462</v>
      </c>
      <c r="G158" s="39"/>
      <c r="H158" s="39"/>
      <c r="I158" s="234"/>
      <c r="J158" s="39"/>
      <c r="K158" s="39"/>
      <c r="L158" s="43"/>
      <c r="M158" s="235"/>
      <c r="N158" s="236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144</v>
      </c>
      <c r="AU158" s="16" t="s">
        <v>91</v>
      </c>
    </row>
    <row r="159" s="2" customFormat="1">
      <c r="A159" s="37"/>
      <c r="B159" s="38"/>
      <c r="C159" s="39"/>
      <c r="D159" s="237" t="s">
        <v>146</v>
      </c>
      <c r="E159" s="39"/>
      <c r="F159" s="238" t="s">
        <v>1463</v>
      </c>
      <c r="G159" s="39"/>
      <c r="H159" s="39"/>
      <c r="I159" s="234"/>
      <c r="J159" s="39"/>
      <c r="K159" s="39"/>
      <c r="L159" s="43"/>
      <c r="M159" s="235"/>
      <c r="N159" s="236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146</v>
      </c>
      <c r="AU159" s="16" t="s">
        <v>91</v>
      </c>
    </row>
    <row r="160" s="13" customFormat="1">
      <c r="A160" s="13"/>
      <c r="B160" s="240"/>
      <c r="C160" s="241"/>
      <c r="D160" s="232" t="s">
        <v>150</v>
      </c>
      <c r="E160" s="242" t="s">
        <v>1</v>
      </c>
      <c r="F160" s="243" t="s">
        <v>142</v>
      </c>
      <c r="G160" s="241"/>
      <c r="H160" s="244">
        <v>4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150</v>
      </c>
      <c r="AU160" s="250" t="s">
        <v>91</v>
      </c>
      <c r="AV160" s="13" t="s">
        <v>91</v>
      </c>
      <c r="AW160" s="13" t="s">
        <v>36</v>
      </c>
      <c r="AX160" s="13" t="s">
        <v>89</v>
      </c>
      <c r="AY160" s="250" t="s">
        <v>136</v>
      </c>
    </row>
    <row r="161" s="2" customFormat="1" ht="24.15" customHeight="1">
      <c r="A161" s="37"/>
      <c r="B161" s="38"/>
      <c r="C161" s="218" t="s">
        <v>199</v>
      </c>
      <c r="D161" s="218" t="s">
        <v>138</v>
      </c>
      <c r="E161" s="219" t="s">
        <v>1464</v>
      </c>
      <c r="F161" s="220" t="s">
        <v>1465</v>
      </c>
      <c r="G161" s="221" t="s">
        <v>245</v>
      </c>
      <c r="H161" s="222">
        <v>2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46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142</v>
      </c>
      <c r="AT161" s="230" t="s">
        <v>138</v>
      </c>
      <c r="AU161" s="230" t="s">
        <v>91</v>
      </c>
      <c r="AY161" s="16" t="s">
        <v>136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89</v>
      </c>
      <c r="BK161" s="231">
        <f>ROUND(I161*H161,2)</f>
        <v>0</v>
      </c>
      <c r="BL161" s="16" t="s">
        <v>142</v>
      </c>
      <c r="BM161" s="230" t="s">
        <v>1466</v>
      </c>
    </row>
    <row r="162" s="2" customFormat="1">
      <c r="A162" s="37"/>
      <c r="B162" s="38"/>
      <c r="C162" s="39"/>
      <c r="D162" s="232" t="s">
        <v>144</v>
      </c>
      <c r="E162" s="39"/>
      <c r="F162" s="233" t="s">
        <v>1467</v>
      </c>
      <c r="G162" s="39"/>
      <c r="H162" s="39"/>
      <c r="I162" s="234"/>
      <c r="J162" s="39"/>
      <c r="K162" s="39"/>
      <c r="L162" s="43"/>
      <c r="M162" s="235"/>
      <c r="N162" s="236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144</v>
      </c>
      <c r="AU162" s="16" t="s">
        <v>91</v>
      </c>
    </row>
    <row r="163" s="2" customFormat="1">
      <c r="A163" s="37"/>
      <c r="B163" s="38"/>
      <c r="C163" s="39"/>
      <c r="D163" s="237" t="s">
        <v>146</v>
      </c>
      <c r="E163" s="39"/>
      <c r="F163" s="238" t="s">
        <v>1468</v>
      </c>
      <c r="G163" s="39"/>
      <c r="H163" s="39"/>
      <c r="I163" s="234"/>
      <c r="J163" s="39"/>
      <c r="K163" s="39"/>
      <c r="L163" s="43"/>
      <c r="M163" s="235"/>
      <c r="N163" s="236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146</v>
      </c>
      <c r="AU163" s="16" t="s">
        <v>91</v>
      </c>
    </row>
    <row r="164" s="13" customFormat="1">
      <c r="A164" s="13"/>
      <c r="B164" s="240"/>
      <c r="C164" s="241"/>
      <c r="D164" s="232" t="s">
        <v>150</v>
      </c>
      <c r="E164" s="242" t="s">
        <v>1</v>
      </c>
      <c r="F164" s="243" t="s">
        <v>91</v>
      </c>
      <c r="G164" s="241"/>
      <c r="H164" s="244">
        <v>2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150</v>
      </c>
      <c r="AU164" s="250" t="s">
        <v>91</v>
      </c>
      <c r="AV164" s="13" t="s">
        <v>91</v>
      </c>
      <c r="AW164" s="13" t="s">
        <v>36</v>
      </c>
      <c r="AX164" s="13" t="s">
        <v>89</v>
      </c>
      <c r="AY164" s="250" t="s">
        <v>136</v>
      </c>
    </row>
    <row r="165" s="2" customFormat="1" ht="16.5" customHeight="1">
      <c r="A165" s="37"/>
      <c r="B165" s="38"/>
      <c r="C165" s="218" t="s">
        <v>204</v>
      </c>
      <c r="D165" s="218" t="s">
        <v>138</v>
      </c>
      <c r="E165" s="219" t="s">
        <v>1469</v>
      </c>
      <c r="F165" s="220" t="s">
        <v>1470</v>
      </c>
      <c r="G165" s="221" t="s">
        <v>245</v>
      </c>
      <c r="H165" s="222">
        <v>34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46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142</v>
      </c>
      <c r="AT165" s="230" t="s">
        <v>138</v>
      </c>
      <c r="AU165" s="230" t="s">
        <v>91</v>
      </c>
      <c r="AY165" s="16" t="s">
        <v>136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89</v>
      </c>
      <c r="BK165" s="231">
        <f>ROUND(I165*H165,2)</f>
        <v>0</v>
      </c>
      <c r="BL165" s="16" t="s">
        <v>142</v>
      </c>
      <c r="BM165" s="230" t="s">
        <v>1471</v>
      </c>
    </row>
    <row r="166" s="2" customFormat="1">
      <c r="A166" s="37"/>
      <c r="B166" s="38"/>
      <c r="C166" s="39"/>
      <c r="D166" s="232" t="s">
        <v>144</v>
      </c>
      <c r="E166" s="39"/>
      <c r="F166" s="233" t="s">
        <v>1472</v>
      </c>
      <c r="G166" s="39"/>
      <c r="H166" s="39"/>
      <c r="I166" s="234"/>
      <c r="J166" s="39"/>
      <c r="K166" s="39"/>
      <c r="L166" s="43"/>
      <c r="M166" s="235"/>
      <c r="N166" s="236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144</v>
      </c>
      <c r="AU166" s="16" t="s">
        <v>91</v>
      </c>
    </row>
    <row r="167" s="2" customFormat="1">
      <c r="A167" s="37"/>
      <c r="B167" s="38"/>
      <c r="C167" s="39"/>
      <c r="D167" s="237" t="s">
        <v>146</v>
      </c>
      <c r="E167" s="39"/>
      <c r="F167" s="238" t="s">
        <v>1473</v>
      </c>
      <c r="G167" s="39"/>
      <c r="H167" s="39"/>
      <c r="I167" s="234"/>
      <c r="J167" s="39"/>
      <c r="K167" s="39"/>
      <c r="L167" s="43"/>
      <c r="M167" s="235"/>
      <c r="N167" s="236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146</v>
      </c>
      <c r="AU167" s="16" t="s">
        <v>91</v>
      </c>
    </row>
    <row r="168" s="2" customFormat="1">
      <c r="A168" s="37"/>
      <c r="B168" s="38"/>
      <c r="C168" s="39"/>
      <c r="D168" s="232" t="s">
        <v>148</v>
      </c>
      <c r="E168" s="39"/>
      <c r="F168" s="239" t="s">
        <v>1474</v>
      </c>
      <c r="G168" s="39"/>
      <c r="H168" s="39"/>
      <c r="I168" s="234"/>
      <c r="J168" s="39"/>
      <c r="K168" s="39"/>
      <c r="L168" s="43"/>
      <c r="M168" s="235"/>
      <c r="N168" s="236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148</v>
      </c>
      <c r="AU168" s="16" t="s">
        <v>91</v>
      </c>
    </row>
    <row r="169" s="13" customFormat="1">
      <c r="A169" s="13"/>
      <c r="B169" s="240"/>
      <c r="C169" s="241"/>
      <c r="D169" s="232" t="s">
        <v>150</v>
      </c>
      <c r="E169" s="242" t="s">
        <v>1</v>
      </c>
      <c r="F169" s="243" t="s">
        <v>1475</v>
      </c>
      <c r="G169" s="241"/>
      <c r="H169" s="244">
        <v>34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150</v>
      </c>
      <c r="AU169" s="250" t="s">
        <v>91</v>
      </c>
      <c r="AV169" s="13" t="s">
        <v>91</v>
      </c>
      <c r="AW169" s="13" t="s">
        <v>36</v>
      </c>
      <c r="AX169" s="13" t="s">
        <v>89</v>
      </c>
      <c r="AY169" s="250" t="s">
        <v>136</v>
      </c>
    </row>
    <row r="170" s="2" customFormat="1" ht="16.5" customHeight="1">
      <c r="A170" s="37"/>
      <c r="B170" s="38"/>
      <c r="C170" s="218" t="s">
        <v>212</v>
      </c>
      <c r="D170" s="218" t="s">
        <v>138</v>
      </c>
      <c r="E170" s="219" t="s">
        <v>1476</v>
      </c>
      <c r="F170" s="220" t="s">
        <v>1477</v>
      </c>
      <c r="G170" s="221" t="s">
        <v>245</v>
      </c>
      <c r="H170" s="222">
        <v>2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46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142</v>
      </c>
      <c r="AT170" s="230" t="s">
        <v>138</v>
      </c>
      <c r="AU170" s="230" t="s">
        <v>91</v>
      </c>
      <c r="AY170" s="16" t="s">
        <v>136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89</v>
      </c>
      <c r="BK170" s="231">
        <f>ROUND(I170*H170,2)</f>
        <v>0</v>
      </c>
      <c r="BL170" s="16" t="s">
        <v>142</v>
      </c>
      <c r="BM170" s="230" t="s">
        <v>1478</v>
      </c>
    </row>
    <row r="171" s="2" customFormat="1">
      <c r="A171" s="37"/>
      <c r="B171" s="38"/>
      <c r="C171" s="39"/>
      <c r="D171" s="232" t="s">
        <v>144</v>
      </c>
      <c r="E171" s="39"/>
      <c r="F171" s="233" t="s">
        <v>1479</v>
      </c>
      <c r="G171" s="39"/>
      <c r="H171" s="39"/>
      <c r="I171" s="234"/>
      <c r="J171" s="39"/>
      <c r="K171" s="39"/>
      <c r="L171" s="43"/>
      <c r="M171" s="235"/>
      <c r="N171" s="236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144</v>
      </c>
      <c r="AU171" s="16" t="s">
        <v>91</v>
      </c>
    </row>
    <row r="172" s="2" customFormat="1">
      <c r="A172" s="37"/>
      <c r="B172" s="38"/>
      <c r="C172" s="39"/>
      <c r="D172" s="237" t="s">
        <v>146</v>
      </c>
      <c r="E172" s="39"/>
      <c r="F172" s="238" t="s">
        <v>1480</v>
      </c>
      <c r="G172" s="39"/>
      <c r="H172" s="39"/>
      <c r="I172" s="234"/>
      <c r="J172" s="39"/>
      <c r="K172" s="39"/>
      <c r="L172" s="43"/>
      <c r="M172" s="235"/>
      <c r="N172" s="236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146</v>
      </c>
      <c r="AU172" s="16" t="s">
        <v>91</v>
      </c>
    </row>
    <row r="173" s="13" customFormat="1">
      <c r="A173" s="13"/>
      <c r="B173" s="240"/>
      <c r="C173" s="241"/>
      <c r="D173" s="232" t="s">
        <v>150</v>
      </c>
      <c r="E173" s="242" t="s">
        <v>1</v>
      </c>
      <c r="F173" s="243" t="s">
        <v>91</v>
      </c>
      <c r="G173" s="241"/>
      <c r="H173" s="244">
        <v>2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150</v>
      </c>
      <c r="AU173" s="250" t="s">
        <v>91</v>
      </c>
      <c r="AV173" s="13" t="s">
        <v>91</v>
      </c>
      <c r="AW173" s="13" t="s">
        <v>36</v>
      </c>
      <c r="AX173" s="13" t="s">
        <v>89</v>
      </c>
      <c r="AY173" s="250" t="s">
        <v>136</v>
      </c>
    </row>
    <row r="174" s="2" customFormat="1" ht="21.75" customHeight="1">
      <c r="A174" s="37"/>
      <c r="B174" s="38"/>
      <c r="C174" s="218" t="s">
        <v>219</v>
      </c>
      <c r="D174" s="218" t="s">
        <v>138</v>
      </c>
      <c r="E174" s="219" t="s">
        <v>1481</v>
      </c>
      <c r="F174" s="220" t="s">
        <v>1482</v>
      </c>
      <c r="G174" s="221" t="s">
        <v>245</v>
      </c>
      <c r="H174" s="222">
        <v>34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46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142</v>
      </c>
      <c r="AT174" s="230" t="s">
        <v>138</v>
      </c>
      <c r="AU174" s="230" t="s">
        <v>91</v>
      </c>
      <c r="AY174" s="16" t="s">
        <v>136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89</v>
      </c>
      <c r="BK174" s="231">
        <f>ROUND(I174*H174,2)</f>
        <v>0</v>
      </c>
      <c r="BL174" s="16" t="s">
        <v>142</v>
      </c>
      <c r="BM174" s="230" t="s">
        <v>1483</v>
      </c>
    </row>
    <row r="175" s="2" customFormat="1">
      <c r="A175" s="37"/>
      <c r="B175" s="38"/>
      <c r="C175" s="39"/>
      <c r="D175" s="232" t="s">
        <v>144</v>
      </c>
      <c r="E175" s="39"/>
      <c r="F175" s="233" t="s">
        <v>1484</v>
      </c>
      <c r="G175" s="39"/>
      <c r="H175" s="39"/>
      <c r="I175" s="234"/>
      <c r="J175" s="39"/>
      <c r="K175" s="39"/>
      <c r="L175" s="43"/>
      <c r="M175" s="235"/>
      <c r="N175" s="236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144</v>
      </c>
      <c r="AU175" s="16" t="s">
        <v>91</v>
      </c>
    </row>
    <row r="176" s="2" customFormat="1">
      <c r="A176" s="37"/>
      <c r="B176" s="38"/>
      <c r="C176" s="39"/>
      <c r="D176" s="237" t="s">
        <v>146</v>
      </c>
      <c r="E176" s="39"/>
      <c r="F176" s="238" t="s">
        <v>1485</v>
      </c>
      <c r="G176" s="39"/>
      <c r="H176" s="39"/>
      <c r="I176" s="234"/>
      <c r="J176" s="39"/>
      <c r="K176" s="39"/>
      <c r="L176" s="43"/>
      <c r="M176" s="235"/>
      <c r="N176" s="236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146</v>
      </c>
      <c r="AU176" s="16" t="s">
        <v>91</v>
      </c>
    </row>
    <row r="177" s="2" customFormat="1">
      <c r="A177" s="37"/>
      <c r="B177" s="38"/>
      <c r="C177" s="39"/>
      <c r="D177" s="232" t="s">
        <v>148</v>
      </c>
      <c r="E177" s="39"/>
      <c r="F177" s="239" t="s">
        <v>1486</v>
      </c>
      <c r="G177" s="39"/>
      <c r="H177" s="39"/>
      <c r="I177" s="234"/>
      <c r="J177" s="39"/>
      <c r="K177" s="39"/>
      <c r="L177" s="43"/>
      <c r="M177" s="235"/>
      <c r="N177" s="236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148</v>
      </c>
      <c r="AU177" s="16" t="s">
        <v>91</v>
      </c>
    </row>
    <row r="178" s="13" customFormat="1">
      <c r="A178" s="13"/>
      <c r="B178" s="240"/>
      <c r="C178" s="241"/>
      <c r="D178" s="232" t="s">
        <v>150</v>
      </c>
      <c r="E178" s="242" t="s">
        <v>1</v>
      </c>
      <c r="F178" s="243" t="s">
        <v>1475</v>
      </c>
      <c r="G178" s="241"/>
      <c r="H178" s="244">
        <v>34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150</v>
      </c>
      <c r="AU178" s="250" t="s">
        <v>91</v>
      </c>
      <c r="AV178" s="13" t="s">
        <v>91</v>
      </c>
      <c r="AW178" s="13" t="s">
        <v>36</v>
      </c>
      <c r="AX178" s="13" t="s">
        <v>89</v>
      </c>
      <c r="AY178" s="250" t="s">
        <v>136</v>
      </c>
    </row>
    <row r="179" s="2" customFormat="1" ht="21.75" customHeight="1">
      <c r="A179" s="37"/>
      <c r="B179" s="38"/>
      <c r="C179" s="218" t="s">
        <v>228</v>
      </c>
      <c r="D179" s="218" t="s">
        <v>138</v>
      </c>
      <c r="E179" s="219" t="s">
        <v>1487</v>
      </c>
      <c r="F179" s="220" t="s">
        <v>1488</v>
      </c>
      <c r="G179" s="221" t="s">
        <v>245</v>
      </c>
      <c r="H179" s="222">
        <v>2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46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142</v>
      </c>
      <c r="AT179" s="230" t="s">
        <v>138</v>
      </c>
      <c r="AU179" s="230" t="s">
        <v>91</v>
      </c>
      <c r="AY179" s="16" t="s">
        <v>136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89</v>
      </c>
      <c r="BK179" s="231">
        <f>ROUND(I179*H179,2)</f>
        <v>0</v>
      </c>
      <c r="BL179" s="16" t="s">
        <v>142</v>
      </c>
      <c r="BM179" s="230" t="s">
        <v>1489</v>
      </c>
    </row>
    <row r="180" s="2" customFormat="1">
      <c r="A180" s="37"/>
      <c r="B180" s="38"/>
      <c r="C180" s="39"/>
      <c r="D180" s="232" t="s">
        <v>144</v>
      </c>
      <c r="E180" s="39"/>
      <c r="F180" s="233" t="s">
        <v>1490</v>
      </c>
      <c r="G180" s="39"/>
      <c r="H180" s="39"/>
      <c r="I180" s="234"/>
      <c r="J180" s="39"/>
      <c r="K180" s="39"/>
      <c r="L180" s="43"/>
      <c r="M180" s="235"/>
      <c r="N180" s="236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144</v>
      </c>
      <c r="AU180" s="16" t="s">
        <v>91</v>
      </c>
    </row>
    <row r="181" s="2" customFormat="1">
      <c r="A181" s="37"/>
      <c r="B181" s="38"/>
      <c r="C181" s="39"/>
      <c r="D181" s="237" t="s">
        <v>146</v>
      </c>
      <c r="E181" s="39"/>
      <c r="F181" s="238" t="s">
        <v>1491</v>
      </c>
      <c r="G181" s="39"/>
      <c r="H181" s="39"/>
      <c r="I181" s="234"/>
      <c r="J181" s="39"/>
      <c r="K181" s="39"/>
      <c r="L181" s="43"/>
      <c r="M181" s="235"/>
      <c r="N181" s="236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146</v>
      </c>
      <c r="AU181" s="16" t="s">
        <v>91</v>
      </c>
    </row>
    <row r="182" s="2" customFormat="1">
      <c r="A182" s="37"/>
      <c r="B182" s="38"/>
      <c r="C182" s="39"/>
      <c r="D182" s="232" t="s">
        <v>148</v>
      </c>
      <c r="E182" s="39"/>
      <c r="F182" s="239" t="s">
        <v>1486</v>
      </c>
      <c r="G182" s="39"/>
      <c r="H182" s="39"/>
      <c r="I182" s="234"/>
      <c r="J182" s="39"/>
      <c r="K182" s="39"/>
      <c r="L182" s="43"/>
      <c r="M182" s="235"/>
      <c r="N182" s="236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148</v>
      </c>
      <c r="AU182" s="16" t="s">
        <v>91</v>
      </c>
    </row>
    <row r="183" s="13" customFormat="1">
      <c r="A183" s="13"/>
      <c r="B183" s="240"/>
      <c r="C183" s="241"/>
      <c r="D183" s="232" t="s">
        <v>150</v>
      </c>
      <c r="E183" s="242" t="s">
        <v>1</v>
      </c>
      <c r="F183" s="243" t="s">
        <v>91</v>
      </c>
      <c r="G183" s="241"/>
      <c r="H183" s="244">
        <v>2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150</v>
      </c>
      <c r="AU183" s="250" t="s">
        <v>91</v>
      </c>
      <c r="AV183" s="13" t="s">
        <v>91</v>
      </c>
      <c r="AW183" s="13" t="s">
        <v>36</v>
      </c>
      <c r="AX183" s="13" t="s">
        <v>89</v>
      </c>
      <c r="AY183" s="250" t="s">
        <v>136</v>
      </c>
    </row>
    <row r="184" s="2" customFormat="1" ht="21.75" customHeight="1">
      <c r="A184" s="37"/>
      <c r="B184" s="38"/>
      <c r="C184" s="218" t="s">
        <v>236</v>
      </c>
      <c r="D184" s="218" t="s">
        <v>138</v>
      </c>
      <c r="E184" s="219" t="s">
        <v>1492</v>
      </c>
      <c r="F184" s="220" t="s">
        <v>1493</v>
      </c>
      <c r="G184" s="221" t="s">
        <v>245</v>
      </c>
      <c r="H184" s="222">
        <v>34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46</v>
      </c>
      <c r="O184" s="90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142</v>
      </c>
      <c r="AT184" s="230" t="s">
        <v>138</v>
      </c>
      <c r="AU184" s="230" t="s">
        <v>91</v>
      </c>
      <c r="AY184" s="16" t="s">
        <v>136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89</v>
      </c>
      <c r="BK184" s="231">
        <f>ROUND(I184*H184,2)</f>
        <v>0</v>
      </c>
      <c r="BL184" s="16" t="s">
        <v>142</v>
      </c>
      <c r="BM184" s="230" t="s">
        <v>1494</v>
      </c>
    </row>
    <row r="185" s="2" customFormat="1">
      <c r="A185" s="37"/>
      <c r="B185" s="38"/>
      <c r="C185" s="39"/>
      <c r="D185" s="232" t="s">
        <v>144</v>
      </c>
      <c r="E185" s="39"/>
      <c r="F185" s="233" t="s">
        <v>1495</v>
      </c>
      <c r="G185" s="39"/>
      <c r="H185" s="39"/>
      <c r="I185" s="234"/>
      <c r="J185" s="39"/>
      <c r="K185" s="39"/>
      <c r="L185" s="43"/>
      <c r="M185" s="235"/>
      <c r="N185" s="236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144</v>
      </c>
      <c r="AU185" s="16" t="s">
        <v>91</v>
      </c>
    </row>
    <row r="186" s="2" customFormat="1">
      <c r="A186" s="37"/>
      <c r="B186" s="38"/>
      <c r="C186" s="39"/>
      <c r="D186" s="237" t="s">
        <v>146</v>
      </c>
      <c r="E186" s="39"/>
      <c r="F186" s="238" t="s">
        <v>1496</v>
      </c>
      <c r="G186" s="39"/>
      <c r="H186" s="39"/>
      <c r="I186" s="234"/>
      <c r="J186" s="39"/>
      <c r="K186" s="39"/>
      <c r="L186" s="43"/>
      <c r="M186" s="235"/>
      <c r="N186" s="236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146</v>
      </c>
      <c r="AU186" s="16" t="s">
        <v>91</v>
      </c>
    </row>
    <row r="187" s="13" customFormat="1">
      <c r="A187" s="13"/>
      <c r="B187" s="240"/>
      <c r="C187" s="241"/>
      <c r="D187" s="232" t="s">
        <v>150</v>
      </c>
      <c r="E187" s="242" t="s">
        <v>1</v>
      </c>
      <c r="F187" s="243" t="s">
        <v>1475</v>
      </c>
      <c r="G187" s="241"/>
      <c r="H187" s="244">
        <v>34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150</v>
      </c>
      <c r="AU187" s="250" t="s">
        <v>91</v>
      </c>
      <c r="AV187" s="13" t="s">
        <v>91</v>
      </c>
      <c r="AW187" s="13" t="s">
        <v>36</v>
      </c>
      <c r="AX187" s="13" t="s">
        <v>89</v>
      </c>
      <c r="AY187" s="250" t="s">
        <v>136</v>
      </c>
    </row>
    <row r="188" s="2" customFormat="1" ht="21.75" customHeight="1">
      <c r="A188" s="37"/>
      <c r="B188" s="38"/>
      <c r="C188" s="218" t="s">
        <v>8</v>
      </c>
      <c r="D188" s="218" t="s">
        <v>138</v>
      </c>
      <c r="E188" s="219" t="s">
        <v>1497</v>
      </c>
      <c r="F188" s="220" t="s">
        <v>1498</v>
      </c>
      <c r="G188" s="221" t="s">
        <v>245</v>
      </c>
      <c r="H188" s="222">
        <v>2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46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142</v>
      </c>
      <c r="AT188" s="230" t="s">
        <v>138</v>
      </c>
      <c r="AU188" s="230" t="s">
        <v>91</v>
      </c>
      <c r="AY188" s="16" t="s">
        <v>136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89</v>
      </c>
      <c r="BK188" s="231">
        <f>ROUND(I188*H188,2)</f>
        <v>0</v>
      </c>
      <c r="BL188" s="16" t="s">
        <v>142</v>
      </c>
      <c r="BM188" s="230" t="s">
        <v>1499</v>
      </c>
    </row>
    <row r="189" s="2" customFormat="1">
      <c r="A189" s="37"/>
      <c r="B189" s="38"/>
      <c r="C189" s="39"/>
      <c r="D189" s="232" t="s">
        <v>144</v>
      </c>
      <c r="E189" s="39"/>
      <c r="F189" s="233" t="s">
        <v>1500</v>
      </c>
      <c r="G189" s="39"/>
      <c r="H189" s="39"/>
      <c r="I189" s="234"/>
      <c r="J189" s="39"/>
      <c r="K189" s="39"/>
      <c r="L189" s="43"/>
      <c r="M189" s="235"/>
      <c r="N189" s="236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144</v>
      </c>
      <c r="AU189" s="16" t="s">
        <v>91</v>
      </c>
    </row>
    <row r="190" s="2" customFormat="1">
      <c r="A190" s="37"/>
      <c r="B190" s="38"/>
      <c r="C190" s="39"/>
      <c r="D190" s="237" t="s">
        <v>146</v>
      </c>
      <c r="E190" s="39"/>
      <c r="F190" s="238" t="s">
        <v>1501</v>
      </c>
      <c r="G190" s="39"/>
      <c r="H190" s="39"/>
      <c r="I190" s="234"/>
      <c r="J190" s="39"/>
      <c r="K190" s="39"/>
      <c r="L190" s="43"/>
      <c r="M190" s="235"/>
      <c r="N190" s="236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146</v>
      </c>
      <c r="AU190" s="16" t="s">
        <v>91</v>
      </c>
    </row>
    <row r="191" s="13" customFormat="1">
      <c r="A191" s="13"/>
      <c r="B191" s="240"/>
      <c r="C191" s="241"/>
      <c r="D191" s="232" t="s">
        <v>150</v>
      </c>
      <c r="E191" s="242" t="s">
        <v>1</v>
      </c>
      <c r="F191" s="243" t="s">
        <v>91</v>
      </c>
      <c r="G191" s="241"/>
      <c r="H191" s="244">
        <v>2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0" t="s">
        <v>150</v>
      </c>
      <c r="AU191" s="250" t="s">
        <v>91</v>
      </c>
      <c r="AV191" s="13" t="s">
        <v>91</v>
      </c>
      <c r="AW191" s="13" t="s">
        <v>36</v>
      </c>
      <c r="AX191" s="13" t="s">
        <v>89</v>
      </c>
      <c r="AY191" s="250" t="s">
        <v>136</v>
      </c>
    </row>
    <row r="192" s="2" customFormat="1" ht="24.15" customHeight="1">
      <c r="A192" s="37"/>
      <c r="B192" s="38"/>
      <c r="C192" s="218" t="s">
        <v>250</v>
      </c>
      <c r="D192" s="218" t="s">
        <v>138</v>
      </c>
      <c r="E192" s="219" t="s">
        <v>1502</v>
      </c>
      <c r="F192" s="220" t="s">
        <v>1503</v>
      </c>
      <c r="G192" s="221" t="s">
        <v>286</v>
      </c>
      <c r="H192" s="222">
        <v>1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46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142</v>
      </c>
      <c r="AT192" s="230" t="s">
        <v>138</v>
      </c>
      <c r="AU192" s="230" t="s">
        <v>91</v>
      </c>
      <c r="AY192" s="16" t="s">
        <v>136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89</v>
      </c>
      <c r="BK192" s="231">
        <f>ROUND(I192*H192,2)</f>
        <v>0</v>
      </c>
      <c r="BL192" s="16" t="s">
        <v>142</v>
      </c>
      <c r="BM192" s="230" t="s">
        <v>1504</v>
      </c>
    </row>
    <row r="193" s="2" customFormat="1">
      <c r="A193" s="37"/>
      <c r="B193" s="38"/>
      <c r="C193" s="39"/>
      <c r="D193" s="232" t="s">
        <v>144</v>
      </c>
      <c r="E193" s="39"/>
      <c r="F193" s="233" t="s">
        <v>1503</v>
      </c>
      <c r="G193" s="39"/>
      <c r="H193" s="39"/>
      <c r="I193" s="234"/>
      <c r="J193" s="39"/>
      <c r="K193" s="39"/>
      <c r="L193" s="43"/>
      <c r="M193" s="235"/>
      <c r="N193" s="236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144</v>
      </c>
      <c r="AU193" s="16" t="s">
        <v>91</v>
      </c>
    </row>
    <row r="194" s="2" customFormat="1">
      <c r="A194" s="37"/>
      <c r="B194" s="38"/>
      <c r="C194" s="39"/>
      <c r="D194" s="232" t="s">
        <v>148</v>
      </c>
      <c r="E194" s="39"/>
      <c r="F194" s="239" t="s">
        <v>1505</v>
      </c>
      <c r="G194" s="39"/>
      <c r="H194" s="39"/>
      <c r="I194" s="234"/>
      <c r="J194" s="39"/>
      <c r="K194" s="39"/>
      <c r="L194" s="43"/>
      <c r="M194" s="235"/>
      <c r="N194" s="236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148</v>
      </c>
      <c r="AU194" s="16" t="s">
        <v>91</v>
      </c>
    </row>
    <row r="195" s="13" customFormat="1">
      <c r="A195" s="13"/>
      <c r="B195" s="240"/>
      <c r="C195" s="241"/>
      <c r="D195" s="232" t="s">
        <v>150</v>
      </c>
      <c r="E195" s="242" t="s">
        <v>1</v>
      </c>
      <c r="F195" s="243" t="s">
        <v>89</v>
      </c>
      <c r="G195" s="241"/>
      <c r="H195" s="244">
        <v>1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0" t="s">
        <v>150</v>
      </c>
      <c r="AU195" s="250" t="s">
        <v>91</v>
      </c>
      <c r="AV195" s="13" t="s">
        <v>91</v>
      </c>
      <c r="AW195" s="13" t="s">
        <v>36</v>
      </c>
      <c r="AX195" s="13" t="s">
        <v>89</v>
      </c>
      <c r="AY195" s="250" t="s">
        <v>136</v>
      </c>
    </row>
    <row r="196" s="2" customFormat="1" ht="37.8" customHeight="1">
      <c r="A196" s="37"/>
      <c r="B196" s="38"/>
      <c r="C196" s="218" t="s">
        <v>257</v>
      </c>
      <c r="D196" s="218" t="s">
        <v>138</v>
      </c>
      <c r="E196" s="219" t="s">
        <v>1506</v>
      </c>
      <c r="F196" s="220" t="s">
        <v>1507</v>
      </c>
      <c r="G196" s="221" t="s">
        <v>245</v>
      </c>
      <c r="H196" s="222">
        <v>6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46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142</v>
      </c>
      <c r="AT196" s="230" t="s">
        <v>138</v>
      </c>
      <c r="AU196" s="230" t="s">
        <v>91</v>
      </c>
      <c r="AY196" s="16" t="s">
        <v>136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89</v>
      </c>
      <c r="BK196" s="231">
        <f>ROUND(I196*H196,2)</f>
        <v>0</v>
      </c>
      <c r="BL196" s="16" t="s">
        <v>142</v>
      </c>
      <c r="BM196" s="230" t="s">
        <v>1508</v>
      </c>
    </row>
    <row r="197" s="2" customFormat="1">
      <c r="A197" s="37"/>
      <c r="B197" s="38"/>
      <c r="C197" s="39"/>
      <c r="D197" s="232" t="s">
        <v>144</v>
      </c>
      <c r="E197" s="39"/>
      <c r="F197" s="233" t="s">
        <v>1507</v>
      </c>
      <c r="G197" s="39"/>
      <c r="H197" s="39"/>
      <c r="I197" s="234"/>
      <c r="J197" s="39"/>
      <c r="K197" s="39"/>
      <c r="L197" s="43"/>
      <c r="M197" s="235"/>
      <c r="N197" s="236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144</v>
      </c>
      <c r="AU197" s="16" t="s">
        <v>91</v>
      </c>
    </row>
    <row r="198" s="13" customFormat="1">
      <c r="A198" s="13"/>
      <c r="B198" s="240"/>
      <c r="C198" s="241"/>
      <c r="D198" s="232" t="s">
        <v>150</v>
      </c>
      <c r="E198" s="242" t="s">
        <v>1</v>
      </c>
      <c r="F198" s="243" t="s">
        <v>179</v>
      </c>
      <c r="G198" s="241"/>
      <c r="H198" s="244">
        <v>6</v>
      </c>
      <c r="I198" s="245"/>
      <c r="J198" s="241"/>
      <c r="K198" s="241"/>
      <c r="L198" s="246"/>
      <c r="M198" s="273"/>
      <c r="N198" s="274"/>
      <c r="O198" s="274"/>
      <c r="P198" s="274"/>
      <c r="Q198" s="274"/>
      <c r="R198" s="274"/>
      <c r="S198" s="274"/>
      <c r="T198" s="27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0" t="s">
        <v>150</v>
      </c>
      <c r="AU198" s="250" t="s">
        <v>91</v>
      </c>
      <c r="AV198" s="13" t="s">
        <v>91</v>
      </c>
      <c r="AW198" s="13" t="s">
        <v>36</v>
      </c>
      <c r="AX198" s="13" t="s">
        <v>89</v>
      </c>
      <c r="AY198" s="250" t="s">
        <v>136</v>
      </c>
    </row>
    <row r="199" s="2" customFormat="1" ht="6.96" customHeight="1">
      <c r="A199" s="37"/>
      <c r="B199" s="65"/>
      <c r="C199" s="66"/>
      <c r="D199" s="66"/>
      <c r="E199" s="66"/>
      <c r="F199" s="66"/>
      <c r="G199" s="66"/>
      <c r="H199" s="66"/>
      <c r="I199" s="66"/>
      <c r="J199" s="66"/>
      <c r="K199" s="66"/>
      <c r="L199" s="43"/>
      <c r="M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</row>
  </sheetData>
  <sheetProtection sheet="1" autoFilter="0" formatColumns="0" formatRows="0" objects="1" scenarios="1" spinCount="100000" saltValue="+OPfrkvfWOwPdArHm+4xgGwJEk0coJ1nXKG1yUBg//xjcwaa1pbsnL0KOC5wCps4WyXnyU6jw5PhobVZ7FijpQ==" hashValue="80TXiwpLN9fAM9M2gcAUUSE3RzykLl3yRHtma9EIwYH4ImJdXnN/ATT32osvgOnxzmta9KGFntjpaiIBqj69Yg==" algorithmName="SHA-512" password="CC35"/>
  <autoFilter ref="C117:K19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hyperlinks>
    <hyperlink ref="F123" r:id="rId1" display="https://podminky.urs.cz/item/CS_URS_2021_01/111212351"/>
    <hyperlink ref="F128" r:id="rId2" display="https://podminky.urs.cz/item/CS_URS_2021_01/111212353"/>
    <hyperlink ref="F136" r:id="rId3" display="https://podminky.urs.cz/item/CS_URS_2021_01/112151111"/>
    <hyperlink ref="F141" r:id="rId4" display="https://podminky.urs.cz/item/CS_URS_2021_01/112151112"/>
    <hyperlink ref="F146" r:id="rId5" display="https://podminky.urs.cz/item/CS_URS_2021_01/112151353"/>
    <hyperlink ref="F151" r:id="rId6" display="https://podminky.urs.cz/item/CS_URS_2021_01/162201405"/>
    <hyperlink ref="F155" r:id="rId7" display="https://podminky.urs.cz/item/CS_URS_2021_01/162201402"/>
    <hyperlink ref="F159" r:id="rId8" display="https://podminky.urs.cz/item/CS_URS_2021_01/162201415"/>
    <hyperlink ref="F163" r:id="rId9" display="https://podminky.urs.cz/item/CS_URS_2021_01/162201412"/>
    <hyperlink ref="F167" r:id="rId10" display="https://podminky.urs.cz/item/CS_URS_2021_01/112201101"/>
    <hyperlink ref="F172" r:id="rId11" display="https://podminky.urs.cz/item/CS_URS_2021_01/112201102"/>
    <hyperlink ref="F176" r:id="rId12" display="https://podminky.urs.cz/item/CS_URS_2021_01/174251201"/>
    <hyperlink ref="F181" r:id="rId13" display="https://podminky.urs.cz/item/CS_URS_2021_01/174251202"/>
    <hyperlink ref="F186" r:id="rId14" display="https://podminky.urs.cz/item/CS_URS_2021_01/162201421"/>
    <hyperlink ref="F190" r:id="rId15" display="https://podminky.urs.cz/item/CS_URS_2021_01/16220142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91</v>
      </c>
    </row>
    <row r="4" s="1" customFormat="1" ht="24.96" customHeight="1">
      <c r="B4" s="19"/>
      <c r="D4" s="137" t="s">
        <v>104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Krounka, Otradov, oprava opevnění, ř. km 15,200-16,580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1509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4.11.2021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41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43</v>
      </c>
      <c r="G32" s="37"/>
      <c r="H32" s="37"/>
      <c r="I32" s="151" t="s">
        <v>42</v>
      </c>
      <c r="J32" s="151" t="s">
        <v>44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45</v>
      </c>
      <c r="E33" s="139" t="s">
        <v>46</v>
      </c>
      <c r="F33" s="153">
        <f>ROUND((SUM(BE122:BE187)),  2)</f>
        <v>0</v>
      </c>
      <c r="G33" s="37"/>
      <c r="H33" s="37"/>
      <c r="I33" s="154">
        <v>0.20999999999999999</v>
      </c>
      <c r="J33" s="153">
        <f>ROUND(((SUM(BE122:BE187))*I33),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47</v>
      </c>
      <c r="F34" s="153">
        <f>ROUND((SUM(BF122:BF187)),  2)</f>
        <v>0</v>
      </c>
      <c r="G34" s="37"/>
      <c r="H34" s="37"/>
      <c r="I34" s="154">
        <v>0.14999999999999999</v>
      </c>
      <c r="J34" s="153">
        <f>ROUND(((SUM(BF122:BF187))*I34),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48</v>
      </c>
      <c r="F35" s="153">
        <f>ROUND((SUM(BG122:BG187)),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49</v>
      </c>
      <c r="F36" s="153">
        <f>ROUND((SUM(BH122:BH187)),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50</v>
      </c>
      <c r="F37" s="153">
        <f>ROUND((SUM(BI122:BI187)),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51</v>
      </c>
      <c r="E39" s="157"/>
      <c r="F39" s="157"/>
      <c r="G39" s="158" t="s">
        <v>52</v>
      </c>
      <c r="H39" s="159" t="s">
        <v>53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54</v>
      </c>
      <c r="E50" s="163"/>
      <c r="F50" s="163"/>
      <c r="G50" s="162" t="s">
        <v>55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56</v>
      </c>
      <c r="E61" s="165"/>
      <c r="F61" s="166" t="s">
        <v>57</v>
      </c>
      <c r="G61" s="164" t="s">
        <v>56</v>
      </c>
      <c r="H61" s="165"/>
      <c r="I61" s="165"/>
      <c r="J61" s="167" t="s">
        <v>57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58</v>
      </c>
      <c r="E65" s="168"/>
      <c r="F65" s="168"/>
      <c r="G65" s="162" t="s">
        <v>59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56</v>
      </c>
      <c r="E76" s="165"/>
      <c r="F76" s="166" t="s">
        <v>57</v>
      </c>
      <c r="G76" s="164" t="s">
        <v>56</v>
      </c>
      <c r="H76" s="165"/>
      <c r="I76" s="165"/>
      <c r="J76" s="167" t="s">
        <v>57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Krounka, Otradov, oprava opevnění, ř. km 15,200-16,580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VRN - Vedlejší rozpočtovéí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vodní tok Krounka, obec Otradov</v>
      </c>
      <c r="G89" s="39"/>
      <c r="H89" s="39"/>
      <c r="I89" s="31" t="s">
        <v>22</v>
      </c>
      <c r="J89" s="78" t="str">
        <f>IF(J12="","",J12)</f>
        <v>4.11.2021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Povodí Labe, státní podnik</v>
      </c>
      <c r="G91" s="39"/>
      <c r="H91" s="39"/>
      <c r="I91" s="31" t="s">
        <v>32</v>
      </c>
      <c r="J91" s="35" t="str">
        <f>E21</f>
        <v>Vodní zdroje Ekomonitor spol. s r. 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108</v>
      </c>
      <c r="D94" s="175"/>
      <c r="E94" s="175"/>
      <c r="F94" s="175"/>
      <c r="G94" s="175"/>
      <c r="H94" s="175"/>
      <c r="I94" s="175"/>
      <c r="J94" s="176" t="s">
        <v>109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110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111</v>
      </c>
    </row>
    <row r="97" s="9" customFormat="1" ht="24.96" customHeight="1">
      <c r="A97" s="9"/>
      <c r="B97" s="178"/>
      <c r="C97" s="179"/>
      <c r="D97" s="180" t="s">
        <v>1510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1511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1512</v>
      </c>
      <c r="E99" s="187"/>
      <c r="F99" s="187"/>
      <c r="G99" s="187"/>
      <c r="H99" s="187"/>
      <c r="I99" s="187"/>
      <c r="J99" s="188">
        <f>J141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1513</v>
      </c>
      <c r="E100" s="187"/>
      <c r="F100" s="187"/>
      <c r="G100" s="187"/>
      <c r="H100" s="187"/>
      <c r="I100" s="187"/>
      <c r="J100" s="188">
        <f>J158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1514</v>
      </c>
      <c r="E101" s="187"/>
      <c r="F101" s="187"/>
      <c r="G101" s="187"/>
      <c r="H101" s="187"/>
      <c r="I101" s="187"/>
      <c r="J101" s="188">
        <f>J178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1515</v>
      </c>
      <c r="E102" s="187"/>
      <c r="F102" s="187"/>
      <c r="G102" s="187"/>
      <c r="H102" s="187"/>
      <c r="I102" s="187"/>
      <c r="J102" s="188">
        <f>J182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121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Krounka, Otradov, oprava opevnění, ř. km 15,200-16,580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105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VRN - Vedlejší rozpočtovéí náklady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>vodní tok Krounka, obec Otradov</v>
      </c>
      <c r="G116" s="39"/>
      <c r="H116" s="39"/>
      <c r="I116" s="31" t="s">
        <v>22</v>
      </c>
      <c r="J116" s="78" t="str">
        <f>IF(J12="","",J12)</f>
        <v>4.11.2021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40.05" customHeight="1">
      <c r="A118" s="37"/>
      <c r="B118" s="38"/>
      <c r="C118" s="31" t="s">
        <v>24</v>
      </c>
      <c r="D118" s="39"/>
      <c r="E118" s="39"/>
      <c r="F118" s="26" t="str">
        <f>E15</f>
        <v>Povodí Labe, státní podnik</v>
      </c>
      <c r="G118" s="39"/>
      <c r="H118" s="39"/>
      <c r="I118" s="31" t="s">
        <v>32</v>
      </c>
      <c r="J118" s="35" t="str">
        <f>E21</f>
        <v>Vodní zdroje Ekomonitor spol. s r. 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30</v>
      </c>
      <c r="D119" s="39"/>
      <c r="E119" s="39"/>
      <c r="F119" s="26" t="str">
        <f>IF(E18="","",E18)</f>
        <v>Vyplň údaj</v>
      </c>
      <c r="G119" s="39"/>
      <c r="H119" s="39"/>
      <c r="I119" s="31" t="s">
        <v>37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122</v>
      </c>
      <c r="D121" s="193" t="s">
        <v>66</v>
      </c>
      <c r="E121" s="193" t="s">
        <v>62</v>
      </c>
      <c r="F121" s="193" t="s">
        <v>63</v>
      </c>
      <c r="G121" s="193" t="s">
        <v>123</v>
      </c>
      <c r="H121" s="193" t="s">
        <v>124</v>
      </c>
      <c r="I121" s="193" t="s">
        <v>125</v>
      </c>
      <c r="J121" s="194" t="s">
        <v>109</v>
      </c>
      <c r="K121" s="195" t="s">
        <v>126</v>
      </c>
      <c r="L121" s="196"/>
      <c r="M121" s="99" t="s">
        <v>1</v>
      </c>
      <c r="N121" s="100" t="s">
        <v>45</v>
      </c>
      <c r="O121" s="100" t="s">
        <v>127</v>
      </c>
      <c r="P121" s="100" t="s">
        <v>128</v>
      </c>
      <c r="Q121" s="100" t="s">
        <v>129</v>
      </c>
      <c r="R121" s="100" t="s">
        <v>130</v>
      </c>
      <c r="S121" s="100" t="s">
        <v>131</v>
      </c>
      <c r="T121" s="101" t="s">
        <v>132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133</v>
      </c>
      <c r="D122" s="39"/>
      <c r="E122" s="39"/>
      <c r="F122" s="39"/>
      <c r="G122" s="39"/>
      <c r="H122" s="39"/>
      <c r="I122" s="39"/>
      <c r="J122" s="197">
        <f>BK122</f>
        <v>0</v>
      </c>
      <c r="K122" s="39"/>
      <c r="L122" s="43"/>
      <c r="M122" s="102"/>
      <c r="N122" s="198"/>
      <c r="O122" s="103"/>
      <c r="P122" s="199">
        <f>P123</f>
        <v>0</v>
      </c>
      <c r="Q122" s="103"/>
      <c r="R122" s="199">
        <f>R123</f>
        <v>0</v>
      </c>
      <c r="S122" s="103"/>
      <c r="T122" s="200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80</v>
      </c>
      <c r="AU122" s="16" t="s">
        <v>111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80</v>
      </c>
      <c r="E123" s="205" t="s">
        <v>101</v>
      </c>
      <c r="F123" s="205" t="s">
        <v>1516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P124+P141+P158+P178+P182</f>
        <v>0</v>
      </c>
      <c r="Q123" s="210"/>
      <c r="R123" s="211">
        <f>R124+R141+R158+R178+R182</f>
        <v>0</v>
      </c>
      <c r="S123" s="210"/>
      <c r="T123" s="212">
        <f>T124+T141+T158+T178+T182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170</v>
      </c>
      <c r="AT123" s="214" t="s">
        <v>80</v>
      </c>
      <c r="AU123" s="214" t="s">
        <v>81</v>
      </c>
      <c r="AY123" s="213" t="s">
        <v>136</v>
      </c>
      <c r="BK123" s="215">
        <f>BK124+BK141+BK158+BK178+BK182</f>
        <v>0</v>
      </c>
    </row>
    <row r="124" s="12" customFormat="1" ht="22.8" customHeight="1">
      <c r="A124" s="12"/>
      <c r="B124" s="202"/>
      <c r="C124" s="203"/>
      <c r="D124" s="204" t="s">
        <v>80</v>
      </c>
      <c r="E124" s="216" t="s">
        <v>1517</v>
      </c>
      <c r="F124" s="216" t="s">
        <v>1518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SUM(P125:P140)</f>
        <v>0</v>
      </c>
      <c r="Q124" s="210"/>
      <c r="R124" s="211">
        <f>SUM(R125:R140)</f>
        <v>0</v>
      </c>
      <c r="S124" s="210"/>
      <c r="T124" s="212">
        <f>SUM(T125:T140)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170</v>
      </c>
      <c r="AT124" s="214" t="s">
        <v>80</v>
      </c>
      <c r="AU124" s="214" t="s">
        <v>89</v>
      </c>
      <c r="AY124" s="213" t="s">
        <v>136</v>
      </c>
      <c r="BK124" s="215">
        <f>SUM(BK125:BK140)</f>
        <v>0</v>
      </c>
    </row>
    <row r="125" s="2" customFormat="1" ht="16.5" customHeight="1">
      <c r="A125" s="37"/>
      <c r="B125" s="38"/>
      <c r="C125" s="218" t="s">
        <v>89</v>
      </c>
      <c r="D125" s="218" t="s">
        <v>138</v>
      </c>
      <c r="E125" s="219" t="s">
        <v>1519</v>
      </c>
      <c r="F125" s="220" t="s">
        <v>1520</v>
      </c>
      <c r="G125" s="221" t="s">
        <v>286</v>
      </c>
      <c r="H125" s="222">
        <v>0.5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46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1521</v>
      </c>
      <c r="AT125" s="230" t="s">
        <v>138</v>
      </c>
      <c r="AU125" s="230" t="s">
        <v>91</v>
      </c>
      <c r="AY125" s="16" t="s">
        <v>136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89</v>
      </c>
      <c r="BK125" s="231">
        <f>ROUND(I125*H125,2)</f>
        <v>0</v>
      </c>
      <c r="BL125" s="16" t="s">
        <v>1521</v>
      </c>
      <c r="BM125" s="230" t="s">
        <v>1522</v>
      </c>
    </row>
    <row r="126" s="2" customFormat="1">
      <c r="A126" s="37"/>
      <c r="B126" s="38"/>
      <c r="C126" s="39"/>
      <c r="D126" s="232" t="s">
        <v>144</v>
      </c>
      <c r="E126" s="39"/>
      <c r="F126" s="233" t="s">
        <v>1520</v>
      </c>
      <c r="G126" s="39"/>
      <c r="H126" s="39"/>
      <c r="I126" s="234"/>
      <c r="J126" s="39"/>
      <c r="K126" s="39"/>
      <c r="L126" s="43"/>
      <c r="M126" s="235"/>
      <c r="N126" s="236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144</v>
      </c>
      <c r="AU126" s="16" t="s">
        <v>91</v>
      </c>
    </row>
    <row r="127" s="2" customFormat="1">
      <c r="A127" s="37"/>
      <c r="B127" s="38"/>
      <c r="C127" s="39"/>
      <c r="D127" s="237" t="s">
        <v>146</v>
      </c>
      <c r="E127" s="39"/>
      <c r="F127" s="238" t="s">
        <v>1523</v>
      </c>
      <c r="G127" s="39"/>
      <c r="H127" s="39"/>
      <c r="I127" s="234"/>
      <c r="J127" s="39"/>
      <c r="K127" s="39"/>
      <c r="L127" s="43"/>
      <c r="M127" s="235"/>
      <c r="N127" s="236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146</v>
      </c>
      <c r="AU127" s="16" t="s">
        <v>91</v>
      </c>
    </row>
    <row r="128" s="2" customFormat="1">
      <c r="A128" s="37"/>
      <c r="B128" s="38"/>
      <c r="C128" s="39"/>
      <c r="D128" s="232" t="s">
        <v>148</v>
      </c>
      <c r="E128" s="39"/>
      <c r="F128" s="239" t="s">
        <v>1524</v>
      </c>
      <c r="G128" s="39"/>
      <c r="H128" s="39"/>
      <c r="I128" s="234"/>
      <c r="J128" s="39"/>
      <c r="K128" s="39"/>
      <c r="L128" s="43"/>
      <c r="M128" s="235"/>
      <c r="N128" s="236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148</v>
      </c>
      <c r="AU128" s="16" t="s">
        <v>91</v>
      </c>
    </row>
    <row r="129" s="2" customFormat="1" ht="16.5" customHeight="1">
      <c r="A129" s="37"/>
      <c r="B129" s="38"/>
      <c r="C129" s="218" t="s">
        <v>91</v>
      </c>
      <c r="D129" s="218" t="s">
        <v>138</v>
      </c>
      <c r="E129" s="219" t="s">
        <v>1525</v>
      </c>
      <c r="F129" s="220" t="s">
        <v>1526</v>
      </c>
      <c r="G129" s="221" t="s">
        <v>286</v>
      </c>
      <c r="H129" s="222">
        <v>0.5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46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1521</v>
      </c>
      <c r="AT129" s="230" t="s">
        <v>138</v>
      </c>
      <c r="AU129" s="230" t="s">
        <v>91</v>
      </c>
      <c r="AY129" s="16" t="s">
        <v>136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89</v>
      </c>
      <c r="BK129" s="231">
        <f>ROUND(I129*H129,2)</f>
        <v>0</v>
      </c>
      <c r="BL129" s="16" t="s">
        <v>1521</v>
      </c>
      <c r="BM129" s="230" t="s">
        <v>1527</v>
      </c>
    </row>
    <row r="130" s="2" customFormat="1">
      <c r="A130" s="37"/>
      <c r="B130" s="38"/>
      <c r="C130" s="39"/>
      <c r="D130" s="232" t="s">
        <v>144</v>
      </c>
      <c r="E130" s="39"/>
      <c r="F130" s="233" t="s">
        <v>1526</v>
      </c>
      <c r="G130" s="39"/>
      <c r="H130" s="39"/>
      <c r="I130" s="234"/>
      <c r="J130" s="39"/>
      <c r="K130" s="39"/>
      <c r="L130" s="43"/>
      <c r="M130" s="235"/>
      <c r="N130" s="236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144</v>
      </c>
      <c r="AU130" s="16" t="s">
        <v>91</v>
      </c>
    </row>
    <row r="131" s="2" customFormat="1">
      <c r="A131" s="37"/>
      <c r="B131" s="38"/>
      <c r="C131" s="39"/>
      <c r="D131" s="237" t="s">
        <v>146</v>
      </c>
      <c r="E131" s="39"/>
      <c r="F131" s="238" t="s">
        <v>1528</v>
      </c>
      <c r="G131" s="39"/>
      <c r="H131" s="39"/>
      <c r="I131" s="234"/>
      <c r="J131" s="39"/>
      <c r="K131" s="39"/>
      <c r="L131" s="43"/>
      <c r="M131" s="235"/>
      <c r="N131" s="236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146</v>
      </c>
      <c r="AU131" s="16" t="s">
        <v>91</v>
      </c>
    </row>
    <row r="132" s="2" customFormat="1">
      <c r="A132" s="37"/>
      <c r="B132" s="38"/>
      <c r="C132" s="39"/>
      <c r="D132" s="232" t="s">
        <v>148</v>
      </c>
      <c r="E132" s="39"/>
      <c r="F132" s="239" t="s">
        <v>1529</v>
      </c>
      <c r="G132" s="39"/>
      <c r="H132" s="39"/>
      <c r="I132" s="234"/>
      <c r="J132" s="39"/>
      <c r="K132" s="39"/>
      <c r="L132" s="43"/>
      <c r="M132" s="235"/>
      <c r="N132" s="236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148</v>
      </c>
      <c r="AU132" s="16" t="s">
        <v>91</v>
      </c>
    </row>
    <row r="133" s="2" customFormat="1" ht="16.5" customHeight="1">
      <c r="A133" s="37"/>
      <c r="B133" s="38"/>
      <c r="C133" s="218" t="s">
        <v>157</v>
      </c>
      <c r="D133" s="218" t="s">
        <v>138</v>
      </c>
      <c r="E133" s="219" t="s">
        <v>1530</v>
      </c>
      <c r="F133" s="220" t="s">
        <v>1531</v>
      </c>
      <c r="G133" s="221" t="s">
        <v>286</v>
      </c>
      <c r="H133" s="222">
        <v>0.5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46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1521</v>
      </c>
      <c r="AT133" s="230" t="s">
        <v>138</v>
      </c>
      <c r="AU133" s="230" t="s">
        <v>91</v>
      </c>
      <c r="AY133" s="16" t="s">
        <v>136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89</v>
      </c>
      <c r="BK133" s="231">
        <f>ROUND(I133*H133,2)</f>
        <v>0</v>
      </c>
      <c r="BL133" s="16" t="s">
        <v>1521</v>
      </c>
      <c r="BM133" s="230" t="s">
        <v>1532</v>
      </c>
    </row>
    <row r="134" s="2" customFormat="1">
      <c r="A134" s="37"/>
      <c r="B134" s="38"/>
      <c r="C134" s="39"/>
      <c r="D134" s="232" t="s">
        <v>144</v>
      </c>
      <c r="E134" s="39"/>
      <c r="F134" s="233" t="s">
        <v>1531</v>
      </c>
      <c r="G134" s="39"/>
      <c r="H134" s="39"/>
      <c r="I134" s="234"/>
      <c r="J134" s="39"/>
      <c r="K134" s="39"/>
      <c r="L134" s="43"/>
      <c r="M134" s="235"/>
      <c r="N134" s="236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144</v>
      </c>
      <c r="AU134" s="16" t="s">
        <v>91</v>
      </c>
    </row>
    <row r="135" s="2" customFormat="1">
      <c r="A135" s="37"/>
      <c r="B135" s="38"/>
      <c r="C135" s="39"/>
      <c r="D135" s="237" t="s">
        <v>146</v>
      </c>
      <c r="E135" s="39"/>
      <c r="F135" s="238" t="s">
        <v>1533</v>
      </c>
      <c r="G135" s="39"/>
      <c r="H135" s="39"/>
      <c r="I135" s="234"/>
      <c r="J135" s="39"/>
      <c r="K135" s="39"/>
      <c r="L135" s="43"/>
      <c r="M135" s="235"/>
      <c r="N135" s="236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146</v>
      </c>
      <c r="AU135" s="16" t="s">
        <v>91</v>
      </c>
    </row>
    <row r="136" s="2" customFormat="1">
      <c r="A136" s="37"/>
      <c r="B136" s="38"/>
      <c r="C136" s="39"/>
      <c r="D136" s="232" t="s">
        <v>148</v>
      </c>
      <c r="E136" s="39"/>
      <c r="F136" s="239" t="s">
        <v>1534</v>
      </c>
      <c r="G136" s="39"/>
      <c r="H136" s="39"/>
      <c r="I136" s="234"/>
      <c r="J136" s="39"/>
      <c r="K136" s="39"/>
      <c r="L136" s="43"/>
      <c r="M136" s="235"/>
      <c r="N136" s="236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148</v>
      </c>
      <c r="AU136" s="16" t="s">
        <v>91</v>
      </c>
    </row>
    <row r="137" s="2" customFormat="1" ht="16.5" customHeight="1">
      <c r="A137" s="37"/>
      <c r="B137" s="38"/>
      <c r="C137" s="218" t="s">
        <v>142</v>
      </c>
      <c r="D137" s="218" t="s">
        <v>138</v>
      </c>
      <c r="E137" s="219" t="s">
        <v>1535</v>
      </c>
      <c r="F137" s="220" t="s">
        <v>1536</v>
      </c>
      <c r="G137" s="221" t="s">
        <v>286</v>
      </c>
      <c r="H137" s="222">
        <v>0.5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46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1521</v>
      </c>
      <c r="AT137" s="230" t="s">
        <v>138</v>
      </c>
      <c r="AU137" s="230" t="s">
        <v>91</v>
      </c>
      <c r="AY137" s="16" t="s">
        <v>136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89</v>
      </c>
      <c r="BK137" s="231">
        <f>ROUND(I137*H137,2)</f>
        <v>0</v>
      </c>
      <c r="BL137" s="16" t="s">
        <v>1521</v>
      </c>
      <c r="BM137" s="230" t="s">
        <v>1537</v>
      </c>
    </row>
    <row r="138" s="2" customFormat="1">
      <c r="A138" s="37"/>
      <c r="B138" s="38"/>
      <c r="C138" s="39"/>
      <c r="D138" s="232" t="s">
        <v>144</v>
      </c>
      <c r="E138" s="39"/>
      <c r="F138" s="233" t="s">
        <v>1536</v>
      </c>
      <c r="G138" s="39"/>
      <c r="H138" s="39"/>
      <c r="I138" s="234"/>
      <c r="J138" s="39"/>
      <c r="K138" s="39"/>
      <c r="L138" s="43"/>
      <c r="M138" s="235"/>
      <c r="N138" s="236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144</v>
      </c>
      <c r="AU138" s="16" t="s">
        <v>91</v>
      </c>
    </row>
    <row r="139" s="2" customFormat="1">
      <c r="A139" s="37"/>
      <c r="B139" s="38"/>
      <c r="C139" s="39"/>
      <c r="D139" s="237" t="s">
        <v>146</v>
      </c>
      <c r="E139" s="39"/>
      <c r="F139" s="238" t="s">
        <v>1538</v>
      </c>
      <c r="G139" s="39"/>
      <c r="H139" s="39"/>
      <c r="I139" s="234"/>
      <c r="J139" s="39"/>
      <c r="K139" s="39"/>
      <c r="L139" s="43"/>
      <c r="M139" s="235"/>
      <c r="N139" s="236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146</v>
      </c>
      <c r="AU139" s="16" t="s">
        <v>91</v>
      </c>
    </row>
    <row r="140" s="2" customFormat="1">
      <c r="A140" s="37"/>
      <c r="B140" s="38"/>
      <c r="C140" s="39"/>
      <c r="D140" s="232" t="s">
        <v>148</v>
      </c>
      <c r="E140" s="39"/>
      <c r="F140" s="239" t="s">
        <v>1539</v>
      </c>
      <c r="G140" s="39"/>
      <c r="H140" s="39"/>
      <c r="I140" s="234"/>
      <c r="J140" s="39"/>
      <c r="K140" s="39"/>
      <c r="L140" s="43"/>
      <c r="M140" s="235"/>
      <c r="N140" s="236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148</v>
      </c>
      <c r="AU140" s="16" t="s">
        <v>91</v>
      </c>
    </row>
    <row r="141" s="12" customFormat="1" ht="22.8" customHeight="1">
      <c r="A141" s="12"/>
      <c r="B141" s="202"/>
      <c r="C141" s="203"/>
      <c r="D141" s="204" t="s">
        <v>80</v>
      </c>
      <c r="E141" s="216" t="s">
        <v>1540</v>
      </c>
      <c r="F141" s="216" t="s">
        <v>1541</v>
      </c>
      <c r="G141" s="203"/>
      <c r="H141" s="203"/>
      <c r="I141" s="206"/>
      <c r="J141" s="217">
        <f>BK141</f>
        <v>0</v>
      </c>
      <c r="K141" s="203"/>
      <c r="L141" s="208"/>
      <c r="M141" s="209"/>
      <c r="N141" s="210"/>
      <c r="O141" s="210"/>
      <c r="P141" s="211">
        <f>SUM(P142:P157)</f>
        <v>0</v>
      </c>
      <c r="Q141" s="210"/>
      <c r="R141" s="211">
        <f>SUM(R142:R157)</f>
        <v>0</v>
      </c>
      <c r="S141" s="210"/>
      <c r="T141" s="212">
        <f>SUM(T142:T157)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170</v>
      </c>
      <c r="AT141" s="214" t="s">
        <v>80</v>
      </c>
      <c r="AU141" s="214" t="s">
        <v>89</v>
      </c>
      <c r="AY141" s="213" t="s">
        <v>136</v>
      </c>
      <c r="BK141" s="215">
        <f>SUM(BK142:BK157)</f>
        <v>0</v>
      </c>
    </row>
    <row r="142" s="2" customFormat="1" ht="16.5" customHeight="1">
      <c r="A142" s="37"/>
      <c r="B142" s="38"/>
      <c r="C142" s="218" t="s">
        <v>170</v>
      </c>
      <c r="D142" s="218" t="s">
        <v>138</v>
      </c>
      <c r="E142" s="219" t="s">
        <v>1542</v>
      </c>
      <c r="F142" s="220" t="s">
        <v>1541</v>
      </c>
      <c r="G142" s="221" t="s">
        <v>286</v>
      </c>
      <c r="H142" s="222">
        <v>0.5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46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1521</v>
      </c>
      <c r="AT142" s="230" t="s">
        <v>138</v>
      </c>
      <c r="AU142" s="230" t="s">
        <v>91</v>
      </c>
      <c r="AY142" s="16" t="s">
        <v>136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89</v>
      </c>
      <c r="BK142" s="231">
        <f>ROUND(I142*H142,2)</f>
        <v>0</v>
      </c>
      <c r="BL142" s="16" t="s">
        <v>1521</v>
      </c>
      <c r="BM142" s="230" t="s">
        <v>1543</v>
      </c>
    </row>
    <row r="143" s="2" customFormat="1">
      <c r="A143" s="37"/>
      <c r="B143" s="38"/>
      <c r="C143" s="39"/>
      <c r="D143" s="232" t="s">
        <v>144</v>
      </c>
      <c r="E143" s="39"/>
      <c r="F143" s="233" t="s">
        <v>1541</v>
      </c>
      <c r="G143" s="39"/>
      <c r="H143" s="39"/>
      <c r="I143" s="234"/>
      <c r="J143" s="39"/>
      <c r="K143" s="39"/>
      <c r="L143" s="43"/>
      <c r="M143" s="235"/>
      <c r="N143" s="236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144</v>
      </c>
      <c r="AU143" s="16" t="s">
        <v>91</v>
      </c>
    </row>
    <row r="144" s="2" customFormat="1">
      <c r="A144" s="37"/>
      <c r="B144" s="38"/>
      <c r="C144" s="39"/>
      <c r="D144" s="237" t="s">
        <v>146</v>
      </c>
      <c r="E144" s="39"/>
      <c r="F144" s="238" t="s">
        <v>1544</v>
      </c>
      <c r="G144" s="39"/>
      <c r="H144" s="39"/>
      <c r="I144" s="234"/>
      <c r="J144" s="39"/>
      <c r="K144" s="39"/>
      <c r="L144" s="43"/>
      <c r="M144" s="235"/>
      <c r="N144" s="236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146</v>
      </c>
      <c r="AU144" s="16" t="s">
        <v>91</v>
      </c>
    </row>
    <row r="145" s="2" customFormat="1">
      <c r="A145" s="37"/>
      <c r="B145" s="38"/>
      <c r="C145" s="39"/>
      <c r="D145" s="232" t="s">
        <v>148</v>
      </c>
      <c r="E145" s="39"/>
      <c r="F145" s="239" t="s">
        <v>1545</v>
      </c>
      <c r="G145" s="39"/>
      <c r="H145" s="39"/>
      <c r="I145" s="234"/>
      <c r="J145" s="39"/>
      <c r="K145" s="39"/>
      <c r="L145" s="43"/>
      <c r="M145" s="235"/>
      <c r="N145" s="236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148</v>
      </c>
      <c r="AU145" s="16" t="s">
        <v>91</v>
      </c>
    </row>
    <row r="146" s="2" customFormat="1" ht="24.15" customHeight="1">
      <c r="A146" s="37"/>
      <c r="B146" s="38"/>
      <c r="C146" s="218" t="s">
        <v>179</v>
      </c>
      <c r="D146" s="218" t="s">
        <v>138</v>
      </c>
      <c r="E146" s="219" t="s">
        <v>1546</v>
      </c>
      <c r="F146" s="220" t="s">
        <v>1547</v>
      </c>
      <c r="G146" s="221" t="s">
        <v>286</v>
      </c>
      <c r="H146" s="222">
        <v>0.5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46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1521</v>
      </c>
      <c r="AT146" s="230" t="s">
        <v>138</v>
      </c>
      <c r="AU146" s="230" t="s">
        <v>91</v>
      </c>
      <c r="AY146" s="16" t="s">
        <v>136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89</v>
      </c>
      <c r="BK146" s="231">
        <f>ROUND(I146*H146,2)</f>
        <v>0</v>
      </c>
      <c r="BL146" s="16" t="s">
        <v>1521</v>
      </c>
      <c r="BM146" s="230" t="s">
        <v>1548</v>
      </c>
    </row>
    <row r="147" s="2" customFormat="1">
      <c r="A147" s="37"/>
      <c r="B147" s="38"/>
      <c r="C147" s="39"/>
      <c r="D147" s="232" t="s">
        <v>144</v>
      </c>
      <c r="E147" s="39"/>
      <c r="F147" s="233" t="s">
        <v>1547</v>
      </c>
      <c r="G147" s="39"/>
      <c r="H147" s="39"/>
      <c r="I147" s="234"/>
      <c r="J147" s="39"/>
      <c r="K147" s="39"/>
      <c r="L147" s="43"/>
      <c r="M147" s="235"/>
      <c r="N147" s="236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144</v>
      </c>
      <c r="AU147" s="16" t="s">
        <v>91</v>
      </c>
    </row>
    <row r="148" s="2" customFormat="1">
      <c r="A148" s="37"/>
      <c r="B148" s="38"/>
      <c r="C148" s="39"/>
      <c r="D148" s="232" t="s">
        <v>148</v>
      </c>
      <c r="E148" s="39"/>
      <c r="F148" s="239" t="s">
        <v>1549</v>
      </c>
      <c r="G148" s="39"/>
      <c r="H148" s="39"/>
      <c r="I148" s="234"/>
      <c r="J148" s="39"/>
      <c r="K148" s="39"/>
      <c r="L148" s="43"/>
      <c r="M148" s="235"/>
      <c r="N148" s="236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148</v>
      </c>
      <c r="AU148" s="16" t="s">
        <v>91</v>
      </c>
    </row>
    <row r="149" s="2" customFormat="1" ht="44.25" customHeight="1">
      <c r="A149" s="37"/>
      <c r="B149" s="38"/>
      <c r="C149" s="218" t="s">
        <v>184</v>
      </c>
      <c r="D149" s="218" t="s">
        <v>138</v>
      </c>
      <c r="E149" s="219" t="s">
        <v>1550</v>
      </c>
      <c r="F149" s="220" t="s">
        <v>1551</v>
      </c>
      <c r="G149" s="221" t="s">
        <v>286</v>
      </c>
      <c r="H149" s="222">
        <v>0.5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46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1521</v>
      </c>
      <c r="AT149" s="230" t="s">
        <v>138</v>
      </c>
      <c r="AU149" s="230" t="s">
        <v>91</v>
      </c>
      <c r="AY149" s="16" t="s">
        <v>136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89</v>
      </c>
      <c r="BK149" s="231">
        <f>ROUND(I149*H149,2)</f>
        <v>0</v>
      </c>
      <c r="BL149" s="16" t="s">
        <v>1521</v>
      </c>
      <c r="BM149" s="230" t="s">
        <v>1552</v>
      </c>
    </row>
    <row r="150" s="2" customFormat="1">
      <c r="A150" s="37"/>
      <c r="B150" s="38"/>
      <c r="C150" s="39"/>
      <c r="D150" s="232" t="s">
        <v>144</v>
      </c>
      <c r="E150" s="39"/>
      <c r="F150" s="233" t="s">
        <v>1551</v>
      </c>
      <c r="G150" s="39"/>
      <c r="H150" s="39"/>
      <c r="I150" s="234"/>
      <c r="J150" s="39"/>
      <c r="K150" s="39"/>
      <c r="L150" s="43"/>
      <c r="M150" s="235"/>
      <c r="N150" s="236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144</v>
      </c>
      <c r="AU150" s="16" t="s">
        <v>91</v>
      </c>
    </row>
    <row r="151" s="2" customFormat="1">
      <c r="A151" s="37"/>
      <c r="B151" s="38"/>
      <c r="C151" s="39"/>
      <c r="D151" s="232" t="s">
        <v>148</v>
      </c>
      <c r="E151" s="39"/>
      <c r="F151" s="239" t="s">
        <v>1553</v>
      </c>
      <c r="G151" s="39"/>
      <c r="H151" s="39"/>
      <c r="I151" s="234"/>
      <c r="J151" s="39"/>
      <c r="K151" s="39"/>
      <c r="L151" s="43"/>
      <c r="M151" s="235"/>
      <c r="N151" s="236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148</v>
      </c>
      <c r="AU151" s="16" t="s">
        <v>91</v>
      </c>
    </row>
    <row r="152" s="2" customFormat="1" ht="24.15" customHeight="1">
      <c r="A152" s="37"/>
      <c r="B152" s="38"/>
      <c r="C152" s="218" t="s">
        <v>191</v>
      </c>
      <c r="D152" s="218" t="s">
        <v>138</v>
      </c>
      <c r="E152" s="219" t="s">
        <v>1554</v>
      </c>
      <c r="F152" s="220" t="s">
        <v>1555</v>
      </c>
      <c r="G152" s="221" t="s">
        <v>286</v>
      </c>
      <c r="H152" s="222">
        <v>0.5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46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1521</v>
      </c>
      <c r="AT152" s="230" t="s">
        <v>138</v>
      </c>
      <c r="AU152" s="230" t="s">
        <v>91</v>
      </c>
      <c r="AY152" s="16" t="s">
        <v>136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89</v>
      </c>
      <c r="BK152" s="231">
        <f>ROUND(I152*H152,2)</f>
        <v>0</v>
      </c>
      <c r="BL152" s="16" t="s">
        <v>1521</v>
      </c>
      <c r="BM152" s="230" t="s">
        <v>1556</v>
      </c>
    </row>
    <row r="153" s="2" customFormat="1">
      <c r="A153" s="37"/>
      <c r="B153" s="38"/>
      <c r="C153" s="39"/>
      <c r="D153" s="232" t="s">
        <v>144</v>
      </c>
      <c r="E153" s="39"/>
      <c r="F153" s="233" t="s">
        <v>1555</v>
      </c>
      <c r="G153" s="39"/>
      <c r="H153" s="39"/>
      <c r="I153" s="234"/>
      <c r="J153" s="39"/>
      <c r="K153" s="39"/>
      <c r="L153" s="43"/>
      <c r="M153" s="235"/>
      <c r="N153" s="236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144</v>
      </c>
      <c r="AU153" s="16" t="s">
        <v>91</v>
      </c>
    </row>
    <row r="154" s="2" customFormat="1">
      <c r="A154" s="37"/>
      <c r="B154" s="38"/>
      <c r="C154" s="39"/>
      <c r="D154" s="232" t="s">
        <v>148</v>
      </c>
      <c r="E154" s="39"/>
      <c r="F154" s="239" t="s">
        <v>1557</v>
      </c>
      <c r="G154" s="39"/>
      <c r="H154" s="39"/>
      <c r="I154" s="234"/>
      <c r="J154" s="39"/>
      <c r="K154" s="39"/>
      <c r="L154" s="43"/>
      <c r="M154" s="235"/>
      <c r="N154" s="236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148</v>
      </c>
      <c r="AU154" s="16" t="s">
        <v>91</v>
      </c>
    </row>
    <row r="155" s="2" customFormat="1" ht="24.15" customHeight="1">
      <c r="A155" s="37"/>
      <c r="B155" s="38"/>
      <c r="C155" s="218" t="s">
        <v>199</v>
      </c>
      <c r="D155" s="218" t="s">
        <v>138</v>
      </c>
      <c r="E155" s="219" t="s">
        <v>1558</v>
      </c>
      <c r="F155" s="220" t="s">
        <v>1559</v>
      </c>
      <c r="G155" s="221" t="s">
        <v>286</v>
      </c>
      <c r="H155" s="222">
        <v>0.5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46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1521</v>
      </c>
      <c r="AT155" s="230" t="s">
        <v>138</v>
      </c>
      <c r="AU155" s="230" t="s">
        <v>91</v>
      </c>
      <c r="AY155" s="16" t="s">
        <v>136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89</v>
      </c>
      <c r="BK155" s="231">
        <f>ROUND(I155*H155,2)</f>
        <v>0</v>
      </c>
      <c r="BL155" s="16" t="s">
        <v>1521</v>
      </c>
      <c r="BM155" s="230" t="s">
        <v>1560</v>
      </c>
    </row>
    <row r="156" s="2" customFormat="1">
      <c r="A156" s="37"/>
      <c r="B156" s="38"/>
      <c r="C156" s="39"/>
      <c r="D156" s="232" t="s">
        <v>144</v>
      </c>
      <c r="E156" s="39"/>
      <c r="F156" s="233" t="s">
        <v>1559</v>
      </c>
      <c r="G156" s="39"/>
      <c r="H156" s="39"/>
      <c r="I156" s="234"/>
      <c r="J156" s="39"/>
      <c r="K156" s="39"/>
      <c r="L156" s="43"/>
      <c r="M156" s="235"/>
      <c r="N156" s="236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144</v>
      </c>
      <c r="AU156" s="16" t="s">
        <v>91</v>
      </c>
    </row>
    <row r="157" s="2" customFormat="1">
      <c r="A157" s="37"/>
      <c r="B157" s="38"/>
      <c r="C157" s="39"/>
      <c r="D157" s="232" t="s">
        <v>148</v>
      </c>
      <c r="E157" s="39"/>
      <c r="F157" s="239" t="s">
        <v>1561</v>
      </c>
      <c r="G157" s="39"/>
      <c r="H157" s="39"/>
      <c r="I157" s="234"/>
      <c r="J157" s="39"/>
      <c r="K157" s="39"/>
      <c r="L157" s="43"/>
      <c r="M157" s="235"/>
      <c r="N157" s="236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148</v>
      </c>
      <c r="AU157" s="16" t="s">
        <v>91</v>
      </c>
    </row>
    <row r="158" s="12" customFormat="1" ht="22.8" customHeight="1">
      <c r="A158" s="12"/>
      <c r="B158" s="202"/>
      <c r="C158" s="203"/>
      <c r="D158" s="204" t="s">
        <v>80</v>
      </c>
      <c r="E158" s="216" t="s">
        <v>1562</v>
      </c>
      <c r="F158" s="216" t="s">
        <v>1563</v>
      </c>
      <c r="G158" s="203"/>
      <c r="H158" s="203"/>
      <c r="I158" s="206"/>
      <c r="J158" s="217">
        <f>BK158</f>
        <v>0</v>
      </c>
      <c r="K158" s="203"/>
      <c r="L158" s="208"/>
      <c r="M158" s="209"/>
      <c r="N158" s="210"/>
      <c r="O158" s="210"/>
      <c r="P158" s="211">
        <f>SUM(P159:P177)</f>
        <v>0</v>
      </c>
      <c r="Q158" s="210"/>
      <c r="R158" s="211">
        <f>SUM(R159:R177)</f>
        <v>0</v>
      </c>
      <c r="S158" s="210"/>
      <c r="T158" s="212">
        <f>SUM(T159:T177)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170</v>
      </c>
      <c r="AT158" s="214" t="s">
        <v>80</v>
      </c>
      <c r="AU158" s="214" t="s">
        <v>89</v>
      </c>
      <c r="AY158" s="213" t="s">
        <v>136</v>
      </c>
      <c r="BK158" s="215">
        <f>SUM(BK159:BK177)</f>
        <v>0</v>
      </c>
    </row>
    <row r="159" s="2" customFormat="1" ht="16.5" customHeight="1">
      <c r="A159" s="37"/>
      <c r="B159" s="38"/>
      <c r="C159" s="218" t="s">
        <v>204</v>
      </c>
      <c r="D159" s="218" t="s">
        <v>138</v>
      </c>
      <c r="E159" s="219" t="s">
        <v>1564</v>
      </c>
      <c r="F159" s="220" t="s">
        <v>1565</v>
      </c>
      <c r="G159" s="221" t="s">
        <v>286</v>
      </c>
      <c r="H159" s="222">
        <v>0.5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46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1521</v>
      </c>
      <c r="AT159" s="230" t="s">
        <v>138</v>
      </c>
      <c r="AU159" s="230" t="s">
        <v>91</v>
      </c>
      <c r="AY159" s="16" t="s">
        <v>136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89</v>
      </c>
      <c r="BK159" s="231">
        <f>ROUND(I159*H159,2)</f>
        <v>0</v>
      </c>
      <c r="BL159" s="16" t="s">
        <v>1521</v>
      </c>
      <c r="BM159" s="230" t="s">
        <v>1566</v>
      </c>
    </row>
    <row r="160" s="2" customFormat="1">
      <c r="A160" s="37"/>
      <c r="B160" s="38"/>
      <c r="C160" s="39"/>
      <c r="D160" s="232" t="s">
        <v>144</v>
      </c>
      <c r="E160" s="39"/>
      <c r="F160" s="233" t="s">
        <v>1565</v>
      </c>
      <c r="G160" s="39"/>
      <c r="H160" s="39"/>
      <c r="I160" s="234"/>
      <c r="J160" s="39"/>
      <c r="K160" s="39"/>
      <c r="L160" s="43"/>
      <c r="M160" s="235"/>
      <c r="N160" s="236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144</v>
      </c>
      <c r="AU160" s="16" t="s">
        <v>91</v>
      </c>
    </row>
    <row r="161" s="2" customFormat="1">
      <c r="A161" s="37"/>
      <c r="B161" s="38"/>
      <c r="C161" s="39"/>
      <c r="D161" s="232" t="s">
        <v>148</v>
      </c>
      <c r="E161" s="39"/>
      <c r="F161" s="239" t="s">
        <v>1567</v>
      </c>
      <c r="G161" s="39"/>
      <c r="H161" s="39"/>
      <c r="I161" s="234"/>
      <c r="J161" s="39"/>
      <c r="K161" s="39"/>
      <c r="L161" s="43"/>
      <c r="M161" s="235"/>
      <c r="N161" s="236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148</v>
      </c>
      <c r="AU161" s="16" t="s">
        <v>91</v>
      </c>
    </row>
    <row r="162" s="2" customFormat="1" ht="16.5" customHeight="1">
      <c r="A162" s="37"/>
      <c r="B162" s="38"/>
      <c r="C162" s="218" t="s">
        <v>212</v>
      </c>
      <c r="D162" s="218" t="s">
        <v>138</v>
      </c>
      <c r="E162" s="219" t="s">
        <v>1568</v>
      </c>
      <c r="F162" s="220" t="s">
        <v>1569</v>
      </c>
      <c r="G162" s="221" t="s">
        <v>286</v>
      </c>
      <c r="H162" s="222">
        <v>0.5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46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1521</v>
      </c>
      <c r="AT162" s="230" t="s">
        <v>138</v>
      </c>
      <c r="AU162" s="230" t="s">
        <v>91</v>
      </c>
      <c r="AY162" s="16" t="s">
        <v>136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89</v>
      </c>
      <c r="BK162" s="231">
        <f>ROUND(I162*H162,2)</f>
        <v>0</v>
      </c>
      <c r="BL162" s="16" t="s">
        <v>1521</v>
      </c>
      <c r="BM162" s="230" t="s">
        <v>1570</v>
      </c>
    </row>
    <row r="163" s="2" customFormat="1">
      <c r="A163" s="37"/>
      <c r="B163" s="38"/>
      <c r="C163" s="39"/>
      <c r="D163" s="232" t="s">
        <v>144</v>
      </c>
      <c r="E163" s="39"/>
      <c r="F163" s="233" t="s">
        <v>1569</v>
      </c>
      <c r="G163" s="39"/>
      <c r="H163" s="39"/>
      <c r="I163" s="234"/>
      <c r="J163" s="39"/>
      <c r="K163" s="39"/>
      <c r="L163" s="43"/>
      <c r="M163" s="235"/>
      <c r="N163" s="236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144</v>
      </c>
      <c r="AU163" s="16" t="s">
        <v>91</v>
      </c>
    </row>
    <row r="164" s="2" customFormat="1">
      <c r="A164" s="37"/>
      <c r="B164" s="38"/>
      <c r="C164" s="39"/>
      <c r="D164" s="232" t="s">
        <v>148</v>
      </c>
      <c r="E164" s="39"/>
      <c r="F164" s="239" t="s">
        <v>1571</v>
      </c>
      <c r="G164" s="39"/>
      <c r="H164" s="39"/>
      <c r="I164" s="234"/>
      <c r="J164" s="39"/>
      <c r="K164" s="39"/>
      <c r="L164" s="43"/>
      <c r="M164" s="235"/>
      <c r="N164" s="236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148</v>
      </c>
      <c r="AU164" s="16" t="s">
        <v>91</v>
      </c>
    </row>
    <row r="165" s="2" customFormat="1" ht="62.7" customHeight="1">
      <c r="A165" s="37"/>
      <c r="B165" s="38"/>
      <c r="C165" s="218" t="s">
        <v>219</v>
      </c>
      <c r="D165" s="218" t="s">
        <v>138</v>
      </c>
      <c r="E165" s="219" t="s">
        <v>1572</v>
      </c>
      <c r="F165" s="220" t="s">
        <v>1573</v>
      </c>
      <c r="G165" s="221" t="s">
        <v>286</v>
      </c>
      <c r="H165" s="222">
        <v>0.5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46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1521</v>
      </c>
      <c r="AT165" s="230" t="s">
        <v>138</v>
      </c>
      <c r="AU165" s="230" t="s">
        <v>91</v>
      </c>
      <c r="AY165" s="16" t="s">
        <v>136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89</v>
      </c>
      <c r="BK165" s="231">
        <f>ROUND(I165*H165,2)</f>
        <v>0</v>
      </c>
      <c r="BL165" s="16" t="s">
        <v>1521</v>
      </c>
      <c r="BM165" s="230" t="s">
        <v>1574</v>
      </c>
    </row>
    <row r="166" s="2" customFormat="1">
      <c r="A166" s="37"/>
      <c r="B166" s="38"/>
      <c r="C166" s="39"/>
      <c r="D166" s="232" t="s">
        <v>144</v>
      </c>
      <c r="E166" s="39"/>
      <c r="F166" s="233" t="s">
        <v>1573</v>
      </c>
      <c r="G166" s="39"/>
      <c r="H166" s="39"/>
      <c r="I166" s="234"/>
      <c r="J166" s="39"/>
      <c r="K166" s="39"/>
      <c r="L166" s="43"/>
      <c r="M166" s="235"/>
      <c r="N166" s="236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144</v>
      </c>
      <c r="AU166" s="16" t="s">
        <v>91</v>
      </c>
    </row>
    <row r="167" s="2" customFormat="1" ht="33" customHeight="1">
      <c r="A167" s="37"/>
      <c r="B167" s="38"/>
      <c r="C167" s="218" t="s">
        <v>228</v>
      </c>
      <c r="D167" s="218" t="s">
        <v>138</v>
      </c>
      <c r="E167" s="219" t="s">
        <v>1575</v>
      </c>
      <c r="F167" s="220" t="s">
        <v>1576</v>
      </c>
      <c r="G167" s="221" t="s">
        <v>286</v>
      </c>
      <c r="H167" s="222">
        <v>0.5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46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1521</v>
      </c>
      <c r="AT167" s="230" t="s">
        <v>138</v>
      </c>
      <c r="AU167" s="230" t="s">
        <v>91</v>
      </c>
      <c r="AY167" s="16" t="s">
        <v>136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89</v>
      </c>
      <c r="BK167" s="231">
        <f>ROUND(I167*H167,2)</f>
        <v>0</v>
      </c>
      <c r="BL167" s="16" t="s">
        <v>1521</v>
      </c>
      <c r="BM167" s="230" t="s">
        <v>1577</v>
      </c>
    </row>
    <row r="168" s="2" customFormat="1">
      <c r="A168" s="37"/>
      <c r="B168" s="38"/>
      <c r="C168" s="39"/>
      <c r="D168" s="232" t="s">
        <v>144</v>
      </c>
      <c r="E168" s="39"/>
      <c r="F168" s="233" t="s">
        <v>1576</v>
      </c>
      <c r="G168" s="39"/>
      <c r="H168" s="39"/>
      <c r="I168" s="234"/>
      <c r="J168" s="39"/>
      <c r="K168" s="39"/>
      <c r="L168" s="43"/>
      <c r="M168" s="235"/>
      <c r="N168" s="236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144</v>
      </c>
      <c r="AU168" s="16" t="s">
        <v>91</v>
      </c>
    </row>
    <row r="169" s="2" customFormat="1" ht="44.25" customHeight="1">
      <c r="A169" s="37"/>
      <c r="B169" s="38"/>
      <c r="C169" s="218" t="s">
        <v>236</v>
      </c>
      <c r="D169" s="218" t="s">
        <v>138</v>
      </c>
      <c r="E169" s="219" t="s">
        <v>1578</v>
      </c>
      <c r="F169" s="220" t="s">
        <v>1579</v>
      </c>
      <c r="G169" s="221" t="s">
        <v>286</v>
      </c>
      <c r="H169" s="222">
        <v>0.5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46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1521</v>
      </c>
      <c r="AT169" s="230" t="s">
        <v>138</v>
      </c>
      <c r="AU169" s="230" t="s">
        <v>91</v>
      </c>
      <c r="AY169" s="16" t="s">
        <v>136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89</v>
      </c>
      <c r="BK169" s="231">
        <f>ROUND(I169*H169,2)</f>
        <v>0</v>
      </c>
      <c r="BL169" s="16" t="s">
        <v>1521</v>
      </c>
      <c r="BM169" s="230" t="s">
        <v>1580</v>
      </c>
    </row>
    <row r="170" s="2" customFormat="1">
      <c r="A170" s="37"/>
      <c r="B170" s="38"/>
      <c r="C170" s="39"/>
      <c r="D170" s="232" t="s">
        <v>144</v>
      </c>
      <c r="E170" s="39"/>
      <c r="F170" s="233" t="s">
        <v>1579</v>
      </c>
      <c r="G170" s="39"/>
      <c r="H170" s="39"/>
      <c r="I170" s="234"/>
      <c r="J170" s="39"/>
      <c r="K170" s="39"/>
      <c r="L170" s="43"/>
      <c r="M170" s="235"/>
      <c r="N170" s="236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144</v>
      </c>
      <c r="AU170" s="16" t="s">
        <v>91</v>
      </c>
    </row>
    <row r="171" s="2" customFormat="1">
      <c r="A171" s="37"/>
      <c r="B171" s="38"/>
      <c r="C171" s="39"/>
      <c r="D171" s="232" t="s">
        <v>148</v>
      </c>
      <c r="E171" s="39"/>
      <c r="F171" s="239" t="s">
        <v>1581</v>
      </c>
      <c r="G171" s="39"/>
      <c r="H171" s="39"/>
      <c r="I171" s="234"/>
      <c r="J171" s="39"/>
      <c r="K171" s="39"/>
      <c r="L171" s="43"/>
      <c r="M171" s="235"/>
      <c r="N171" s="236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148</v>
      </c>
      <c r="AU171" s="16" t="s">
        <v>91</v>
      </c>
    </row>
    <row r="172" s="2" customFormat="1" ht="24.15" customHeight="1">
      <c r="A172" s="37"/>
      <c r="B172" s="38"/>
      <c r="C172" s="218" t="s">
        <v>8</v>
      </c>
      <c r="D172" s="218" t="s">
        <v>138</v>
      </c>
      <c r="E172" s="219" t="s">
        <v>1582</v>
      </c>
      <c r="F172" s="220" t="s">
        <v>1583</v>
      </c>
      <c r="G172" s="221" t="s">
        <v>286</v>
      </c>
      <c r="H172" s="222">
        <v>0.5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46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1521</v>
      </c>
      <c r="AT172" s="230" t="s">
        <v>138</v>
      </c>
      <c r="AU172" s="230" t="s">
        <v>91</v>
      </c>
      <c r="AY172" s="16" t="s">
        <v>136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89</v>
      </c>
      <c r="BK172" s="231">
        <f>ROUND(I172*H172,2)</f>
        <v>0</v>
      </c>
      <c r="BL172" s="16" t="s">
        <v>1521</v>
      </c>
      <c r="BM172" s="230" t="s">
        <v>1584</v>
      </c>
    </row>
    <row r="173" s="2" customFormat="1">
      <c r="A173" s="37"/>
      <c r="B173" s="38"/>
      <c r="C173" s="39"/>
      <c r="D173" s="232" t="s">
        <v>144</v>
      </c>
      <c r="E173" s="39"/>
      <c r="F173" s="233" t="s">
        <v>1583</v>
      </c>
      <c r="G173" s="39"/>
      <c r="H173" s="39"/>
      <c r="I173" s="234"/>
      <c r="J173" s="39"/>
      <c r="K173" s="39"/>
      <c r="L173" s="43"/>
      <c r="M173" s="235"/>
      <c r="N173" s="236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144</v>
      </c>
      <c r="AU173" s="16" t="s">
        <v>91</v>
      </c>
    </row>
    <row r="174" s="2" customFormat="1">
      <c r="A174" s="37"/>
      <c r="B174" s="38"/>
      <c r="C174" s="39"/>
      <c r="D174" s="232" t="s">
        <v>148</v>
      </c>
      <c r="E174" s="39"/>
      <c r="F174" s="239" t="s">
        <v>1585</v>
      </c>
      <c r="G174" s="39"/>
      <c r="H174" s="39"/>
      <c r="I174" s="234"/>
      <c r="J174" s="39"/>
      <c r="K174" s="39"/>
      <c r="L174" s="43"/>
      <c r="M174" s="235"/>
      <c r="N174" s="236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148</v>
      </c>
      <c r="AU174" s="16" t="s">
        <v>91</v>
      </c>
    </row>
    <row r="175" s="2" customFormat="1" ht="16.5" customHeight="1">
      <c r="A175" s="37"/>
      <c r="B175" s="38"/>
      <c r="C175" s="218" t="s">
        <v>250</v>
      </c>
      <c r="D175" s="218" t="s">
        <v>138</v>
      </c>
      <c r="E175" s="219" t="s">
        <v>1586</v>
      </c>
      <c r="F175" s="220" t="s">
        <v>1587</v>
      </c>
      <c r="G175" s="221" t="s">
        <v>286</v>
      </c>
      <c r="H175" s="222">
        <v>0.5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46</v>
      </c>
      <c r="O175" s="90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1521</v>
      </c>
      <c r="AT175" s="230" t="s">
        <v>138</v>
      </c>
      <c r="AU175" s="230" t="s">
        <v>91</v>
      </c>
      <c r="AY175" s="16" t="s">
        <v>136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89</v>
      </c>
      <c r="BK175" s="231">
        <f>ROUND(I175*H175,2)</f>
        <v>0</v>
      </c>
      <c r="BL175" s="16" t="s">
        <v>1521</v>
      </c>
      <c r="BM175" s="230" t="s">
        <v>1588</v>
      </c>
    </row>
    <row r="176" s="2" customFormat="1">
      <c r="A176" s="37"/>
      <c r="B176" s="38"/>
      <c r="C176" s="39"/>
      <c r="D176" s="232" t="s">
        <v>144</v>
      </c>
      <c r="E176" s="39"/>
      <c r="F176" s="233" t="s">
        <v>1587</v>
      </c>
      <c r="G176" s="39"/>
      <c r="H176" s="39"/>
      <c r="I176" s="234"/>
      <c r="J176" s="39"/>
      <c r="K176" s="39"/>
      <c r="L176" s="43"/>
      <c r="M176" s="235"/>
      <c r="N176" s="236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144</v>
      </c>
      <c r="AU176" s="16" t="s">
        <v>91</v>
      </c>
    </row>
    <row r="177" s="2" customFormat="1">
      <c r="A177" s="37"/>
      <c r="B177" s="38"/>
      <c r="C177" s="39"/>
      <c r="D177" s="232" t="s">
        <v>148</v>
      </c>
      <c r="E177" s="39"/>
      <c r="F177" s="239" t="s">
        <v>1589</v>
      </c>
      <c r="G177" s="39"/>
      <c r="H177" s="39"/>
      <c r="I177" s="234"/>
      <c r="J177" s="39"/>
      <c r="K177" s="39"/>
      <c r="L177" s="43"/>
      <c r="M177" s="235"/>
      <c r="N177" s="236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148</v>
      </c>
      <c r="AU177" s="16" t="s">
        <v>91</v>
      </c>
    </row>
    <row r="178" s="12" customFormat="1" ht="22.8" customHeight="1">
      <c r="A178" s="12"/>
      <c r="B178" s="202"/>
      <c r="C178" s="203"/>
      <c r="D178" s="204" t="s">
        <v>80</v>
      </c>
      <c r="E178" s="216" t="s">
        <v>1590</v>
      </c>
      <c r="F178" s="216" t="s">
        <v>1591</v>
      </c>
      <c r="G178" s="203"/>
      <c r="H178" s="203"/>
      <c r="I178" s="206"/>
      <c r="J178" s="217">
        <f>BK178</f>
        <v>0</v>
      </c>
      <c r="K178" s="203"/>
      <c r="L178" s="208"/>
      <c r="M178" s="209"/>
      <c r="N178" s="210"/>
      <c r="O178" s="210"/>
      <c r="P178" s="211">
        <f>SUM(P179:P181)</f>
        <v>0</v>
      </c>
      <c r="Q178" s="210"/>
      <c r="R178" s="211">
        <f>SUM(R179:R181)</f>
        <v>0</v>
      </c>
      <c r="S178" s="210"/>
      <c r="T178" s="212">
        <f>SUM(T179:T181)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170</v>
      </c>
      <c r="AT178" s="214" t="s">
        <v>80</v>
      </c>
      <c r="AU178" s="214" t="s">
        <v>89</v>
      </c>
      <c r="AY178" s="213" t="s">
        <v>136</v>
      </c>
      <c r="BK178" s="215">
        <f>SUM(BK179:BK181)</f>
        <v>0</v>
      </c>
    </row>
    <row r="179" s="2" customFormat="1" ht="33" customHeight="1">
      <c r="A179" s="37"/>
      <c r="B179" s="38"/>
      <c r="C179" s="218" t="s">
        <v>257</v>
      </c>
      <c r="D179" s="218" t="s">
        <v>138</v>
      </c>
      <c r="E179" s="219" t="s">
        <v>1592</v>
      </c>
      <c r="F179" s="220" t="s">
        <v>1593</v>
      </c>
      <c r="G179" s="221" t="s">
        <v>286</v>
      </c>
      <c r="H179" s="222">
        <v>0.5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46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1521</v>
      </c>
      <c r="AT179" s="230" t="s">
        <v>138</v>
      </c>
      <c r="AU179" s="230" t="s">
        <v>91</v>
      </c>
      <c r="AY179" s="16" t="s">
        <v>136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89</v>
      </c>
      <c r="BK179" s="231">
        <f>ROUND(I179*H179,2)</f>
        <v>0</v>
      </c>
      <c r="BL179" s="16" t="s">
        <v>1521</v>
      </c>
      <c r="BM179" s="230" t="s">
        <v>1594</v>
      </c>
    </row>
    <row r="180" s="2" customFormat="1">
      <c r="A180" s="37"/>
      <c r="B180" s="38"/>
      <c r="C180" s="39"/>
      <c r="D180" s="232" t="s">
        <v>144</v>
      </c>
      <c r="E180" s="39"/>
      <c r="F180" s="233" t="s">
        <v>1593</v>
      </c>
      <c r="G180" s="39"/>
      <c r="H180" s="39"/>
      <c r="I180" s="234"/>
      <c r="J180" s="39"/>
      <c r="K180" s="39"/>
      <c r="L180" s="43"/>
      <c r="M180" s="235"/>
      <c r="N180" s="236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144</v>
      </c>
      <c r="AU180" s="16" t="s">
        <v>91</v>
      </c>
    </row>
    <row r="181" s="2" customFormat="1">
      <c r="A181" s="37"/>
      <c r="B181" s="38"/>
      <c r="C181" s="39"/>
      <c r="D181" s="232" t="s">
        <v>148</v>
      </c>
      <c r="E181" s="39"/>
      <c r="F181" s="239" t="s">
        <v>1595</v>
      </c>
      <c r="G181" s="39"/>
      <c r="H181" s="39"/>
      <c r="I181" s="234"/>
      <c r="J181" s="39"/>
      <c r="K181" s="39"/>
      <c r="L181" s="43"/>
      <c r="M181" s="235"/>
      <c r="N181" s="236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148</v>
      </c>
      <c r="AU181" s="16" t="s">
        <v>91</v>
      </c>
    </row>
    <row r="182" s="12" customFormat="1" ht="22.8" customHeight="1">
      <c r="A182" s="12"/>
      <c r="B182" s="202"/>
      <c r="C182" s="203"/>
      <c r="D182" s="204" t="s">
        <v>80</v>
      </c>
      <c r="E182" s="216" t="s">
        <v>1596</v>
      </c>
      <c r="F182" s="216" t="s">
        <v>1597</v>
      </c>
      <c r="G182" s="203"/>
      <c r="H182" s="203"/>
      <c r="I182" s="206"/>
      <c r="J182" s="217">
        <f>BK182</f>
        <v>0</v>
      </c>
      <c r="K182" s="203"/>
      <c r="L182" s="208"/>
      <c r="M182" s="209"/>
      <c r="N182" s="210"/>
      <c r="O182" s="210"/>
      <c r="P182" s="211">
        <f>SUM(P183:P187)</f>
        <v>0</v>
      </c>
      <c r="Q182" s="210"/>
      <c r="R182" s="211">
        <f>SUM(R183:R187)</f>
        <v>0</v>
      </c>
      <c r="S182" s="210"/>
      <c r="T182" s="212">
        <f>SUM(T183:T187)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3" t="s">
        <v>170</v>
      </c>
      <c r="AT182" s="214" t="s">
        <v>80</v>
      </c>
      <c r="AU182" s="214" t="s">
        <v>89</v>
      </c>
      <c r="AY182" s="213" t="s">
        <v>136</v>
      </c>
      <c r="BK182" s="215">
        <f>SUM(BK183:BK187)</f>
        <v>0</v>
      </c>
    </row>
    <row r="183" s="2" customFormat="1" ht="16.5" customHeight="1">
      <c r="A183" s="37"/>
      <c r="B183" s="38"/>
      <c r="C183" s="218" t="s">
        <v>262</v>
      </c>
      <c r="D183" s="218" t="s">
        <v>138</v>
      </c>
      <c r="E183" s="219" t="s">
        <v>1598</v>
      </c>
      <c r="F183" s="220" t="s">
        <v>1599</v>
      </c>
      <c r="G183" s="221" t="s">
        <v>286</v>
      </c>
      <c r="H183" s="222">
        <v>0.5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46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1521</v>
      </c>
      <c r="AT183" s="230" t="s">
        <v>138</v>
      </c>
      <c r="AU183" s="230" t="s">
        <v>91</v>
      </c>
      <c r="AY183" s="16" t="s">
        <v>136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89</v>
      </c>
      <c r="BK183" s="231">
        <f>ROUND(I183*H183,2)</f>
        <v>0</v>
      </c>
      <c r="BL183" s="16" t="s">
        <v>1521</v>
      </c>
      <c r="BM183" s="230" t="s">
        <v>1600</v>
      </c>
    </row>
    <row r="184" s="2" customFormat="1">
      <c r="A184" s="37"/>
      <c r="B184" s="38"/>
      <c r="C184" s="39"/>
      <c r="D184" s="232" t="s">
        <v>144</v>
      </c>
      <c r="E184" s="39"/>
      <c r="F184" s="233" t="s">
        <v>1599</v>
      </c>
      <c r="G184" s="39"/>
      <c r="H184" s="39"/>
      <c r="I184" s="234"/>
      <c r="J184" s="39"/>
      <c r="K184" s="39"/>
      <c r="L184" s="43"/>
      <c r="M184" s="235"/>
      <c r="N184" s="236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144</v>
      </c>
      <c r="AU184" s="16" t="s">
        <v>91</v>
      </c>
    </row>
    <row r="185" s="2" customFormat="1">
      <c r="A185" s="37"/>
      <c r="B185" s="38"/>
      <c r="C185" s="39"/>
      <c r="D185" s="232" t="s">
        <v>148</v>
      </c>
      <c r="E185" s="39"/>
      <c r="F185" s="239" t="s">
        <v>1601</v>
      </c>
      <c r="G185" s="39"/>
      <c r="H185" s="39"/>
      <c r="I185" s="234"/>
      <c r="J185" s="39"/>
      <c r="K185" s="39"/>
      <c r="L185" s="43"/>
      <c r="M185" s="235"/>
      <c r="N185" s="236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148</v>
      </c>
      <c r="AU185" s="16" t="s">
        <v>91</v>
      </c>
    </row>
    <row r="186" s="2" customFormat="1" ht="24.15" customHeight="1">
      <c r="A186" s="37"/>
      <c r="B186" s="38"/>
      <c r="C186" s="218" t="s">
        <v>271</v>
      </c>
      <c r="D186" s="218" t="s">
        <v>138</v>
      </c>
      <c r="E186" s="219" t="s">
        <v>1602</v>
      </c>
      <c r="F186" s="220" t="s">
        <v>1603</v>
      </c>
      <c r="G186" s="221" t="s">
        <v>286</v>
      </c>
      <c r="H186" s="222">
        <v>0.5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46</v>
      </c>
      <c r="O186" s="90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1521</v>
      </c>
      <c r="AT186" s="230" t="s">
        <v>138</v>
      </c>
      <c r="AU186" s="230" t="s">
        <v>91</v>
      </c>
      <c r="AY186" s="16" t="s">
        <v>136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89</v>
      </c>
      <c r="BK186" s="231">
        <f>ROUND(I186*H186,2)</f>
        <v>0</v>
      </c>
      <c r="BL186" s="16" t="s">
        <v>1521</v>
      </c>
      <c r="BM186" s="230" t="s">
        <v>1604</v>
      </c>
    </row>
    <row r="187" s="2" customFormat="1">
      <c r="A187" s="37"/>
      <c r="B187" s="38"/>
      <c r="C187" s="39"/>
      <c r="D187" s="232" t="s">
        <v>144</v>
      </c>
      <c r="E187" s="39"/>
      <c r="F187" s="233" t="s">
        <v>1603</v>
      </c>
      <c r="G187" s="39"/>
      <c r="H187" s="39"/>
      <c r="I187" s="234"/>
      <c r="J187" s="39"/>
      <c r="K187" s="39"/>
      <c r="L187" s="43"/>
      <c r="M187" s="276"/>
      <c r="N187" s="277"/>
      <c r="O187" s="278"/>
      <c r="P187" s="278"/>
      <c r="Q187" s="278"/>
      <c r="R187" s="278"/>
      <c r="S187" s="278"/>
      <c r="T187" s="279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144</v>
      </c>
      <c r="AU187" s="16" t="s">
        <v>91</v>
      </c>
    </row>
    <row r="188" s="2" customFormat="1" ht="6.96" customHeight="1">
      <c r="A188" s="37"/>
      <c r="B188" s="65"/>
      <c r="C188" s="66"/>
      <c r="D188" s="66"/>
      <c r="E188" s="66"/>
      <c r="F188" s="66"/>
      <c r="G188" s="66"/>
      <c r="H188" s="66"/>
      <c r="I188" s="66"/>
      <c r="J188" s="66"/>
      <c r="K188" s="66"/>
      <c r="L188" s="43"/>
      <c r="M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</row>
  </sheetData>
  <sheetProtection sheet="1" autoFilter="0" formatColumns="0" formatRows="0" objects="1" scenarios="1" spinCount="100000" saltValue="Ru3EIpGxpGmm0NeJ2hqWFN2kb8s/6Yt8L133TwdB5LTcbfAx1ZCGEW0xqWsxQROdJZlaA/IC1HxOVPVEYZmrNg==" hashValue="NMQX2PTanVcyaB1Bs6kAwFWPVo7kfcCaz+Km+qvlxNk9Xp+Mj/l8bP1vOpMQFeztLfSIp9+ev0FyEHifGRpT6w==" algorithmName="SHA-512" password="CC35"/>
  <autoFilter ref="C121:K18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hyperlinks>
    <hyperlink ref="F127" r:id="rId1" display="https://podminky.urs.cz/item/CS_URS_2021_01/012203000"/>
    <hyperlink ref="F131" r:id="rId2" display="https://podminky.urs.cz/item/CS_URS_2021_01/012303000"/>
    <hyperlink ref="F135" r:id="rId3" display="https://podminky.urs.cz/item/CS_URS_2021_01/013254000"/>
    <hyperlink ref="F139" r:id="rId4" display="https://podminky.urs.cz/item/CS_URS_2021_01/013274000"/>
    <hyperlink ref="F144" r:id="rId5" display="https://podminky.urs.cz/item/CS_URS_2021_01/03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Marcel Chmelík</dc:creator>
  <cp:lastModifiedBy>Marcel Chmelík</cp:lastModifiedBy>
  <dcterms:created xsi:type="dcterms:W3CDTF">2021-12-14T10:15:08Z</dcterms:created>
  <dcterms:modified xsi:type="dcterms:W3CDTF">2021-12-14T10:15:20Z</dcterms:modified>
</cp:coreProperties>
</file>