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topolů" sheetId="2" r:id="rId2"/>
    <sheet name="2 - V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Kácení topolů'!$C$80:$K$100</definedName>
    <definedName name="_xlnm.Print_Area" localSheetId="1">'1 - SO1 - Kácení topolů'!$C$4:$J$39,'1 - SO1 - Kácení topolů'!$C$45:$J$62,'1 - SO1 - Kácení topolů'!$C$68:$K$100</definedName>
    <definedName name="_xlnm.Print_Titles" localSheetId="1">'1 - SO1 - Kácení topolů'!$80:$80</definedName>
    <definedName name="_xlnm._FilterDatabase" localSheetId="2" hidden="1">'2 - VON - Vedlejší a osta...'!$C$79:$K$82</definedName>
    <definedName name="_xlnm.Print_Area" localSheetId="2">'2 - VON - Vedlejší a osta...'!$C$4:$J$39,'2 - VON - Vedlejší a osta...'!$C$45:$J$61,'2 - VON - Vedlejší a osta...'!$C$67:$K$82</definedName>
    <definedName name="_xlnm.Print_Titles" localSheetId="2">'2 - VON - Vedlejší a osta...'!$79:$79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2"/>
  <c r="BH82"/>
  <c r="BF82"/>
  <c r="BE82"/>
  <c r="T82"/>
  <c r="T81"/>
  <c r="T80"/>
  <c r="R82"/>
  <c r="R81"/>
  <c r="R80"/>
  <c r="P82"/>
  <c r="P81"/>
  <c r="P80"/>
  <c i="1" r="AU56"/>
  <c i="3" r="J77"/>
  <c r="F76"/>
  <c r="F74"/>
  <c r="E72"/>
  <c r="J55"/>
  <c r="F54"/>
  <c r="F52"/>
  <c r="E50"/>
  <c r="J21"/>
  <c r="E21"/>
  <c r="J76"/>
  <c r="J20"/>
  <c r="J18"/>
  <c r="E18"/>
  <c r="F77"/>
  <c r="J17"/>
  <c r="J12"/>
  <c r="J52"/>
  <c r="E7"/>
  <c r="E48"/>
  <c i="2" r="J37"/>
  <c r="J36"/>
  <c i="1" r="AY55"/>
  <c i="2" r="J35"/>
  <c i="1" r="AX55"/>
  <c i="2" r="BI99"/>
  <c r="BH99"/>
  <c r="BF99"/>
  <c r="BE99"/>
  <c r="T99"/>
  <c r="R99"/>
  <c r="P99"/>
  <c r="BI97"/>
  <c r="BH97"/>
  <c r="BF97"/>
  <c r="BE97"/>
  <c r="T97"/>
  <c r="R97"/>
  <c r="P97"/>
  <c r="BI95"/>
  <c r="BH95"/>
  <c r="BF95"/>
  <c r="BE95"/>
  <c r="T95"/>
  <c r="R95"/>
  <c r="P95"/>
  <c r="BI94"/>
  <c r="BH94"/>
  <c r="BF94"/>
  <c r="BE94"/>
  <c r="T94"/>
  <c r="R94"/>
  <c r="P94"/>
  <c r="BI92"/>
  <c r="BH92"/>
  <c r="BF92"/>
  <c r="BE92"/>
  <c r="T92"/>
  <c r="R92"/>
  <c r="P92"/>
  <c r="BI90"/>
  <c r="BH90"/>
  <c r="BF90"/>
  <c r="BE90"/>
  <c r="T90"/>
  <c r="R90"/>
  <c r="P90"/>
  <c r="BI88"/>
  <c r="BH88"/>
  <c r="BF88"/>
  <c r="BE88"/>
  <c r="T88"/>
  <c r="R88"/>
  <c r="P88"/>
  <c r="BI86"/>
  <c r="BH86"/>
  <c r="BF86"/>
  <c r="BE86"/>
  <c r="T86"/>
  <c r="R86"/>
  <c r="P86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1" r="L50"/>
  <c r="AM50"/>
  <c r="AM49"/>
  <c r="L49"/>
  <c r="AM47"/>
  <c r="L47"/>
  <c r="L45"/>
  <c r="L44"/>
  <c i="3" r="J82"/>
  <c i="2" r="BK97"/>
  <c r="J92"/>
  <c r="J33"/>
  <c r="J90"/>
  <c i="3" r="J34"/>
  <c i="1" r="AW56"/>
  <c i="2" r="J88"/>
  <c r="F37"/>
  <c r="BK92"/>
  <c r="J34"/>
  <c r="J95"/>
  <c r="BK84"/>
  <c r="BK94"/>
  <c r="J84"/>
  <c r="J94"/>
  <c r="F36"/>
  <c i="3" r="F36"/>
  <c i="1" r="BC56"/>
  <c i="2" r="BK90"/>
  <c r="BK86"/>
  <c r="F34"/>
  <c r="F33"/>
  <c r="J99"/>
  <c i="3" r="F37"/>
  <c i="1" r="BD56"/>
  <c i="2" r="BK95"/>
  <c i="3" r="F33"/>
  <c i="1" r="AZ56"/>
  <c i="2" r="J86"/>
  <c r="J97"/>
  <c r="BK88"/>
  <c i="3" r="BK82"/>
  <c i="2" r="BK99"/>
  <c i="1" r="AS54"/>
  <c i="2" l="1" r="T83"/>
  <c r="T82"/>
  <c r="T81"/>
  <c r="BK83"/>
  <c r="J83"/>
  <c r="J61"/>
  <c r="P83"/>
  <c r="P82"/>
  <c r="P81"/>
  <c i="1" r="AU55"/>
  <c i="2" r="R83"/>
  <c r="R82"/>
  <c r="R81"/>
  <c i="3" r="BK81"/>
  <c r="J81"/>
  <c r="J60"/>
  <c r="J74"/>
  <c r="J54"/>
  <c i="2" r="BK82"/>
  <c r="J82"/>
  <c r="J60"/>
  <c i="3" r="E70"/>
  <c r="BG82"/>
  <c r="F55"/>
  <c i="1" r="AZ55"/>
  <c i="2" r="E48"/>
  <c r="J52"/>
  <c r="J54"/>
  <c r="F55"/>
  <c r="BG84"/>
  <c r="BG86"/>
  <c r="BG88"/>
  <c r="BG90"/>
  <c r="BG92"/>
  <c r="BG94"/>
  <c r="BG95"/>
  <c r="BG97"/>
  <c r="BG99"/>
  <c i="1" r="AV55"/>
  <c r="BA55"/>
  <c r="BD55"/>
  <c r="AW55"/>
  <c r="BC55"/>
  <c i="3" r="F34"/>
  <c i="1" r="BA56"/>
  <c r="BA54"/>
  <c r="W30"/>
  <c r="BD54"/>
  <c r="W33"/>
  <c r="AU54"/>
  <c r="BC54"/>
  <c r="W32"/>
  <c r="AZ54"/>
  <c r="W29"/>
  <c i="3" r="F35"/>
  <c i="1" r="BB56"/>
  <c i="3" r="J33"/>
  <c i="1" r="AV56"/>
  <c r="AT56"/>
  <c i="3" l="1" r="BK80"/>
  <c r="J80"/>
  <c r="J59"/>
  <c i="2" r="BK81"/>
  <c r="J81"/>
  <c r="J30"/>
  <c r="J39"/>
  <c r="F35"/>
  <c i="1" r="BB55"/>
  <c r="BB54"/>
  <c r="W31"/>
  <c r="AT55"/>
  <c r="AW54"/>
  <c r="AK30"/>
  <c r="AY54"/>
  <c r="AV54"/>
  <c r="AK29"/>
  <c i="2" l="1" r="J59"/>
  <c i="1" r="AG55"/>
  <c r="AN55"/>
  <c i="3" r="J30"/>
  <c i="1" r="AG56"/>
  <c r="AG54"/>
  <c r="AK26"/>
  <c r="AK35"/>
  <c r="AX54"/>
  <c r="AT54"/>
  <c r="AN54"/>
  <c i="3" l="1" r="J39"/>
  <c i="1"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<sst xmlns="http://schemas.openxmlformats.org/spreadsheetml/2006/main">
  <si>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</si>
  <si>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</si>
  <si>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</si>
  <si>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</si>
  <si>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</si>
  <si>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{86c7d368-859c-4b56-a830-0884d8ce8708}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</si>
  <si>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</si>
  <si>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</si>
  <si>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</si>
  <si>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</si>
  <si>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</si>
  <si>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</si>
  <si>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</si>
  <si>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</si>
  <si>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</si>
  <si>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</si>
  <si>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</si>
  <si>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Cidlina, Jičín, rizikové kácení topolů, ř. km 74,556 - 74,786</t>
  </si>
  <si>
    <t>KSO:</t>
  </si>
  <si>
    <t>833 29</t>
  </si>
  <si>
    <t>CC-CZ:</t>
  </si>
  <si>
    <t/>
  </si>
  <si>
    <t>Místo:</t>
  </si>
  <si>
    <t>Jičín</t>
  </si>
  <si>
    <t>Datum:</t>
  </si>
  <si>
    <t>31. 8. 2022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</si>
  <si>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</si>
  <si>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</si>
  <si>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</si>
  <si>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</si>
  <si>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</si>
  <si>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</si>
  <si>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</si>
  <si>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</si>
  <si>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</si>
  <si>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</si>
  <si>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</si>
  <si>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</si>
  <si>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</si>
  <si>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</si>
  <si>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</si>
  <si>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</si>
  <si>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</si>
  <si>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</si>
  <si>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</si>
  <si>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</si>
  <si>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</si>
  <si>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</si>
  <si>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</si>
  <si>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</si>
  <si>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</si>
  <si>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</si>
  <si>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</si>
  <si>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</si>
  <si>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</si>
  <si>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</si>
  <si>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</si>
  <si>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</si>
  <si>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</si>
  <si>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</si>
  <si>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</si>
  <si>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</si>
  <si>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</si>
  <si>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</si>
  <si>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</si>
  <si>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</si>
  <si>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</si>
  <si>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</si>
  <si>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</si>
  <si>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</si>
  <si>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</si>
  <si>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</si>
  <si>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</si>
  <si>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</si>
  <si>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</si>
  <si>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</si>
  <si>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</si>
  <si>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</si>
  <si>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</si>
  <si>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topolů</t>
  </si>
  <si>
    <t>STA</t>
  </si>
  <si>
    <t>{ef49344c-00f5-499d-abe9-2b4079c5b04a}</t>
  </si>
  <si>
    <t>2</t>
  </si>
  <si>
    <t>VON - Vedlejší a ostatní náklady</t>
  </si>
  <si>
    <t>{ba3be784-129b-4285-bf03-8d3dce6b620e}</t>
  </si>
  <si>
    <t>KRYCÍ LIST SOUPISU PRACÍ</t>
  </si>
  <si>
    <t>Objekt:</t>
  </si>
  <si>
    <t>1 - SO1 - Kácení topolů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</si>
  <si>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</si>
  <si>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</si>
  <si>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</si>
  <si>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</si>
  <si>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</si>
  <si>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</si>
  <si>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</si>
  <si>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</si>
  <si>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</si>
  <si>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</si>
  <si>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</si>
  <si>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</si>
  <si>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</si>
  <si>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</si>
  <si>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</si>
  <si>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</si>
  <si>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</si>
  <si>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</si>
  <si>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</si>
  <si>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</si>
  <si>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</si>
  <si>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</si>
  <si>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</si>
  <si>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</si>
  <si>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112151117</t>
  </si>
  <si>
    <t>Pokácení stromu směrové v celku s odřezáním kmene a s odvětvením průměru kmene přes 700 do 800 mm</t>
  </si>
  <si>
    <t>kus</t>
  </si>
  <si>
    <t>CS ÚRS 2022 02</t>
  </si>
  <si>
    <t>4</t>
  </si>
  <si>
    <t>-347584583</t>
  </si>
  <si>
    <t>Online PSC</t>
  </si>
  <si>
    <t>https://podminky.urs.cz/item/CS_URS_2022_02/112151117</t>
  </si>
  <si>
    <t>112151118</t>
  </si>
  <si>
    <t>Pokácení stromu směrové v celku s odřezáním kmene a s odvětvením průměru kmene přes 800 do 900 mm</t>
  </si>
  <si>
    <t>-1997564405</t>
  </si>
  <si>
    <t>https://podminky.urs.cz/item/CS_URS_2022_02/112151118</t>
  </si>
  <si>
    <t>3</t>
  </si>
  <si>
    <t>112151119</t>
  </si>
  <si>
    <t>Pokácení stromu směrové v celku s odřezáním kmene a s odvětvením průměru kmene přes 900 do 1000 mm</t>
  </si>
  <si>
    <t>362369809</t>
  </si>
  <si>
    <t>https://podminky.urs.cz/item/CS_URS_2022_02/112151119</t>
  </si>
  <si>
    <t>112151120</t>
  </si>
  <si>
    <t>Pokácení stromu směrové v celku s odřezáním kmene a s odvětvením průměru kmene přes 1000 do 1100 mm</t>
  </si>
  <si>
    <t>-1656559447</t>
  </si>
  <si>
    <t>https://podminky.urs.cz/item/CS_URS_2022_02/112151120</t>
  </si>
  <si>
    <t>5</t>
  </si>
  <si>
    <t>112151121</t>
  </si>
  <si>
    <t>Pokácení stromu směrové v celku s odřezáním kmene a s odvětvením průměru kmene přes 1100 do 1200 mm</t>
  </si>
  <si>
    <t>-27236497</t>
  </si>
  <si>
    <t>https://podminky.urs.cz/item/CS_URS_2022_02/112151121</t>
  </si>
  <si>
    <t>6</t>
  </si>
  <si>
    <t>112151124R</t>
  </si>
  <si>
    <t>Pokácení stromu směrové v celku s odřezáním kmene a s odvětvením průměru kmene přes 1400 do 1500 mm</t>
  </si>
  <si>
    <t>-616191317</t>
  </si>
  <si>
    <t>7</t>
  </si>
  <si>
    <t>112151319</t>
  </si>
  <si>
    <t>Pokácení stromu postupné bez spouštění částí kmene a koruny o průměru na řezné ploše pařezu přes 900 do 1000 mm</t>
  </si>
  <si>
    <t>750475424</t>
  </si>
  <si>
    <t>https://podminky.urs.cz/item/CS_URS_2022_02/112151319</t>
  </si>
  <si>
    <t>8</t>
  </si>
  <si>
    <t>112151320</t>
  </si>
  <si>
    <t>Pokácení stromu postupné bez spouštění částí kmene a koruny o průměru na řezné ploše pařezu přes 1000 do 1100 mm</t>
  </si>
  <si>
    <t>423876021</t>
  </si>
  <si>
    <t>https://podminky.urs.cz/item/CS_URS_2022_02/112151320</t>
  </si>
  <si>
    <t>9</t>
  </si>
  <si>
    <t>184808121R</t>
  </si>
  <si>
    <t>Vyvětvení dřevin do výšky 5 m.</t>
  </si>
  <si>
    <t>-2072858280</t>
  </si>
  <si>
    <t>VV</t>
  </si>
  <si>
    <t>" zabezpečení proti proražení plynovodu při pádu stromu" 11</t>
  </si>
  <si>
    <t>2 - VON - Vedlejší a ostatní náklady</t>
  </si>
  <si>
    <t>01 - Vedlejší rozpočtové náklady</t>
  </si>
  <si>
    <t>01</t>
  </si>
  <si>
    <t>Vedlejší rozpočtové náklady</t>
  </si>
  <si>
    <t>011</t>
  </si>
  <si>
    <t>Zajištění kompletního zařízení a vytyčení staveniště</t>
  </si>
  <si>
    <t>soubor</t>
  </si>
  <si>
    <t>676647906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</si>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</sst>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51117" TargetMode="External" /><Relationship Id="rId2" Type="http://schemas.openxmlformats.org/officeDocument/2006/relationships/hyperlink" Target="https://podminky.urs.cz/item/CS_URS_2022_02/112151118" TargetMode="External" /><Relationship Id="rId3" Type="http://schemas.openxmlformats.org/officeDocument/2006/relationships/hyperlink" Target="https://podminky.urs.cz/item/CS_URS_2022_02/112151119" TargetMode="External" /><Relationship Id="rId4" Type="http://schemas.openxmlformats.org/officeDocument/2006/relationships/hyperlink" Target="https://podminky.urs.cz/item/CS_URS_2022_02/112151120" TargetMode="External" /><Relationship Id="rId5" Type="http://schemas.openxmlformats.org/officeDocument/2006/relationships/hyperlink" Target="https://podminky.urs.cz/item/CS_URS_2022_02/112151121" TargetMode="External" /><Relationship Id="rId6" Type="http://schemas.openxmlformats.org/officeDocument/2006/relationships/hyperlink" Target="https://podminky.urs.cz/item/CS_URS_2022_02/112151319" TargetMode="External" /><Relationship Id="rId7" Type="http://schemas.openxmlformats.org/officeDocument/2006/relationships/hyperlink" Target="https://podminky.urs.cz/item/CS_URS_2022_02/11215132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43</v>
      </c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Cidlina, Jičín, rizikové kácení topolů, ř. km 74,556 - 74,786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Jičín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31. 8. 2022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3" t="str">
        <f>IF(E20="","",E20)</f>
        <v>Lukáš Táborský, DiS.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3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21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SO1 - Kácení topolů'!J30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'1 - SO1 - Kácení topolů'!P81</f>
        <v>0</v>
      </c>
      <c r="AV55" s="120">
        <f>'1 - SO1 - Kácení topolů'!J33</f>
        <v>0</v>
      </c>
      <c r="AW55" s="120">
        <f>'1 - SO1 - Kácení topolů'!J34</f>
        <v>0</v>
      </c>
      <c r="AX55" s="120">
        <f>'1 - SO1 - Kácení topolů'!J35</f>
        <v>0</v>
      </c>
      <c r="AY55" s="120">
        <f>'1 - SO1 - Kácení topolů'!J36</f>
        <v>0</v>
      </c>
      <c r="AZ55" s="120">
        <f>'1 - SO1 - Kácení topolů'!F33</f>
        <v>0</v>
      </c>
      <c r="BA55" s="120">
        <f>'1 - SO1 - Kácení topolů'!F34</f>
        <v>0</v>
      </c>
      <c r="BB55" s="120">
        <f>'1 - SO1 - Kácení topolů'!F35</f>
        <v>0</v>
      </c>
      <c r="BC55" s="120">
        <f>'1 - SO1 - Kácení topolů'!F36</f>
        <v>0</v>
      </c>
      <c r="BD55" s="122">
        <f>'1 - SO1 - Kácení topolů'!F37</f>
        <v>0</v>
      </c>
      <c r="BE55" s="7"/>
      <c r="BT55" s="123" t="s">
        <v>78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77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VON - Vedlejší a osta...'!J30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24">
        <v>0</v>
      </c>
      <c r="AT56" s="125">
        <f>ROUND(SUM(AV56:AW56),2)</f>
        <v>0</v>
      </c>
      <c r="AU56" s="126">
        <f>'2 - VON - Vedlejší a osta...'!P80</f>
        <v>0</v>
      </c>
      <c r="AV56" s="125">
        <f>'2 - VON - Vedlejší a osta...'!J33</f>
        <v>0</v>
      </c>
      <c r="AW56" s="125">
        <f>'2 - VON - Vedlejší a osta...'!J34</f>
        <v>0</v>
      </c>
      <c r="AX56" s="125">
        <f>'2 - VON - Vedlejší a osta...'!J35</f>
        <v>0</v>
      </c>
      <c r="AY56" s="125">
        <f>'2 - VON - Vedlejší a osta...'!J36</f>
        <v>0</v>
      </c>
      <c r="AZ56" s="125">
        <f>'2 - VON - Vedlejší a osta...'!F33</f>
        <v>0</v>
      </c>
      <c r="BA56" s="125">
        <f>'2 - VON - Vedlejší a osta...'!F34</f>
        <v>0</v>
      </c>
      <c r="BB56" s="125">
        <f>'2 - VON - Vedlejší a osta...'!F35</f>
        <v>0</v>
      </c>
      <c r="BC56" s="125">
        <f>'2 - VON - Vedlejší a osta...'!F36</f>
        <v>0</v>
      </c>
      <c r="BD56" s="127">
        <f>'2 - VON - Vedlejší a osta...'!F37</f>
        <v>0</v>
      </c>
      <c r="BE56" s="7"/>
      <c r="BT56" s="123" t="s">
        <v>78</v>
      </c>
      <c r="BV56" s="123" t="s">
        <v>75</v>
      </c>
      <c r="BW56" s="123" t="s">
        <v>84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RdrWLkw56GIi+qAaxdZsKQGU11OMi1sVNudZ/94wnqbYHIPrPd0ZW7EoCVStlrZXY+aD7w5tRd8u7my6uc5chw==" hashValue="8ajQLSaYLTXZ+wLPRAgRDLsManfbkRAq2QOCLbUvUR+dt2EKcCVbeo61PKJ/Wn3+lkuYJXlSfaMOC//Cc/EZS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Kácení topolů'!C2" display="/"/>
    <hyperlink ref="A56" location="'2 - VON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82</v>
      </c>
    </row>
    <row r="4" s="1" customFormat="1" ht="24.96" customHeight="1">
      <c r="B4" s="19"/>
      <c r="D4" s="130" t="s">
        <v>85</v>
      </c>
      <c r="L4" s="19"/>
      <c r="M4" s="131" t="s">
        <v>10</v>
      </c>
      <c r="AT4" s="16" t="s">
        <v>34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Cidlina, Jičín, rizikové kácení topolů, ř. km 74,556 - 74,786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86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87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21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31. 8. 2022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21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21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35</v>
      </c>
      <c r="E23" s="37"/>
      <c r="F23" s="37"/>
      <c r="G23" s="37"/>
      <c r="H23" s="37"/>
      <c r="I23" s="132" t="s">
        <v>27</v>
      </c>
      <c r="J23" s="136" t="s">
        <v>21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36</v>
      </c>
      <c r="F24" s="37"/>
      <c r="G24" s="37"/>
      <c r="H24" s="37"/>
      <c r="I24" s="132" t="s">
        <v>29</v>
      </c>
      <c r="J24" s="136" t="s">
        <v>21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37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8"/>
      <c r="B27" s="139"/>
      <c r="C27" s="138"/>
      <c r="D27" s="138"/>
      <c r="E27" s="140" t="s">
        <v>21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39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41</v>
      </c>
      <c r="G32" s="37"/>
      <c r="H32" s="37"/>
      <c r="I32" s="145" t="s">
        <v>40</v>
      </c>
      <c r="J32" s="145" t="s">
        <v>42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43</v>
      </c>
      <c r="E33" s="132" t="s">
        <v>44</v>
      </c>
      <c r="F33" s="147">
        <f>ROUND((SUM(BE81:BE100)),  2)</f>
        <v>0</v>
      </c>
      <c r="G33" s="37"/>
      <c r="H33" s="37"/>
      <c r="I33" s="148">
        <v>0.20999999999999999</v>
      </c>
      <c r="J33" s="147">
        <f>ROUND(((SUM(BE81:BE100))*I33),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45</v>
      </c>
      <c r="F34" s="147">
        <f>ROUND((SUM(BF81:BF100)),  2)</f>
        <v>0</v>
      </c>
      <c r="G34" s="37"/>
      <c r="H34" s="37"/>
      <c r="I34" s="148">
        <v>0.14999999999999999</v>
      </c>
      <c r="J34" s="147">
        <f>ROUND(((SUM(BF81:BF100))*I34),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43</v>
      </c>
      <c r="E35" s="132" t="s">
        <v>46</v>
      </c>
      <c r="F35" s="147">
        <f>ROUND((SUM(BG81:BG100)),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47</v>
      </c>
      <c r="F36" s="147">
        <f>ROUND((SUM(BH81:BH100)),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48</v>
      </c>
      <c r="F37" s="147">
        <f>ROUND((SUM(BI81:BI100)),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88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Cidlina, Jičín, rizikové kácení topolů, ř. km 74,556 - 74,786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86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SO1 - Kácení topolů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Jičín</v>
      </c>
      <c r="G52" s="39"/>
      <c r="H52" s="39"/>
      <c r="I52" s="31" t="s">
        <v>24</v>
      </c>
      <c r="J52" s="72" t="str">
        <f>IF(J12="","",J12)</f>
        <v>31. 8. 2022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</v>
      </c>
      <c r="G54" s="39"/>
      <c r="H54" s="39"/>
      <c r="I54" s="31" t="s">
        <v>32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Lukáš Táborský, DiS.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71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94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Cidlina, Jičín, rizikové kácení topolů, ř. km 74,556 - 74,786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86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1 - SO1 - Kácení topolů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Jičín</v>
      </c>
      <c r="G75" s="39"/>
      <c r="H75" s="39"/>
      <c r="I75" s="31" t="s">
        <v>24</v>
      </c>
      <c r="J75" s="72" t="str">
        <f>IF(J12="","",J12)</f>
        <v>31. 8. 2022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</v>
      </c>
      <c r="G77" s="39"/>
      <c r="H77" s="39"/>
      <c r="I77" s="31" t="s">
        <v>32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Lukáš Táborský, DiS.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95</v>
      </c>
      <c r="D80" s="180" t="s">
        <v>58</v>
      </c>
      <c r="E80" s="180" t="s">
        <v>54</v>
      </c>
      <c r="F80" s="180" t="s">
        <v>55</v>
      </c>
      <c r="G80" s="180" t="s">
        <v>96</v>
      </c>
      <c r="H80" s="180" t="s">
        <v>97</v>
      </c>
      <c r="I80" s="180" t="s">
        <v>98</v>
      </c>
      <c r="J80" s="180" t="s">
        <v>90</v>
      </c>
      <c r="K80" s="181" t="s">
        <v>99</v>
      </c>
      <c r="L80" s="182"/>
      <c r="M80" s="92" t="s">
        <v>21</v>
      </c>
      <c r="N80" s="93" t="s">
        <v>43</v>
      </c>
      <c r="O80" s="93" t="s">
        <v>100</v>
      </c>
      <c r="P80" s="93" t="s">
        <v>101</v>
      </c>
      <c r="Q80" s="93" t="s">
        <v>102</v>
      </c>
      <c r="R80" s="93" t="s">
        <v>103</v>
      </c>
      <c r="S80" s="93" t="s">
        <v>104</v>
      </c>
      <c r="T80" s="94" t="s">
        <v>105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106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72</v>
      </c>
      <c r="AU81" s="16" t="s">
        <v>91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107</v>
      </c>
      <c r="F82" s="191" t="s">
        <v>108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78</v>
      </c>
      <c r="AT82" s="200" t="s">
        <v>72</v>
      </c>
      <c r="AU82" s="200" t="s">
        <v>73</v>
      </c>
      <c r="AY82" s="199" t="s">
        <v>109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72</v>
      </c>
      <c r="E83" s="202" t="s">
        <v>78</v>
      </c>
      <c r="F83" s="202" t="s">
        <v>110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SUM(P84:P100)</f>
        <v>0</v>
      </c>
      <c r="Q83" s="196"/>
      <c r="R83" s="197">
        <f>SUM(R84:R100)</f>
        <v>0</v>
      </c>
      <c r="S83" s="196"/>
      <c r="T83" s="198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78</v>
      </c>
      <c r="AT83" s="200" t="s">
        <v>72</v>
      </c>
      <c r="AU83" s="200" t="s">
        <v>78</v>
      </c>
      <c r="AY83" s="199" t="s">
        <v>109</v>
      </c>
      <c r="BK83" s="201">
        <f>SUM(BK84:BK100)</f>
        <v>0</v>
      </c>
    </row>
    <row r="84" s="2" customFormat="1" ht="21.75" customHeight="1">
      <c r="A84" s="37"/>
      <c r="B84" s="38"/>
      <c r="C84" s="204" t="s">
        <v>78</v>
      </c>
      <c r="D84" s="204" t="s">
        <v>111</v>
      </c>
      <c r="E84" s="205" t="s">
        <v>112</v>
      </c>
      <c r="F84" s="206" t="s">
        <v>113</v>
      </c>
      <c r="G84" s="207" t="s">
        <v>114</v>
      </c>
      <c r="H84" s="208">
        <v>1</v>
      </c>
      <c r="I84" s="209"/>
      <c r="J84" s="210">
        <f>ROUND(I84*H84,2)</f>
        <v>0</v>
      </c>
      <c r="K84" s="206" t="s">
        <v>115</v>
      </c>
      <c r="L84" s="43"/>
      <c r="M84" s="211" t="s">
        <v>21</v>
      </c>
      <c r="N84" s="212" t="s">
        <v>46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5" t="s">
        <v>116</v>
      </c>
      <c r="AT84" s="215" t="s">
        <v>111</v>
      </c>
      <c r="AU84" s="215" t="s">
        <v>82</v>
      </c>
      <c r="AY84" s="16" t="s">
        <v>109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6" t="s">
        <v>116</v>
      </c>
      <c r="BK84" s="216">
        <f>ROUND(I84*H84,2)</f>
        <v>0</v>
      </c>
      <c r="BL84" s="16" t="s">
        <v>116</v>
      </c>
      <c r="BM84" s="215" t="s">
        <v>117</v>
      </c>
    </row>
    <row r="85" s="2" customFormat="1">
      <c r="A85" s="37"/>
      <c r="B85" s="38"/>
      <c r="C85" s="39"/>
      <c r="D85" s="217" t="s">
        <v>118</v>
      </c>
      <c r="E85" s="39"/>
      <c r="F85" s="218" t="s">
        <v>119</v>
      </c>
      <c r="G85" s="39"/>
      <c r="H85" s="39"/>
      <c r="I85" s="219"/>
      <c r="J85" s="39"/>
      <c r="K85" s="39"/>
      <c r="L85" s="43"/>
      <c r="M85" s="220"/>
      <c r="N85" s="221"/>
      <c r="O85" s="84"/>
      <c r="P85" s="84"/>
      <c r="Q85" s="84"/>
      <c r="R85" s="84"/>
      <c r="S85" s="84"/>
      <c r="T85" s="85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118</v>
      </c>
      <c r="AU85" s="16" t="s">
        <v>82</v>
      </c>
    </row>
    <row r="86" s="2" customFormat="1" ht="21.75" customHeight="1">
      <c r="A86" s="37"/>
      <c r="B86" s="38"/>
      <c r="C86" s="204" t="s">
        <v>82</v>
      </c>
      <c r="D86" s="204" t="s">
        <v>111</v>
      </c>
      <c r="E86" s="205" t="s">
        <v>120</v>
      </c>
      <c r="F86" s="206" t="s">
        <v>121</v>
      </c>
      <c r="G86" s="207" t="s">
        <v>114</v>
      </c>
      <c r="H86" s="208">
        <v>4</v>
      </c>
      <c r="I86" s="209"/>
      <c r="J86" s="210">
        <f>ROUND(I86*H86,2)</f>
        <v>0</v>
      </c>
      <c r="K86" s="206" t="s">
        <v>115</v>
      </c>
      <c r="L86" s="43"/>
      <c r="M86" s="211" t="s">
        <v>21</v>
      </c>
      <c r="N86" s="212" t="s">
        <v>46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116</v>
      </c>
      <c r="AT86" s="215" t="s">
        <v>111</v>
      </c>
      <c r="AU86" s="215" t="s">
        <v>82</v>
      </c>
      <c r="AY86" s="16" t="s">
        <v>109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116</v>
      </c>
      <c r="BK86" s="216">
        <f>ROUND(I86*H86,2)</f>
        <v>0</v>
      </c>
      <c r="BL86" s="16" t="s">
        <v>116</v>
      </c>
      <c r="BM86" s="215" t="s">
        <v>122</v>
      </c>
    </row>
    <row r="87" s="2" customFormat="1">
      <c r="A87" s="37"/>
      <c r="B87" s="38"/>
      <c r="C87" s="39"/>
      <c r="D87" s="217" t="s">
        <v>118</v>
      </c>
      <c r="E87" s="39"/>
      <c r="F87" s="218" t="s">
        <v>123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118</v>
      </c>
      <c r="AU87" s="16" t="s">
        <v>82</v>
      </c>
    </row>
    <row r="88" s="2" customFormat="1" ht="21.75" customHeight="1">
      <c r="A88" s="37"/>
      <c r="B88" s="38"/>
      <c r="C88" s="204" t="s">
        <v>124</v>
      </c>
      <c r="D88" s="204" t="s">
        <v>111</v>
      </c>
      <c r="E88" s="205" t="s">
        <v>125</v>
      </c>
      <c r="F88" s="206" t="s">
        <v>126</v>
      </c>
      <c r="G88" s="207" t="s">
        <v>114</v>
      </c>
      <c r="H88" s="208">
        <v>2</v>
      </c>
      <c r="I88" s="209"/>
      <c r="J88" s="210">
        <f>ROUND(I88*H88,2)</f>
        <v>0</v>
      </c>
      <c r="K88" s="206" t="s">
        <v>115</v>
      </c>
      <c r="L88" s="43"/>
      <c r="M88" s="211" t="s">
        <v>21</v>
      </c>
      <c r="N88" s="212" t="s">
        <v>46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116</v>
      </c>
      <c r="AT88" s="215" t="s">
        <v>111</v>
      </c>
      <c r="AU88" s="215" t="s">
        <v>82</v>
      </c>
      <c r="AY88" s="16" t="s">
        <v>109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116</v>
      </c>
      <c r="BK88" s="216">
        <f>ROUND(I88*H88,2)</f>
        <v>0</v>
      </c>
      <c r="BL88" s="16" t="s">
        <v>116</v>
      </c>
      <c r="BM88" s="215" t="s">
        <v>127</v>
      </c>
    </row>
    <row r="89" s="2" customFormat="1">
      <c r="A89" s="37"/>
      <c r="B89" s="38"/>
      <c r="C89" s="39"/>
      <c r="D89" s="217" t="s">
        <v>118</v>
      </c>
      <c r="E89" s="39"/>
      <c r="F89" s="218" t="s">
        <v>128</v>
      </c>
      <c r="G89" s="39"/>
      <c r="H89" s="39"/>
      <c r="I89" s="219"/>
      <c r="J89" s="39"/>
      <c r="K89" s="39"/>
      <c r="L89" s="43"/>
      <c r="M89" s="220"/>
      <c r="N89" s="221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118</v>
      </c>
      <c r="AU89" s="16" t="s">
        <v>82</v>
      </c>
    </row>
    <row r="90" s="2" customFormat="1" ht="21.75" customHeight="1">
      <c r="A90" s="37"/>
      <c r="B90" s="38"/>
      <c r="C90" s="204" t="s">
        <v>116</v>
      </c>
      <c r="D90" s="204" t="s">
        <v>111</v>
      </c>
      <c r="E90" s="205" t="s">
        <v>129</v>
      </c>
      <c r="F90" s="206" t="s">
        <v>130</v>
      </c>
      <c r="G90" s="207" t="s">
        <v>114</v>
      </c>
      <c r="H90" s="208">
        <v>2</v>
      </c>
      <c r="I90" s="209"/>
      <c r="J90" s="210">
        <f>ROUND(I90*H90,2)</f>
        <v>0</v>
      </c>
      <c r="K90" s="206" t="s">
        <v>115</v>
      </c>
      <c r="L90" s="43"/>
      <c r="M90" s="211" t="s">
        <v>21</v>
      </c>
      <c r="N90" s="212" t="s">
        <v>46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5" t="s">
        <v>116</v>
      </c>
      <c r="AT90" s="215" t="s">
        <v>111</v>
      </c>
      <c r="AU90" s="215" t="s">
        <v>82</v>
      </c>
      <c r="AY90" s="16" t="s">
        <v>109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116</v>
      </c>
      <c r="BK90" s="216">
        <f>ROUND(I90*H90,2)</f>
        <v>0</v>
      </c>
      <c r="BL90" s="16" t="s">
        <v>116</v>
      </c>
      <c r="BM90" s="215" t="s">
        <v>131</v>
      </c>
    </row>
    <row r="91" s="2" customFormat="1">
      <c r="A91" s="37"/>
      <c r="B91" s="38"/>
      <c r="C91" s="39"/>
      <c r="D91" s="217" t="s">
        <v>118</v>
      </c>
      <c r="E91" s="39"/>
      <c r="F91" s="218" t="s">
        <v>132</v>
      </c>
      <c r="G91" s="39"/>
      <c r="H91" s="39"/>
      <c r="I91" s="219"/>
      <c r="J91" s="39"/>
      <c r="K91" s="39"/>
      <c r="L91" s="43"/>
      <c r="M91" s="220"/>
      <c r="N91" s="221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118</v>
      </c>
      <c r="AU91" s="16" t="s">
        <v>82</v>
      </c>
    </row>
    <row r="92" s="2" customFormat="1" ht="21.75" customHeight="1">
      <c r="A92" s="37"/>
      <c r="B92" s="38"/>
      <c r="C92" s="204" t="s">
        <v>133</v>
      </c>
      <c r="D92" s="204" t="s">
        <v>111</v>
      </c>
      <c r="E92" s="205" t="s">
        <v>134</v>
      </c>
      <c r="F92" s="206" t="s">
        <v>135</v>
      </c>
      <c r="G92" s="207" t="s">
        <v>114</v>
      </c>
      <c r="H92" s="208">
        <v>1</v>
      </c>
      <c r="I92" s="209"/>
      <c r="J92" s="210">
        <f>ROUND(I92*H92,2)</f>
        <v>0</v>
      </c>
      <c r="K92" s="206" t="s">
        <v>115</v>
      </c>
      <c r="L92" s="43"/>
      <c r="M92" s="211" t="s">
        <v>21</v>
      </c>
      <c r="N92" s="212" t="s">
        <v>46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116</v>
      </c>
      <c r="AT92" s="215" t="s">
        <v>111</v>
      </c>
      <c r="AU92" s="215" t="s">
        <v>82</v>
      </c>
      <c r="AY92" s="16" t="s">
        <v>109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116</v>
      </c>
      <c r="BK92" s="216">
        <f>ROUND(I92*H92,2)</f>
        <v>0</v>
      </c>
      <c r="BL92" s="16" t="s">
        <v>116</v>
      </c>
      <c r="BM92" s="215" t="s">
        <v>136</v>
      </c>
    </row>
    <row r="93" s="2" customFormat="1">
      <c r="A93" s="37"/>
      <c r="B93" s="38"/>
      <c r="C93" s="39"/>
      <c r="D93" s="217" t="s">
        <v>118</v>
      </c>
      <c r="E93" s="39"/>
      <c r="F93" s="218" t="s">
        <v>137</v>
      </c>
      <c r="G93" s="39"/>
      <c r="H93" s="39"/>
      <c r="I93" s="219"/>
      <c r="J93" s="39"/>
      <c r="K93" s="39"/>
      <c r="L93" s="43"/>
      <c r="M93" s="220"/>
      <c r="N93" s="221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118</v>
      </c>
      <c r="AU93" s="16" t="s">
        <v>82</v>
      </c>
    </row>
    <row r="94" s="2" customFormat="1" ht="21.75" customHeight="1">
      <c r="A94" s="37"/>
      <c r="B94" s="38"/>
      <c r="C94" s="204" t="s">
        <v>138</v>
      </c>
      <c r="D94" s="204" t="s">
        <v>111</v>
      </c>
      <c r="E94" s="205" t="s">
        <v>139</v>
      </c>
      <c r="F94" s="206" t="s">
        <v>140</v>
      </c>
      <c r="G94" s="207" t="s">
        <v>114</v>
      </c>
      <c r="H94" s="208">
        <v>1</v>
      </c>
      <c r="I94" s="209"/>
      <c r="J94" s="210">
        <f>ROUND(I94*H94,2)</f>
        <v>0</v>
      </c>
      <c r="K94" s="206" t="s">
        <v>21</v>
      </c>
      <c r="L94" s="43"/>
      <c r="M94" s="211" t="s">
        <v>21</v>
      </c>
      <c r="N94" s="212" t="s">
        <v>46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5" t="s">
        <v>116</v>
      </c>
      <c r="AT94" s="215" t="s">
        <v>111</v>
      </c>
      <c r="AU94" s="215" t="s">
        <v>82</v>
      </c>
      <c r="AY94" s="16" t="s">
        <v>109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116</v>
      </c>
      <c r="BK94" s="216">
        <f>ROUND(I94*H94,2)</f>
        <v>0</v>
      </c>
      <c r="BL94" s="16" t="s">
        <v>116</v>
      </c>
      <c r="BM94" s="215" t="s">
        <v>141</v>
      </c>
    </row>
    <row r="95" s="2" customFormat="1" ht="24.15" customHeight="1">
      <c r="A95" s="37"/>
      <c r="B95" s="38"/>
      <c r="C95" s="204" t="s">
        <v>142</v>
      </c>
      <c r="D95" s="204" t="s">
        <v>111</v>
      </c>
      <c r="E95" s="205" t="s">
        <v>143</v>
      </c>
      <c r="F95" s="206" t="s">
        <v>144</v>
      </c>
      <c r="G95" s="207" t="s">
        <v>114</v>
      </c>
      <c r="H95" s="208">
        <v>1</v>
      </c>
      <c r="I95" s="209"/>
      <c r="J95" s="210">
        <f>ROUND(I95*H95,2)</f>
        <v>0</v>
      </c>
      <c r="K95" s="206" t="s">
        <v>115</v>
      </c>
      <c r="L95" s="43"/>
      <c r="M95" s="211" t="s">
        <v>21</v>
      </c>
      <c r="N95" s="212" t="s">
        <v>46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5" t="s">
        <v>116</v>
      </c>
      <c r="AT95" s="215" t="s">
        <v>111</v>
      </c>
      <c r="AU95" s="215" t="s">
        <v>82</v>
      </c>
      <c r="AY95" s="16" t="s">
        <v>109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116</v>
      </c>
      <c r="BK95" s="216">
        <f>ROUND(I95*H95,2)</f>
        <v>0</v>
      </c>
      <c r="BL95" s="16" t="s">
        <v>116</v>
      </c>
      <c r="BM95" s="215" t="s">
        <v>145</v>
      </c>
    </row>
    <row r="96" s="2" customFormat="1">
      <c r="A96" s="37"/>
      <c r="B96" s="38"/>
      <c r="C96" s="39"/>
      <c r="D96" s="217" t="s">
        <v>118</v>
      </c>
      <c r="E96" s="39"/>
      <c r="F96" s="218" t="s">
        <v>146</v>
      </c>
      <c r="G96" s="39"/>
      <c r="H96" s="39"/>
      <c r="I96" s="219"/>
      <c r="J96" s="39"/>
      <c r="K96" s="39"/>
      <c r="L96" s="43"/>
      <c r="M96" s="220"/>
      <c r="N96" s="221"/>
      <c r="O96" s="84"/>
      <c r="P96" s="84"/>
      <c r="Q96" s="84"/>
      <c r="R96" s="84"/>
      <c r="S96" s="84"/>
      <c r="T96" s="85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118</v>
      </c>
      <c r="AU96" s="16" t="s">
        <v>82</v>
      </c>
    </row>
    <row r="97" s="2" customFormat="1" ht="24.15" customHeight="1">
      <c r="A97" s="37"/>
      <c r="B97" s="38"/>
      <c r="C97" s="204" t="s">
        <v>147</v>
      </c>
      <c r="D97" s="204" t="s">
        <v>111</v>
      </c>
      <c r="E97" s="205" t="s">
        <v>148</v>
      </c>
      <c r="F97" s="206" t="s">
        <v>149</v>
      </c>
      <c r="G97" s="207" t="s">
        <v>114</v>
      </c>
      <c r="H97" s="208">
        <v>2</v>
      </c>
      <c r="I97" s="209"/>
      <c r="J97" s="210">
        <f>ROUND(I97*H97,2)</f>
        <v>0</v>
      </c>
      <c r="K97" s="206" t="s">
        <v>115</v>
      </c>
      <c r="L97" s="43"/>
      <c r="M97" s="211" t="s">
        <v>21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116</v>
      </c>
      <c r="AT97" s="215" t="s">
        <v>111</v>
      </c>
      <c r="AU97" s="215" t="s">
        <v>82</v>
      </c>
      <c r="AY97" s="16" t="s">
        <v>109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116</v>
      </c>
      <c r="BK97" s="216">
        <f>ROUND(I97*H97,2)</f>
        <v>0</v>
      </c>
      <c r="BL97" s="16" t="s">
        <v>116</v>
      </c>
      <c r="BM97" s="215" t="s">
        <v>150</v>
      </c>
    </row>
    <row r="98" s="2" customFormat="1">
      <c r="A98" s="37"/>
      <c r="B98" s="38"/>
      <c r="C98" s="39"/>
      <c r="D98" s="217" t="s">
        <v>118</v>
      </c>
      <c r="E98" s="39"/>
      <c r="F98" s="218" t="s">
        <v>151</v>
      </c>
      <c r="G98" s="39"/>
      <c r="H98" s="39"/>
      <c r="I98" s="219"/>
      <c r="J98" s="39"/>
      <c r="K98" s="39"/>
      <c r="L98" s="43"/>
      <c r="M98" s="220"/>
      <c r="N98" s="221"/>
      <c r="O98" s="84"/>
      <c r="P98" s="84"/>
      <c r="Q98" s="84"/>
      <c r="R98" s="84"/>
      <c r="S98" s="84"/>
      <c r="T98" s="85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118</v>
      </c>
      <c r="AU98" s="16" t="s">
        <v>82</v>
      </c>
    </row>
    <row r="99" s="2" customFormat="1" ht="16.5" customHeight="1">
      <c r="A99" s="37"/>
      <c r="B99" s="38"/>
      <c r="C99" s="204" t="s">
        <v>152</v>
      </c>
      <c r="D99" s="204" t="s">
        <v>111</v>
      </c>
      <c r="E99" s="205" t="s">
        <v>153</v>
      </c>
      <c r="F99" s="206" t="s">
        <v>154</v>
      </c>
      <c r="G99" s="207" t="s">
        <v>114</v>
      </c>
      <c r="H99" s="208">
        <v>11</v>
      </c>
      <c r="I99" s="209"/>
      <c r="J99" s="210">
        <f>ROUND(I99*H99,2)</f>
        <v>0</v>
      </c>
      <c r="K99" s="206" t="s">
        <v>21</v>
      </c>
      <c r="L99" s="43"/>
      <c r="M99" s="211" t="s">
        <v>21</v>
      </c>
      <c r="N99" s="212" t="s">
        <v>46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5" t="s">
        <v>116</v>
      </c>
      <c r="AT99" s="215" t="s">
        <v>111</v>
      </c>
      <c r="AU99" s="215" t="s">
        <v>82</v>
      </c>
      <c r="AY99" s="16" t="s">
        <v>109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116</v>
      </c>
      <c r="BK99" s="216">
        <f>ROUND(I99*H99,2)</f>
        <v>0</v>
      </c>
      <c r="BL99" s="16" t="s">
        <v>116</v>
      </c>
      <c r="BM99" s="215" t="s">
        <v>155</v>
      </c>
    </row>
    <row r="100" s="13" customFormat="1">
      <c r="A100" s="13"/>
      <c r="B100" s="222"/>
      <c r="C100" s="223"/>
      <c r="D100" s="224" t="s">
        <v>156</v>
      </c>
      <c r="E100" s="225" t="s">
        <v>21</v>
      </c>
      <c r="F100" s="226" t="s">
        <v>157</v>
      </c>
      <c r="G100" s="223"/>
      <c r="H100" s="227">
        <v>11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156</v>
      </c>
      <c r="AU100" s="233" t="s">
        <v>82</v>
      </c>
      <c r="AV100" s="13" t="s">
        <v>82</v>
      </c>
      <c r="AW100" s="13" t="s">
        <v>34</v>
      </c>
      <c r="AX100" s="13" t="s">
        <v>78</v>
      </c>
      <c r="AY100" s="233" t="s">
        <v>109</v>
      </c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43"/>
      <c r="M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</sheetData>
  <sheetProtection sheet="1" autoFilter="0" formatColumns="0" formatRows="0" objects="1" scenarios="1" spinCount="100000" saltValue="a9Euy6GbLDLUJAwDH3ZSBqq+xJ+ckHyN0v2eHuoFHNE4w0kQ0qu9kLxR6KVuuOlFhLEqcDVAFFzUISyeKHCNGA==" hashValue="03ZJ0hYPi6MW+UEQFmoz+iG75dB3W1X9aQ9HueSTzCRume0eR3WnlGIIfG9G2m2VUCGps1sM4uc2+VtrAO+e9w==" algorithmName="SHA-512" password="CC35"/>
  <autoFilter ref="C80:K10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2/112151117"/>
    <hyperlink ref="F87" r:id="rId2" display="https://podminky.urs.cz/item/CS_URS_2022_02/112151118"/>
    <hyperlink ref="F89" r:id="rId3" display="https://podminky.urs.cz/item/CS_URS_2022_02/112151119"/>
    <hyperlink ref="F91" r:id="rId4" display="https://podminky.urs.cz/item/CS_URS_2022_02/112151120"/>
    <hyperlink ref="F93" r:id="rId5" display="https://podminky.urs.cz/item/CS_URS_2022_02/112151121"/>
    <hyperlink ref="F96" r:id="rId6" display="https://podminky.urs.cz/item/CS_URS_2022_02/112151319"/>
    <hyperlink ref="F98" r:id="rId7" display="https://podminky.urs.cz/item/CS_URS_2022_02/112151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82</v>
      </c>
    </row>
    <row r="4" s="1" customFormat="1" ht="24.96" customHeight="1">
      <c r="B4" s="19"/>
      <c r="D4" s="130" t="s">
        <v>85</v>
      </c>
      <c r="L4" s="19"/>
      <c r="M4" s="131" t="s">
        <v>10</v>
      </c>
      <c r="AT4" s="16" t="s">
        <v>34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Cidlina, Jičín, rizikové kácení topolů, ř. km 74,556 - 74,786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86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158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21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31. 8. 2022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21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21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35</v>
      </c>
      <c r="E23" s="37"/>
      <c r="F23" s="37"/>
      <c r="G23" s="37"/>
      <c r="H23" s="37"/>
      <c r="I23" s="132" t="s">
        <v>27</v>
      </c>
      <c r="J23" s="136" t="s">
        <v>21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36</v>
      </c>
      <c r="F24" s="37"/>
      <c r="G24" s="37"/>
      <c r="H24" s="37"/>
      <c r="I24" s="132" t="s">
        <v>29</v>
      </c>
      <c r="J24" s="136" t="s">
        <v>21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37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8"/>
      <c r="B27" s="139"/>
      <c r="C27" s="138"/>
      <c r="D27" s="138"/>
      <c r="E27" s="140" t="s">
        <v>21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39</v>
      </c>
      <c r="E30" s="37"/>
      <c r="F30" s="37"/>
      <c r="G30" s="37"/>
      <c r="H30" s="37"/>
      <c r="I30" s="37"/>
      <c r="J30" s="144">
        <f>ROUND(J80,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41</v>
      </c>
      <c r="G32" s="37"/>
      <c r="H32" s="37"/>
      <c r="I32" s="145" t="s">
        <v>40</v>
      </c>
      <c r="J32" s="145" t="s">
        <v>42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43</v>
      </c>
      <c r="E33" s="132" t="s">
        <v>44</v>
      </c>
      <c r="F33" s="147">
        <f>ROUND((SUM(BE80:BE82)),  2)</f>
        <v>0</v>
      </c>
      <c r="G33" s="37"/>
      <c r="H33" s="37"/>
      <c r="I33" s="148">
        <v>0.20999999999999999</v>
      </c>
      <c r="J33" s="147">
        <f>ROUND(((SUM(BE80:BE82))*I33),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45</v>
      </c>
      <c r="F34" s="147">
        <f>ROUND((SUM(BF80:BF82)),  2)</f>
        <v>0</v>
      </c>
      <c r="G34" s="37"/>
      <c r="H34" s="37"/>
      <c r="I34" s="148">
        <v>0.14999999999999999</v>
      </c>
      <c r="J34" s="147">
        <f>ROUND(((SUM(BF80:BF82))*I34),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43</v>
      </c>
      <c r="E35" s="132" t="s">
        <v>46</v>
      </c>
      <c r="F35" s="147">
        <f>ROUND((SUM(BG80:BG82)),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47</v>
      </c>
      <c r="F36" s="147">
        <f>ROUND((SUM(BH80:BH82)),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48</v>
      </c>
      <c r="F37" s="147">
        <f>ROUND((SUM(BI80:BI82)),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88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Cidlina, Jičín, rizikové kácení topolů, ř. km 74,556 - 74,786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86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VON - Vedlejší a ostatní náklady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Jičín</v>
      </c>
      <c r="G52" s="39"/>
      <c r="H52" s="39"/>
      <c r="I52" s="31" t="s">
        <v>24</v>
      </c>
      <c r="J52" s="72" t="str">
        <f>IF(J12="","",J12)</f>
        <v>31. 8. 2022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</v>
      </c>
      <c r="G54" s="39"/>
      <c r="H54" s="39"/>
      <c r="I54" s="31" t="s">
        <v>32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Lukáš Táborský, DiS.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71</v>
      </c>
      <c r="D59" s="39"/>
      <c r="E59" s="39"/>
      <c r="F59" s="39"/>
      <c r="G59" s="39"/>
      <c r="H59" s="39"/>
      <c r="I59" s="39"/>
      <c r="J59" s="102">
        <f>J80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91</v>
      </c>
    </row>
    <row r="60" s="9" customFormat="1" ht="24.96" customHeight="1">
      <c r="A60" s="9"/>
      <c r="B60" s="165"/>
      <c r="C60" s="166"/>
      <c r="D60" s="167" t="s">
        <v>159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6.96" customHeight="1">
      <c r="A62" s="37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="2" customFormat="1" ht="6.96" customHeight="1">
      <c r="A66" s="37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24.96" customHeight="1">
      <c r="A67" s="37"/>
      <c r="B67" s="38"/>
      <c r="C67" s="22" t="s">
        <v>94</v>
      </c>
      <c r="D67" s="39"/>
      <c r="E67" s="39"/>
      <c r="F67" s="39"/>
      <c r="G67" s="39"/>
      <c r="H67" s="39"/>
      <c r="I67" s="39"/>
      <c r="J67" s="39"/>
      <c r="K67" s="39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16</v>
      </c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6.5" customHeight="1">
      <c r="A70" s="37"/>
      <c r="B70" s="38"/>
      <c r="C70" s="39"/>
      <c r="D70" s="39"/>
      <c r="E70" s="160" t="str">
        <f>E7</f>
        <v>Cidlina, Jičín, rizikové kácení topolů, ř. km 74,556 - 74,786</v>
      </c>
      <c r="F70" s="31"/>
      <c r="G70" s="31"/>
      <c r="H70" s="31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86</v>
      </c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69" t="str">
        <f>E9</f>
        <v>2 - VON - Vedlejší a ostatní náklady</v>
      </c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22</v>
      </c>
      <c r="D74" s="39"/>
      <c r="E74" s="39"/>
      <c r="F74" s="26" t="str">
        <f>F12</f>
        <v>Jičín</v>
      </c>
      <c r="G74" s="39"/>
      <c r="H74" s="39"/>
      <c r="I74" s="31" t="s">
        <v>24</v>
      </c>
      <c r="J74" s="72" t="str">
        <f>IF(J12="","",J12)</f>
        <v>31. 8. 2022</v>
      </c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26</v>
      </c>
      <c r="D76" s="39"/>
      <c r="E76" s="39"/>
      <c r="F76" s="26" t="str">
        <f>E15</f>
        <v>Povodí Labe, státní podnik</v>
      </c>
      <c r="G76" s="39"/>
      <c r="H76" s="39"/>
      <c r="I76" s="31" t="s">
        <v>32</v>
      </c>
      <c r="J76" s="35" t="str">
        <f>E21</f>
        <v xml:space="preserve"> </v>
      </c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30</v>
      </c>
      <c r="D77" s="39"/>
      <c r="E77" s="39"/>
      <c r="F77" s="26" t="str">
        <f>IF(E18="","",E18)</f>
        <v>Vyplň údaj</v>
      </c>
      <c r="G77" s="39"/>
      <c r="H77" s="39"/>
      <c r="I77" s="31" t="s">
        <v>35</v>
      </c>
      <c r="J77" s="35" t="str">
        <f>E24</f>
        <v>Lukáš Táborský, DiS.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0.32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1" customFormat="1" ht="29.28" customHeight="1">
      <c r="A79" s="177"/>
      <c r="B79" s="178"/>
      <c r="C79" s="179" t="s">
        <v>95</v>
      </c>
      <c r="D79" s="180" t="s">
        <v>58</v>
      </c>
      <c r="E79" s="180" t="s">
        <v>54</v>
      </c>
      <c r="F79" s="180" t="s">
        <v>55</v>
      </c>
      <c r="G79" s="180" t="s">
        <v>96</v>
      </c>
      <c r="H79" s="180" t="s">
        <v>97</v>
      </c>
      <c r="I79" s="180" t="s">
        <v>98</v>
      </c>
      <c r="J79" s="180" t="s">
        <v>90</v>
      </c>
      <c r="K79" s="181" t="s">
        <v>99</v>
      </c>
      <c r="L79" s="182"/>
      <c r="M79" s="92" t="s">
        <v>21</v>
      </c>
      <c r="N79" s="93" t="s">
        <v>43</v>
      </c>
      <c r="O79" s="93" t="s">
        <v>100</v>
      </c>
      <c r="P79" s="93" t="s">
        <v>101</v>
      </c>
      <c r="Q79" s="93" t="s">
        <v>102</v>
      </c>
      <c r="R79" s="93" t="s">
        <v>103</v>
      </c>
      <c r="S79" s="93" t="s">
        <v>104</v>
      </c>
      <c r="T79" s="94" t="s">
        <v>105</v>
      </c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</row>
    <row r="80" s="2" customFormat="1" ht="22.8" customHeight="1">
      <c r="A80" s="37"/>
      <c r="B80" s="38"/>
      <c r="C80" s="99" t="s">
        <v>106</v>
      </c>
      <c r="D80" s="39"/>
      <c r="E80" s="39"/>
      <c r="F80" s="39"/>
      <c r="G80" s="39"/>
      <c r="H80" s="39"/>
      <c r="I80" s="39"/>
      <c r="J80" s="183">
        <f>BK80</f>
        <v>0</v>
      </c>
      <c r="K80" s="39"/>
      <c r="L80" s="43"/>
      <c r="M80" s="95"/>
      <c r="N80" s="184"/>
      <c r="O80" s="96"/>
      <c r="P80" s="185">
        <f>P81</f>
        <v>0</v>
      </c>
      <c r="Q80" s="96"/>
      <c r="R80" s="185">
        <f>R81</f>
        <v>0</v>
      </c>
      <c r="S80" s="96"/>
      <c r="T80" s="186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72</v>
      </c>
      <c r="AU80" s="16" t="s">
        <v>91</v>
      </c>
      <c r="BK80" s="187">
        <f>BK81</f>
        <v>0</v>
      </c>
    </row>
    <row r="81" s="12" customFormat="1" ht="25.92" customHeight="1">
      <c r="A81" s="12"/>
      <c r="B81" s="188"/>
      <c r="C81" s="189"/>
      <c r="D81" s="190" t="s">
        <v>72</v>
      </c>
      <c r="E81" s="191" t="s">
        <v>160</v>
      </c>
      <c r="F81" s="191" t="s">
        <v>161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f>P82</f>
        <v>0</v>
      </c>
      <c r="Q81" s="196"/>
      <c r="R81" s="197">
        <f>R82</f>
        <v>0</v>
      </c>
      <c r="S81" s="196"/>
      <c r="T81" s="198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9" t="s">
        <v>78</v>
      </c>
      <c r="AT81" s="200" t="s">
        <v>72</v>
      </c>
      <c r="AU81" s="200" t="s">
        <v>73</v>
      </c>
      <c r="AY81" s="199" t="s">
        <v>109</v>
      </c>
      <c r="BK81" s="201">
        <f>BK82</f>
        <v>0</v>
      </c>
    </row>
    <row r="82" s="2" customFormat="1" ht="16.5" customHeight="1">
      <c r="A82" s="37"/>
      <c r="B82" s="38"/>
      <c r="C82" s="204" t="s">
        <v>78</v>
      </c>
      <c r="D82" s="204" t="s">
        <v>111</v>
      </c>
      <c r="E82" s="205" t="s">
        <v>162</v>
      </c>
      <c r="F82" s="206" t="s">
        <v>163</v>
      </c>
      <c r="G82" s="207" t="s">
        <v>164</v>
      </c>
      <c r="H82" s="208">
        <v>1</v>
      </c>
      <c r="I82" s="209"/>
      <c r="J82" s="210">
        <f>ROUND(I82*H82,2)</f>
        <v>0</v>
      </c>
      <c r="K82" s="206" t="s">
        <v>21</v>
      </c>
      <c r="L82" s="43"/>
      <c r="M82" s="234" t="s">
        <v>21</v>
      </c>
      <c r="N82" s="235" t="s">
        <v>46</v>
      </c>
      <c r="O82" s="236"/>
      <c r="P82" s="237">
        <f>O82*H82</f>
        <v>0</v>
      </c>
      <c r="Q82" s="237">
        <v>0</v>
      </c>
      <c r="R82" s="237">
        <f>Q82*H82</f>
        <v>0</v>
      </c>
      <c r="S82" s="237">
        <v>0</v>
      </c>
      <c r="T82" s="238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15" t="s">
        <v>116</v>
      </c>
      <c r="AT82" s="215" t="s">
        <v>111</v>
      </c>
      <c r="AU82" s="215" t="s">
        <v>78</v>
      </c>
      <c r="AY82" s="16" t="s">
        <v>109</v>
      </c>
      <c r="BE82" s="216">
        <f>IF(N82="základní",J82,0)</f>
        <v>0</v>
      </c>
      <c r="BF82" s="216">
        <f>IF(N82="snížená",J82,0)</f>
        <v>0</v>
      </c>
      <c r="BG82" s="216">
        <f>IF(N82="zákl. přenesená",J82,0)</f>
        <v>0</v>
      </c>
      <c r="BH82" s="216">
        <f>IF(N82="sníž. přenesená",J82,0)</f>
        <v>0</v>
      </c>
      <c r="BI82" s="216">
        <f>IF(N82="nulová",J82,0)</f>
        <v>0</v>
      </c>
      <c r="BJ82" s="16" t="s">
        <v>116</v>
      </c>
      <c r="BK82" s="216">
        <f>ROUND(I82*H82,2)</f>
        <v>0</v>
      </c>
      <c r="BL82" s="16" t="s">
        <v>116</v>
      </c>
      <c r="BM82" s="215" t="s">
        <v>165</v>
      </c>
    </row>
    <row r="83" s="2" customFormat="1" ht="6.96" customHeight="1">
      <c r="A83" s="37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43"/>
      <c r="M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</sheetData>
  <sheetProtection sheet="1" autoFilter="0" formatColumns="0" formatRows="0" objects="1" scenarios="1" spinCount="100000" saltValue="d6Je3HBXkDOJefW3hSiAmjK3TUURLVoCZJA559DyoLMCa1T3vppxR9P12YMvvTRIurynEV6bsNtuBSjjpnnfbw==" hashValue="nXiYacEaqEafgBRocxS+8aFgzVFWTn1qlFGe6rll6Zy4NtlSZzDrarTPpPJj+F487RPAMs1tjfqgSf0XQ8uWYw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9" customWidth="1"/>
    <col min="2" max="2" width="1.667969" style="239" customWidth="1"/>
    <col min="3" max="4" width="5" style="239" customWidth="1"/>
    <col min="5" max="5" width="11.66016" style="239" customWidth="1"/>
    <col min="6" max="6" width="9.160156" style="239" customWidth="1"/>
    <col min="7" max="7" width="5" style="239" customWidth="1"/>
    <col min="8" max="8" width="77.83203" style="239" customWidth="1"/>
    <col min="9" max="10" width="20" style="239" customWidth="1"/>
    <col min="11" max="11" width="1.667969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4" customFormat="1" ht="45" customHeight="1">
      <c r="B3" s="243"/>
      <c r="C3" s="244" t="s">
        <v>166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167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168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169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170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171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172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173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174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175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176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80</v>
      </c>
      <c r="F18" s="250" t="s">
        <v>177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178</v>
      </c>
      <c r="F19" s="250" t="s">
        <v>179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180</v>
      </c>
      <c r="F20" s="250" t="s">
        <v>181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182</v>
      </c>
      <c r="F21" s="250" t="s">
        <v>183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184</v>
      </c>
      <c r="F22" s="250" t="s">
        <v>185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186</v>
      </c>
      <c r="F23" s="250" t="s">
        <v>187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188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189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190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191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192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193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194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195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196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95</v>
      </c>
      <c r="F36" s="250"/>
      <c r="G36" s="250" t="s">
        <v>197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198</v>
      </c>
      <c r="F37" s="250"/>
      <c r="G37" s="250" t="s">
        <v>199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54</v>
      </c>
      <c r="F38" s="250"/>
      <c r="G38" s="250" t="s">
        <v>200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55</v>
      </c>
      <c r="F39" s="250"/>
      <c r="G39" s="250" t="s">
        <v>201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96</v>
      </c>
      <c r="F40" s="250"/>
      <c r="G40" s="250" t="s">
        <v>202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97</v>
      </c>
      <c r="F41" s="250"/>
      <c r="G41" s="250" t="s">
        <v>203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204</v>
      </c>
      <c r="F42" s="250"/>
      <c r="G42" s="250" t="s">
        <v>205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206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207</v>
      </c>
      <c r="F44" s="250"/>
      <c r="G44" s="250" t="s">
        <v>208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99</v>
      </c>
      <c r="F45" s="250"/>
      <c r="G45" s="250" t="s">
        <v>209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210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211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212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213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214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215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216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217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218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219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220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221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222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223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224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225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226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227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228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229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230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231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232</v>
      </c>
      <c r="D76" s="268"/>
      <c r="E76" s="268"/>
      <c r="F76" s="268" t="s">
        <v>233</v>
      </c>
      <c r="G76" s="269"/>
      <c r="H76" s="268" t="s">
        <v>55</v>
      </c>
      <c r="I76" s="268" t="s">
        <v>58</v>
      </c>
      <c r="J76" s="268" t="s">
        <v>234</v>
      </c>
      <c r="K76" s="267"/>
    </row>
    <row r="77" s="1" customFormat="1" ht="17.25" customHeight="1">
      <c r="B77" s="265"/>
      <c r="C77" s="270" t="s">
        <v>235</v>
      </c>
      <c r="D77" s="270"/>
      <c r="E77" s="270"/>
      <c r="F77" s="271" t="s">
        <v>236</v>
      </c>
      <c r="G77" s="272"/>
      <c r="H77" s="270"/>
      <c r="I77" s="270"/>
      <c r="J77" s="270" t="s">
        <v>237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54</v>
      </c>
      <c r="D79" s="275"/>
      <c r="E79" s="275"/>
      <c r="F79" s="276" t="s">
        <v>238</v>
      </c>
      <c r="G79" s="277"/>
      <c r="H79" s="253" t="s">
        <v>239</v>
      </c>
      <c r="I79" s="253" t="s">
        <v>240</v>
      </c>
      <c r="J79" s="253">
        <v>20</v>
      </c>
      <c r="K79" s="267"/>
    </row>
    <row r="80" s="1" customFormat="1" ht="15" customHeight="1">
      <c r="B80" s="265"/>
      <c r="C80" s="253" t="s">
        <v>241</v>
      </c>
      <c r="D80" s="253"/>
      <c r="E80" s="253"/>
      <c r="F80" s="276" t="s">
        <v>238</v>
      </c>
      <c r="G80" s="277"/>
      <c r="H80" s="253" t="s">
        <v>242</v>
      </c>
      <c r="I80" s="253" t="s">
        <v>240</v>
      </c>
      <c r="J80" s="253">
        <v>120</v>
      </c>
      <c r="K80" s="267"/>
    </row>
    <row r="81" s="1" customFormat="1" ht="15" customHeight="1">
      <c r="B81" s="278"/>
      <c r="C81" s="253" t="s">
        <v>243</v>
      </c>
      <c r="D81" s="253"/>
      <c r="E81" s="253"/>
      <c r="F81" s="276" t="s">
        <v>244</v>
      </c>
      <c r="G81" s="277"/>
      <c r="H81" s="253" t="s">
        <v>245</v>
      </c>
      <c r="I81" s="253" t="s">
        <v>240</v>
      </c>
      <c r="J81" s="253">
        <v>50</v>
      </c>
      <c r="K81" s="267"/>
    </row>
    <row r="82" s="1" customFormat="1" ht="15" customHeight="1">
      <c r="B82" s="278"/>
      <c r="C82" s="253" t="s">
        <v>246</v>
      </c>
      <c r="D82" s="253"/>
      <c r="E82" s="253"/>
      <c r="F82" s="276" t="s">
        <v>238</v>
      </c>
      <c r="G82" s="277"/>
      <c r="H82" s="253" t="s">
        <v>247</v>
      </c>
      <c r="I82" s="253" t="s">
        <v>248</v>
      </c>
      <c r="J82" s="253"/>
      <c r="K82" s="267"/>
    </row>
    <row r="83" s="1" customFormat="1" ht="15" customHeight="1">
      <c r="B83" s="278"/>
      <c r="C83" s="279" t="s">
        <v>249</v>
      </c>
      <c r="D83" s="279"/>
      <c r="E83" s="279"/>
      <c r="F83" s="280" t="s">
        <v>244</v>
      </c>
      <c r="G83" s="279"/>
      <c r="H83" s="279" t="s">
        <v>250</v>
      </c>
      <c r="I83" s="279" t="s">
        <v>240</v>
      </c>
      <c r="J83" s="279">
        <v>15</v>
      </c>
      <c r="K83" s="267"/>
    </row>
    <row r="84" s="1" customFormat="1" ht="15" customHeight="1">
      <c r="B84" s="278"/>
      <c r="C84" s="279" t="s">
        <v>251</v>
      </c>
      <c r="D84" s="279"/>
      <c r="E84" s="279"/>
      <c r="F84" s="280" t="s">
        <v>244</v>
      </c>
      <c r="G84" s="279"/>
      <c r="H84" s="279" t="s">
        <v>252</v>
      </c>
      <c r="I84" s="279" t="s">
        <v>240</v>
      </c>
      <c r="J84" s="279">
        <v>15</v>
      </c>
      <c r="K84" s="267"/>
    </row>
    <row r="85" s="1" customFormat="1" ht="15" customHeight="1">
      <c r="B85" s="278"/>
      <c r="C85" s="279" t="s">
        <v>253</v>
      </c>
      <c r="D85" s="279"/>
      <c r="E85" s="279"/>
      <c r="F85" s="280" t="s">
        <v>244</v>
      </c>
      <c r="G85" s="279"/>
      <c r="H85" s="279" t="s">
        <v>254</v>
      </c>
      <c r="I85" s="279" t="s">
        <v>240</v>
      </c>
      <c r="J85" s="279">
        <v>20</v>
      </c>
      <c r="K85" s="267"/>
    </row>
    <row r="86" s="1" customFormat="1" ht="15" customHeight="1">
      <c r="B86" s="278"/>
      <c r="C86" s="279" t="s">
        <v>255</v>
      </c>
      <c r="D86" s="279"/>
      <c r="E86" s="279"/>
      <c r="F86" s="280" t="s">
        <v>244</v>
      </c>
      <c r="G86" s="279"/>
      <c r="H86" s="279" t="s">
        <v>256</v>
      </c>
      <c r="I86" s="279" t="s">
        <v>240</v>
      </c>
      <c r="J86" s="279">
        <v>20</v>
      </c>
      <c r="K86" s="267"/>
    </row>
    <row r="87" s="1" customFormat="1" ht="15" customHeight="1">
      <c r="B87" s="278"/>
      <c r="C87" s="253" t="s">
        <v>257</v>
      </c>
      <c r="D87" s="253"/>
      <c r="E87" s="253"/>
      <c r="F87" s="276" t="s">
        <v>244</v>
      </c>
      <c r="G87" s="277"/>
      <c r="H87" s="253" t="s">
        <v>258</v>
      </c>
      <c r="I87" s="253" t="s">
        <v>240</v>
      </c>
      <c r="J87" s="253">
        <v>50</v>
      </c>
      <c r="K87" s="267"/>
    </row>
    <row r="88" s="1" customFormat="1" ht="15" customHeight="1">
      <c r="B88" s="278"/>
      <c r="C88" s="253" t="s">
        <v>259</v>
      </c>
      <c r="D88" s="253"/>
      <c r="E88" s="253"/>
      <c r="F88" s="276" t="s">
        <v>244</v>
      </c>
      <c r="G88" s="277"/>
      <c r="H88" s="253" t="s">
        <v>260</v>
      </c>
      <c r="I88" s="253" t="s">
        <v>240</v>
      </c>
      <c r="J88" s="253">
        <v>20</v>
      </c>
      <c r="K88" s="267"/>
    </row>
    <row r="89" s="1" customFormat="1" ht="15" customHeight="1">
      <c r="B89" s="278"/>
      <c r="C89" s="253" t="s">
        <v>261</v>
      </c>
      <c r="D89" s="253"/>
      <c r="E89" s="253"/>
      <c r="F89" s="276" t="s">
        <v>244</v>
      </c>
      <c r="G89" s="277"/>
      <c r="H89" s="253" t="s">
        <v>262</v>
      </c>
      <c r="I89" s="253" t="s">
        <v>240</v>
      </c>
      <c r="J89" s="253">
        <v>20</v>
      </c>
      <c r="K89" s="267"/>
    </row>
    <row r="90" s="1" customFormat="1" ht="15" customHeight="1">
      <c r="B90" s="278"/>
      <c r="C90" s="253" t="s">
        <v>263</v>
      </c>
      <c r="D90" s="253"/>
      <c r="E90" s="253"/>
      <c r="F90" s="276" t="s">
        <v>244</v>
      </c>
      <c r="G90" s="277"/>
      <c r="H90" s="253" t="s">
        <v>264</v>
      </c>
      <c r="I90" s="253" t="s">
        <v>240</v>
      </c>
      <c r="J90" s="253">
        <v>50</v>
      </c>
      <c r="K90" s="267"/>
    </row>
    <row r="91" s="1" customFormat="1" ht="15" customHeight="1">
      <c r="B91" s="278"/>
      <c r="C91" s="253" t="s">
        <v>265</v>
      </c>
      <c r="D91" s="253"/>
      <c r="E91" s="253"/>
      <c r="F91" s="276" t="s">
        <v>244</v>
      </c>
      <c r="G91" s="277"/>
      <c r="H91" s="253" t="s">
        <v>265</v>
      </c>
      <c r="I91" s="253" t="s">
        <v>240</v>
      </c>
      <c r="J91" s="253">
        <v>50</v>
      </c>
      <c r="K91" s="267"/>
    </row>
    <row r="92" s="1" customFormat="1" ht="15" customHeight="1">
      <c r="B92" s="278"/>
      <c r="C92" s="253" t="s">
        <v>266</v>
      </c>
      <c r="D92" s="253"/>
      <c r="E92" s="253"/>
      <c r="F92" s="276" t="s">
        <v>244</v>
      </c>
      <c r="G92" s="277"/>
      <c r="H92" s="253" t="s">
        <v>267</v>
      </c>
      <c r="I92" s="253" t="s">
        <v>240</v>
      </c>
      <c r="J92" s="253">
        <v>255</v>
      </c>
      <c r="K92" s="267"/>
    </row>
    <row r="93" s="1" customFormat="1" ht="15" customHeight="1">
      <c r="B93" s="278"/>
      <c r="C93" s="253" t="s">
        <v>268</v>
      </c>
      <c r="D93" s="253"/>
      <c r="E93" s="253"/>
      <c r="F93" s="276" t="s">
        <v>238</v>
      </c>
      <c r="G93" s="277"/>
      <c r="H93" s="253" t="s">
        <v>269</v>
      </c>
      <c r="I93" s="253" t="s">
        <v>270</v>
      </c>
      <c r="J93" s="253"/>
      <c r="K93" s="267"/>
    </row>
    <row r="94" s="1" customFormat="1" ht="15" customHeight="1">
      <c r="B94" s="278"/>
      <c r="C94" s="253" t="s">
        <v>271</v>
      </c>
      <c r="D94" s="253"/>
      <c r="E94" s="253"/>
      <c r="F94" s="276" t="s">
        <v>238</v>
      </c>
      <c r="G94" s="277"/>
      <c r="H94" s="253" t="s">
        <v>272</v>
      </c>
      <c r="I94" s="253" t="s">
        <v>273</v>
      </c>
      <c r="J94" s="253"/>
      <c r="K94" s="267"/>
    </row>
    <row r="95" s="1" customFormat="1" ht="15" customHeight="1">
      <c r="B95" s="278"/>
      <c r="C95" s="253" t="s">
        <v>274</v>
      </c>
      <c r="D95" s="253"/>
      <c r="E95" s="253"/>
      <c r="F95" s="276" t="s">
        <v>238</v>
      </c>
      <c r="G95" s="277"/>
      <c r="H95" s="253" t="s">
        <v>274</v>
      </c>
      <c r="I95" s="253" t="s">
        <v>273</v>
      </c>
      <c r="J95" s="253"/>
      <c r="K95" s="267"/>
    </row>
    <row r="96" s="1" customFormat="1" ht="15" customHeight="1">
      <c r="B96" s="278"/>
      <c r="C96" s="253" t="s">
        <v>39</v>
      </c>
      <c r="D96" s="253"/>
      <c r="E96" s="253"/>
      <c r="F96" s="276" t="s">
        <v>238</v>
      </c>
      <c r="G96" s="277"/>
      <c r="H96" s="253" t="s">
        <v>275</v>
      </c>
      <c r="I96" s="253" t="s">
        <v>273</v>
      </c>
      <c r="J96" s="253"/>
      <c r="K96" s="267"/>
    </row>
    <row r="97" s="1" customFormat="1" ht="15" customHeight="1">
      <c r="B97" s="278"/>
      <c r="C97" s="253" t="s">
        <v>49</v>
      </c>
      <c r="D97" s="253"/>
      <c r="E97" s="253"/>
      <c r="F97" s="276" t="s">
        <v>238</v>
      </c>
      <c r="G97" s="277"/>
      <c r="H97" s="253" t="s">
        <v>276</v>
      </c>
      <c r="I97" s="253" t="s">
        <v>273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277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232</v>
      </c>
      <c r="D103" s="268"/>
      <c r="E103" s="268"/>
      <c r="F103" s="268" t="s">
        <v>233</v>
      </c>
      <c r="G103" s="269"/>
      <c r="H103" s="268" t="s">
        <v>55</v>
      </c>
      <c r="I103" s="268" t="s">
        <v>58</v>
      </c>
      <c r="J103" s="268" t="s">
        <v>234</v>
      </c>
      <c r="K103" s="267"/>
    </row>
    <row r="104" s="1" customFormat="1" ht="17.25" customHeight="1">
      <c r="B104" s="265"/>
      <c r="C104" s="270" t="s">
        <v>235</v>
      </c>
      <c r="D104" s="270"/>
      <c r="E104" s="270"/>
      <c r="F104" s="271" t="s">
        <v>236</v>
      </c>
      <c r="G104" s="272"/>
      <c r="H104" s="270"/>
      <c r="I104" s="270"/>
      <c r="J104" s="270" t="s">
        <v>237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54</v>
      </c>
      <c r="D106" s="275"/>
      <c r="E106" s="275"/>
      <c r="F106" s="276" t="s">
        <v>238</v>
      </c>
      <c r="G106" s="253"/>
      <c r="H106" s="253" t="s">
        <v>278</v>
      </c>
      <c r="I106" s="253" t="s">
        <v>240</v>
      </c>
      <c r="J106" s="253">
        <v>20</v>
      </c>
      <c r="K106" s="267"/>
    </row>
    <row r="107" s="1" customFormat="1" ht="15" customHeight="1">
      <c r="B107" s="265"/>
      <c r="C107" s="253" t="s">
        <v>241</v>
      </c>
      <c r="D107" s="253"/>
      <c r="E107" s="253"/>
      <c r="F107" s="276" t="s">
        <v>238</v>
      </c>
      <c r="G107" s="253"/>
      <c r="H107" s="253" t="s">
        <v>278</v>
      </c>
      <c r="I107" s="253" t="s">
        <v>240</v>
      </c>
      <c r="J107" s="253">
        <v>120</v>
      </c>
      <c r="K107" s="267"/>
    </row>
    <row r="108" s="1" customFormat="1" ht="15" customHeight="1">
      <c r="B108" s="278"/>
      <c r="C108" s="253" t="s">
        <v>243</v>
      </c>
      <c r="D108" s="253"/>
      <c r="E108" s="253"/>
      <c r="F108" s="276" t="s">
        <v>244</v>
      </c>
      <c r="G108" s="253"/>
      <c r="H108" s="253" t="s">
        <v>278</v>
      </c>
      <c r="I108" s="253" t="s">
        <v>240</v>
      </c>
      <c r="J108" s="253">
        <v>50</v>
      </c>
      <c r="K108" s="267"/>
    </row>
    <row r="109" s="1" customFormat="1" ht="15" customHeight="1">
      <c r="B109" s="278"/>
      <c r="C109" s="253" t="s">
        <v>246</v>
      </c>
      <c r="D109" s="253"/>
      <c r="E109" s="253"/>
      <c r="F109" s="276" t="s">
        <v>238</v>
      </c>
      <c r="G109" s="253"/>
      <c r="H109" s="253" t="s">
        <v>278</v>
      </c>
      <c r="I109" s="253" t="s">
        <v>248</v>
      </c>
      <c r="J109" s="253"/>
      <c r="K109" s="267"/>
    </row>
    <row r="110" s="1" customFormat="1" ht="15" customHeight="1">
      <c r="B110" s="278"/>
      <c r="C110" s="253" t="s">
        <v>257</v>
      </c>
      <c r="D110" s="253"/>
      <c r="E110" s="253"/>
      <c r="F110" s="276" t="s">
        <v>244</v>
      </c>
      <c r="G110" s="253"/>
      <c r="H110" s="253" t="s">
        <v>278</v>
      </c>
      <c r="I110" s="253" t="s">
        <v>240</v>
      </c>
      <c r="J110" s="253">
        <v>50</v>
      </c>
      <c r="K110" s="267"/>
    </row>
    <row r="111" s="1" customFormat="1" ht="15" customHeight="1">
      <c r="B111" s="278"/>
      <c r="C111" s="253" t="s">
        <v>265</v>
      </c>
      <c r="D111" s="253"/>
      <c r="E111" s="253"/>
      <c r="F111" s="276" t="s">
        <v>244</v>
      </c>
      <c r="G111" s="253"/>
      <c r="H111" s="253" t="s">
        <v>278</v>
      </c>
      <c r="I111" s="253" t="s">
        <v>240</v>
      </c>
      <c r="J111" s="253">
        <v>50</v>
      </c>
      <c r="K111" s="267"/>
    </row>
    <row r="112" s="1" customFormat="1" ht="15" customHeight="1">
      <c r="B112" s="278"/>
      <c r="C112" s="253" t="s">
        <v>263</v>
      </c>
      <c r="D112" s="253"/>
      <c r="E112" s="253"/>
      <c r="F112" s="276" t="s">
        <v>244</v>
      </c>
      <c r="G112" s="253"/>
      <c r="H112" s="253" t="s">
        <v>278</v>
      </c>
      <c r="I112" s="253" t="s">
        <v>240</v>
      </c>
      <c r="J112" s="253">
        <v>50</v>
      </c>
      <c r="K112" s="267"/>
    </row>
    <row r="113" s="1" customFormat="1" ht="15" customHeight="1">
      <c r="B113" s="278"/>
      <c r="C113" s="253" t="s">
        <v>54</v>
      </c>
      <c r="D113" s="253"/>
      <c r="E113" s="253"/>
      <c r="F113" s="276" t="s">
        <v>238</v>
      </c>
      <c r="G113" s="253"/>
      <c r="H113" s="253" t="s">
        <v>279</v>
      </c>
      <c r="I113" s="253" t="s">
        <v>240</v>
      </c>
      <c r="J113" s="253">
        <v>20</v>
      </c>
      <c r="K113" s="267"/>
    </row>
    <row r="114" s="1" customFormat="1" ht="15" customHeight="1">
      <c r="B114" s="278"/>
      <c r="C114" s="253" t="s">
        <v>280</v>
      </c>
      <c r="D114" s="253"/>
      <c r="E114" s="253"/>
      <c r="F114" s="276" t="s">
        <v>238</v>
      </c>
      <c r="G114" s="253"/>
      <c r="H114" s="253" t="s">
        <v>281</v>
      </c>
      <c r="I114" s="253" t="s">
        <v>240</v>
      </c>
      <c r="J114" s="253">
        <v>120</v>
      </c>
      <c r="K114" s="267"/>
    </row>
    <row r="115" s="1" customFormat="1" ht="15" customHeight="1">
      <c r="B115" s="278"/>
      <c r="C115" s="253" t="s">
        <v>39</v>
      </c>
      <c r="D115" s="253"/>
      <c r="E115" s="253"/>
      <c r="F115" s="276" t="s">
        <v>238</v>
      </c>
      <c r="G115" s="253"/>
      <c r="H115" s="253" t="s">
        <v>282</v>
      </c>
      <c r="I115" s="253" t="s">
        <v>273</v>
      </c>
      <c r="J115" s="253"/>
      <c r="K115" s="267"/>
    </row>
    <row r="116" s="1" customFormat="1" ht="15" customHeight="1">
      <c r="B116" s="278"/>
      <c r="C116" s="253" t="s">
        <v>49</v>
      </c>
      <c r="D116" s="253"/>
      <c r="E116" s="253"/>
      <c r="F116" s="276" t="s">
        <v>238</v>
      </c>
      <c r="G116" s="253"/>
      <c r="H116" s="253" t="s">
        <v>283</v>
      </c>
      <c r="I116" s="253" t="s">
        <v>273</v>
      </c>
      <c r="J116" s="253"/>
      <c r="K116" s="267"/>
    </row>
    <row r="117" s="1" customFormat="1" ht="15" customHeight="1">
      <c r="B117" s="278"/>
      <c r="C117" s="253" t="s">
        <v>58</v>
      </c>
      <c r="D117" s="253"/>
      <c r="E117" s="253"/>
      <c r="F117" s="276" t="s">
        <v>238</v>
      </c>
      <c r="G117" s="253"/>
      <c r="H117" s="253" t="s">
        <v>284</v>
      </c>
      <c r="I117" s="253" t="s">
        <v>285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286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232</v>
      </c>
      <c r="D123" s="268"/>
      <c r="E123" s="268"/>
      <c r="F123" s="268" t="s">
        <v>233</v>
      </c>
      <c r="G123" s="269"/>
      <c r="H123" s="268" t="s">
        <v>55</v>
      </c>
      <c r="I123" s="268" t="s">
        <v>58</v>
      </c>
      <c r="J123" s="268" t="s">
        <v>234</v>
      </c>
      <c r="K123" s="297"/>
    </row>
    <row r="124" s="1" customFormat="1" ht="17.25" customHeight="1">
      <c r="B124" s="296"/>
      <c r="C124" s="270" t="s">
        <v>235</v>
      </c>
      <c r="D124" s="270"/>
      <c r="E124" s="270"/>
      <c r="F124" s="271" t="s">
        <v>236</v>
      </c>
      <c r="G124" s="272"/>
      <c r="H124" s="270"/>
      <c r="I124" s="270"/>
      <c r="J124" s="270" t="s">
        <v>237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241</v>
      </c>
      <c r="D126" s="275"/>
      <c r="E126" s="275"/>
      <c r="F126" s="276" t="s">
        <v>238</v>
      </c>
      <c r="G126" s="253"/>
      <c r="H126" s="253" t="s">
        <v>278</v>
      </c>
      <c r="I126" s="253" t="s">
        <v>240</v>
      </c>
      <c r="J126" s="253">
        <v>120</v>
      </c>
      <c r="K126" s="301"/>
    </row>
    <row r="127" s="1" customFormat="1" ht="15" customHeight="1">
      <c r="B127" s="298"/>
      <c r="C127" s="253" t="s">
        <v>287</v>
      </c>
      <c r="D127" s="253"/>
      <c r="E127" s="253"/>
      <c r="F127" s="276" t="s">
        <v>238</v>
      </c>
      <c r="G127" s="253"/>
      <c r="H127" s="253" t="s">
        <v>288</v>
      </c>
      <c r="I127" s="253" t="s">
        <v>240</v>
      </c>
      <c r="J127" s="253" t="s">
        <v>289</v>
      </c>
      <c r="K127" s="301"/>
    </row>
    <row r="128" s="1" customFormat="1" ht="15" customHeight="1">
      <c r="B128" s="298"/>
      <c r="C128" s="253" t="s">
        <v>186</v>
      </c>
      <c r="D128" s="253"/>
      <c r="E128" s="253"/>
      <c r="F128" s="276" t="s">
        <v>238</v>
      </c>
      <c r="G128" s="253"/>
      <c r="H128" s="253" t="s">
        <v>290</v>
      </c>
      <c r="I128" s="253" t="s">
        <v>240</v>
      </c>
      <c r="J128" s="253" t="s">
        <v>289</v>
      </c>
      <c r="K128" s="301"/>
    </row>
    <row r="129" s="1" customFormat="1" ht="15" customHeight="1">
      <c r="B129" s="298"/>
      <c r="C129" s="253" t="s">
        <v>249</v>
      </c>
      <c r="D129" s="253"/>
      <c r="E129" s="253"/>
      <c r="F129" s="276" t="s">
        <v>244</v>
      </c>
      <c r="G129" s="253"/>
      <c r="H129" s="253" t="s">
        <v>250</v>
      </c>
      <c r="I129" s="253" t="s">
        <v>240</v>
      </c>
      <c r="J129" s="253">
        <v>15</v>
      </c>
      <c r="K129" s="301"/>
    </row>
    <row r="130" s="1" customFormat="1" ht="15" customHeight="1">
      <c r="B130" s="298"/>
      <c r="C130" s="279" t="s">
        <v>251</v>
      </c>
      <c r="D130" s="279"/>
      <c r="E130" s="279"/>
      <c r="F130" s="280" t="s">
        <v>244</v>
      </c>
      <c r="G130" s="279"/>
      <c r="H130" s="279" t="s">
        <v>252</v>
      </c>
      <c r="I130" s="279" t="s">
        <v>240</v>
      </c>
      <c r="J130" s="279">
        <v>15</v>
      </c>
      <c r="K130" s="301"/>
    </row>
    <row r="131" s="1" customFormat="1" ht="15" customHeight="1">
      <c r="B131" s="298"/>
      <c r="C131" s="279" t="s">
        <v>253</v>
      </c>
      <c r="D131" s="279"/>
      <c r="E131" s="279"/>
      <c r="F131" s="280" t="s">
        <v>244</v>
      </c>
      <c r="G131" s="279"/>
      <c r="H131" s="279" t="s">
        <v>254</v>
      </c>
      <c r="I131" s="279" t="s">
        <v>240</v>
      </c>
      <c r="J131" s="279">
        <v>20</v>
      </c>
      <c r="K131" s="301"/>
    </row>
    <row r="132" s="1" customFormat="1" ht="15" customHeight="1">
      <c r="B132" s="298"/>
      <c r="C132" s="279" t="s">
        <v>255</v>
      </c>
      <c r="D132" s="279"/>
      <c r="E132" s="279"/>
      <c r="F132" s="280" t="s">
        <v>244</v>
      </c>
      <c r="G132" s="279"/>
      <c r="H132" s="279" t="s">
        <v>256</v>
      </c>
      <c r="I132" s="279" t="s">
        <v>240</v>
      </c>
      <c r="J132" s="279">
        <v>20</v>
      </c>
      <c r="K132" s="301"/>
    </row>
    <row r="133" s="1" customFormat="1" ht="15" customHeight="1">
      <c r="B133" s="298"/>
      <c r="C133" s="253" t="s">
        <v>243</v>
      </c>
      <c r="D133" s="253"/>
      <c r="E133" s="253"/>
      <c r="F133" s="276" t="s">
        <v>244</v>
      </c>
      <c r="G133" s="253"/>
      <c r="H133" s="253" t="s">
        <v>278</v>
      </c>
      <c r="I133" s="253" t="s">
        <v>240</v>
      </c>
      <c r="J133" s="253">
        <v>50</v>
      </c>
      <c r="K133" s="301"/>
    </row>
    <row r="134" s="1" customFormat="1" ht="15" customHeight="1">
      <c r="B134" s="298"/>
      <c r="C134" s="253" t="s">
        <v>257</v>
      </c>
      <c r="D134" s="253"/>
      <c r="E134" s="253"/>
      <c r="F134" s="276" t="s">
        <v>244</v>
      </c>
      <c r="G134" s="253"/>
      <c r="H134" s="253" t="s">
        <v>278</v>
      </c>
      <c r="I134" s="253" t="s">
        <v>240</v>
      </c>
      <c r="J134" s="253">
        <v>50</v>
      </c>
      <c r="K134" s="301"/>
    </row>
    <row r="135" s="1" customFormat="1" ht="15" customHeight="1">
      <c r="B135" s="298"/>
      <c r="C135" s="253" t="s">
        <v>263</v>
      </c>
      <c r="D135" s="253"/>
      <c r="E135" s="253"/>
      <c r="F135" s="276" t="s">
        <v>244</v>
      </c>
      <c r="G135" s="253"/>
      <c r="H135" s="253" t="s">
        <v>278</v>
      </c>
      <c r="I135" s="253" t="s">
        <v>240</v>
      </c>
      <c r="J135" s="253">
        <v>50</v>
      </c>
      <c r="K135" s="301"/>
    </row>
    <row r="136" s="1" customFormat="1" ht="15" customHeight="1">
      <c r="B136" s="298"/>
      <c r="C136" s="253" t="s">
        <v>265</v>
      </c>
      <c r="D136" s="253"/>
      <c r="E136" s="253"/>
      <c r="F136" s="276" t="s">
        <v>244</v>
      </c>
      <c r="G136" s="253"/>
      <c r="H136" s="253" t="s">
        <v>278</v>
      </c>
      <c r="I136" s="253" t="s">
        <v>240</v>
      </c>
      <c r="J136" s="253">
        <v>50</v>
      </c>
      <c r="K136" s="301"/>
    </row>
    <row r="137" s="1" customFormat="1" ht="15" customHeight="1">
      <c r="B137" s="298"/>
      <c r="C137" s="253" t="s">
        <v>266</v>
      </c>
      <c r="D137" s="253"/>
      <c r="E137" s="253"/>
      <c r="F137" s="276" t="s">
        <v>244</v>
      </c>
      <c r="G137" s="253"/>
      <c r="H137" s="253" t="s">
        <v>291</v>
      </c>
      <c r="I137" s="253" t="s">
        <v>240</v>
      </c>
      <c r="J137" s="253">
        <v>255</v>
      </c>
      <c r="K137" s="301"/>
    </row>
    <row r="138" s="1" customFormat="1" ht="15" customHeight="1">
      <c r="B138" s="298"/>
      <c r="C138" s="253" t="s">
        <v>268</v>
      </c>
      <c r="D138" s="253"/>
      <c r="E138" s="253"/>
      <c r="F138" s="276" t="s">
        <v>238</v>
      </c>
      <c r="G138" s="253"/>
      <c r="H138" s="253" t="s">
        <v>292</v>
      </c>
      <c r="I138" s="253" t="s">
        <v>270</v>
      </c>
      <c r="J138" s="253"/>
      <c r="K138" s="301"/>
    </row>
    <row r="139" s="1" customFormat="1" ht="15" customHeight="1">
      <c r="B139" s="298"/>
      <c r="C139" s="253" t="s">
        <v>271</v>
      </c>
      <c r="D139" s="253"/>
      <c r="E139" s="253"/>
      <c r="F139" s="276" t="s">
        <v>238</v>
      </c>
      <c r="G139" s="253"/>
      <c r="H139" s="253" t="s">
        <v>293</v>
      </c>
      <c r="I139" s="253" t="s">
        <v>273</v>
      </c>
      <c r="J139" s="253"/>
      <c r="K139" s="301"/>
    </row>
    <row r="140" s="1" customFormat="1" ht="15" customHeight="1">
      <c r="B140" s="298"/>
      <c r="C140" s="253" t="s">
        <v>274</v>
      </c>
      <c r="D140" s="253"/>
      <c r="E140" s="253"/>
      <c r="F140" s="276" t="s">
        <v>238</v>
      </c>
      <c r="G140" s="253"/>
      <c r="H140" s="253" t="s">
        <v>274</v>
      </c>
      <c r="I140" s="253" t="s">
        <v>273</v>
      </c>
      <c r="J140" s="253"/>
      <c r="K140" s="301"/>
    </row>
    <row r="141" s="1" customFormat="1" ht="15" customHeight="1">
      <c r="B141" s="298"/>
      <c r="C141" s="253" t="s">
        <v>39</v>
      </c>
      <c r="D141" s="253"/>
      <c r="E141" s="253"/>
      <c r="F141" s="276" t="s">
        <v>238</v>
      </c>
      <c r="G141" s="253"/>
      <c r="H141" s="253" t="s">
        <v>294</v>
      </c>
      <c r="I141" s="253" t="s">
        <v>273</v>
      </c>
      <c r="J141" s="253"/>
      <c r="K141" s="301"/>
    </row>
    <row r="142" s="1" customFormat="1" ht="15" customHeight="1">
      <c r="B142" s="298"/>
      <c r="C142" s="253" t="s">
        <v>295</v>
      </c>
      <c r="D142" s="253"/>
      <c r="E142" s="253"/>
      <c r="F142" s="276" t="s">
        <v>238</v>
      </c>
      <c r="G142" s="253"/>
      <c r="H142" s="253" t="s">
        <v>296</v>
      </c>
      <c r="I142" s="253" t="s">
        <v>273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297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232</v>
      </c>
      <c r="D148" s="268"/>
      <c r="E148" s="268"/>
      <c r="F148" s="268" t="s">
        <v>233</v>
      </c>
      <c r="G148" s="269"/>
      <c r="H148" s="268" t="s">
        <v>55</v>
      </c>
      <c r="I148" s="268" t="s">
        <v>58</v>
      </c>
      <c r="J148" s="268" t="s">
        <v>234</v>
      </c>
      <c r="K148" s="267"/>
    </row>
    <row r="149" s="1" customFormat="1" ht="17.25" customHeight="1">
      <c r="B149" s="265"/>
      <c r="C149" s="270" t="s">
        <v>235</v>
      </c>
      <c r="D149" s="270"/>
      <c r="E149" s="270"/>
      <c r="F149" s="271" t="s">
        <v>236</v>
      </c>
      <c r="G149" s="272"/>
      <c r="H149" s="270"/>
      <c r="I149" s="270"/>
      <c r="J149" s="270" t="s">
        <v>237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241</v>
      </c>
      <c r="D151" s="253"/>
      <c r="E151" s="253"/>
      <c r="F151" s="306" t="s">
        <v>238</v>
      </c>
      <c r="G151" s="253"/>
      <c r="H151" s="305" t="s">
        <v>278</v>
      </c>
      <c r="I151" s="305" t="s">
        <v>240</v>
      </c>
      <c r="J151" s="305">
        <v>120</v>
      </c>
      <c r="K151" s="301"/>
    </row>
    <row r="152" s="1" customFormat="1" ht="15" customHeight="1">
      <c r="B152" s="278"/>
      <c r="C152" s="305" t="s">
        <v>287</v>
      </c>
      <c r="D152" s="253"/>
      <c r="E152" s="253"/>
      <c r="F152" s="306" t="s">
        <v>238</v>
      </c>
      <c r="G152" s="253"/>
      <c r="H152" s="305" t="s">
        <v>298</v>
      </c>
      <c r="I152" s="305" t="s">
        <v>240</v>
      </c>
      <c r="J152" s="305" t="s">
        <v>289</v>
      </c>
      <c r="K152" s="301"/>
    </row>
    <row r="153" s="1" customFormat="1" ht="15" customHeight="1">
      <c r="B153" s="278"/>
      <c r="C153" s="305" t="s">
        <v>186</v>
      </c>
      <c r="D153" s="253"/>
      <c r="E153" s="253"/>
      <c r="F153" s="306" t="s">
        <v>238</v>
      </c>
      <c r="G153" s="253"/>
      <c r="H153" s="305" t="s">
        <v>299</v>
      </c>
      <c r="I153" s="305" t="s">
        <v>240</v>
      </c>
      <c r="J153" s="305" t="s">
        <v>289</v>
      </c>
      <c r="K153" s="301"/>
    </row>
    <row r="154" s="1" customFormat="1" ht="15" customHeight="1">
      <c r="B154" s="278"/>
      <c r="C154" s="305" t="s">
        <v>243</v>
      </c>
      <c r="D154" s="253"/>
      <c r="E154" s="253"/>
      <c r="F154" s="306" t="s">
        <v>244</v>
      </c>
      <c r="G154" s="253"/>
      <c r="H154" s="305" t="s">
        <v>278</v>
      </c>
      <c r="I154" s="305" t="s">
        <v>240</v>
      </c>
      <c r="J154" s="305">
        <v>50</v>
      </c>
      <c r="K154" s="301"/>
    </row>
    <row r="155" s="1" customFormat="1" ht="15" customHeight="1">
      <c r="B155" s="278"/>
      <c r="C155" s="305" t="s">
        <v>246</v>
      </c>
      <c r="D155" s="253"/>
      <c r="E155" s="253"/>
      <c r="F155" s="306" t="s">
        <v>238</v>
      </c>
      <c r="G155" s="253"/>
      <c r="H155" s="305" t="s">
        <v>278</v>
      </c>
      <c r="I155" s="305" t="s">
        <v>248</v>
      </c>
      <c r="J155" s="305"/>
      <c r="K155" s="301"/>
    </row>
    <row r="156" s="1" customFormat="1" ht="15" customHeight="1">
      <c r="B156" s="278"/>
      <c r="C156" s="305" t="s">
        <v>257</v>
      </c>
      <c r="D156" s="253"/>
      <c r="E156" s="253"/>
      <c r="F156" s="306" t="s">
        <v>244</v>
      </c>
      <c r="G156" s="253"/>
      <c r="H156" s="305" t="s">
        <v>278</v>
      </c>
      <c r="I156" s="305" t="s">
        <v>240</v>
      </c>
      <c r="J156" s="305">
        <v>50</v>
      </c>
      <c r="K156" s="301"/>
    </row>
    <row r="157" s="1" customFormat="1" ht="15" customHeight="1">
      <c r="B157" s="278"/>
      <c r="C157" s="305" t="s">
        <v>265</v>
      </c>
      <c r="D157" s="253"/>
      <c r="E157" s="253"/>
      <c r="F157" s="306" t="s">
        <v>244</v>
      </c>
      <c r="G157" s="253"/>
      <c r="H157" s="305" t="s">
        <v>278</v>
      </c>
      <c r="I157" s="305" t="s">
        <v>240</v>
      </c>
      <c r="J157" s="305">
        <v>50</v>
      </c>
      <c r="K157" s="301"/>
    </row>
    <row r="158" s="1" customFormat="1" ht="15" customHeight="1">
      <c r="B158" s="278"/>
      <c r="C158" s="305" t="s">
        <v>263</v>
      </c>
      <c r="D158" s="253"/>
      <c r="E158" s="253"/>
      <c r="F158" s="306" t="s">
        <v>244</v>
      </c>
      <c r="G158" s="253"/>
      <c r="H158" s="305" t="s">
        <v>278</v>
      </c>
      <c r="I158" s="305" t="s">
        <v>240</v>
      </c>
      <c r="J158" s="305">
        <v>50</v>
      </c>
      <c r="K158" s="301"/>
    </row>
    <row r="159" s="1" customFormat="1" ht="15" customHeight="1">
      <c r="B159" s="278"/>
      <c r="C159" s="305" t="s">
        <v>89</v>
      </c>
      <c r="D159" s="253"/>
      <c r="E159" s="253"/>
      <c r="F159" s="306" t="s">
        <v>238</v>
      </c>
      <c r="G159" s="253"/>
      <c r="H159" s="305" t="s">
        <v>300</v>
      </c>
      <c r="I159" s="305" t="s">
        <v>240</v>
      </c>
      <c r="J159" s="305" t="s">
        <v>301</v>
      </c>
      <c r="K159" s="301"/>
    </row>
    <row r="160" s="1" customFormat="1" ht="15" customHeight="1">
      <c r="B160" s="278"/>
      <c r="C160" s="305" t="s">
        <v>302</v>
      </c>
      <c r="D160" s="253"/>
      <c r="E160" s="253"/>
      <c r="F160" s="306" t="s">
        <v>238</v>
      </c>
      <c r="G160" s="253"/>
      <c r="H160" s="305" t="s">
        <v>303</v>
      </c>
      <c r="I160" s="305" t="s">
        <v>273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304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232</v>
      </c>
      <c r="D166" s="268"/>
      <c r="E166" s="268"/>
      <c r="F166" s="268" t="s">
        <v>233</v>
      </c>
      <c r="G166" s="310"/>
      <c r="H166" s="311" t="s">
        <v>55</v>
      </c>
      <c r="I166" s="311" t="s">
        <v>58</v>
      </c>
      <c r="J166" s="268" t="s">
        <v>234</v>
      </c>
      <c r="K166" s="245"/>
    </row>
    <row r="167" s="1" customFormat="1" ht="17.25" customHeight="1">
      <c r="B167" s="246"/>
      <c r="C167" s="270" t="s">
        <v>235</v>
      </c>
      <c r="D167" s="270"/>
      <c r="E167" s="270"/>
      <c r="F167" s="271" t="s">
        <v>236</v>
      </c>
      <c r="G167" s="312"/>
      <c r="H167" s="313"/>
      <c r="I167" s="313"/>
      <c r="J167" s="270" t="s">
        <v>237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241</v>
      </c>
      <c r="D169" s="253"/>
      <c r="E169" s="253"/>
      <c r="F169" s="276" t="s">
        <v>238</v>
      </c>
      <c r="G169" s="253"/>
      <c r="H169" s="253" t="s">
        <v>278</v>
      </c>
      <c r="I169" s="253" t="s">
        <v>240</v>
      </c>
      <c r="J169" s="253">
        <v>120</v>
      </c>
      <c r="K169" s="301"/>
    </row>
    <row r="170" s="1" customFormat="1" ht="15" customHeight="1">
      <c r="B170" s="278"/>
      <c r="C170" s="253" t="s">
        <v>287</v>
      </c>
      <c r="D170" s="253"/>
      <c r="E170" s="253"/>
      <c r="F170" s="276" t="s">
        <v>238</v>
      </c>
      <c r="G170" s="253"/>
      <c r="H170" s="253" t="s">
        <v>288</v>
      </c>
      <c r="I170" s="253" t="s">
        <v>240</v>
      </c>
      <c r="J170" s="253" t="s">
        <v>289</v>
      </c>
      <c r="K170" s="301"/>
    </row>
    <row r="171" s="1" customFormat="1" ht="15" customHeight="1">
      <c r="B171" s="278"/>
      <c r="C171" s="253" t="s">
        <v>186</v>
      </c>
      <c r="D171" s="253"/>
      <c r="E171" s="253"/>
      <c r="F171" s="276" t="s">
        <v>238</v>
      </c>
      <c r="G171" s="253"/>
      <c r="H171" s="253" t="s">
        <v>305</v>
      </c>
      <c r="I171" s="253" t="s">
        <v>240</v>
      </c>
      <c r="J171" s="253" t="s">
        <v>289</v>
      </c>
      <c r="K171" s="301"/>
    </row>
    <row r="172" s="1" customFormat="1" ht="15" customHeight="1">
      <c r="B172" s="278"/>
      <c r="C172" s="253" t="s">
        <v>243</v>
      </c>
      <c r="D172" s="253"/>
      <c r="E172" s="253"/>
      <c r="F172" s="276" t="s">
        <v>244</v>
      </c>
      <c r="G172" s="253"/>
      <c r="H172" s="253" t="s">
        <v>305</v>
      </c>
      <c r="I172" s="253" t="s">
        <v>240</v>
      </c>
      <c r="J172" s="253">
        <v>50</v>
      </c>
      <c r="K172" s="301"/>
    </row>
    <row r="173" s="1" customFormat="1" ht="15" customHeight="1">
      <c r="B173" s="278"/>
      <c r="C173" s="253" t="s">
        <v>246</v>
      </c>
      <c r="D173" s="253"/>
      <c r="E173" s="253"/>
      <c r="F173" s="276" t="s">
        <v>238</v>
      </c>
      <c r="G173" s="253"/>
      <c r="H173" s="253" t="s">
        <v>305</v>
      </c>
      <c r="I173" s="253" t="s">
        <v>248</v>
      </c>
      <c r="J173" s="253"/>
      <c r="K173" s="301"/>
    </row>
    <row r="174" s="1" customFormat="1" ht="15" customHeight="1">
      <c r="B174" s="278"/>
      <c r="C174" s="253" t="s">
        <v>257</v>
      </c>
      <c r="D174" s="253"/>
      <c r="E174" s="253"/>
      <c r="F174" s="276" t="s">
        <v>244</v>
      </c>
      <c r="G174" s="253"/>
      <c r="H174" s="253" t="s">
        <v>305</v>
      </c>
      <c r="I174" s="253" t="s">
        <v>240</v>
      </c>
      <c r="J174" s="253">
        <v>50</v>
      </c>
      <c r="K174" s="301"/>
    </row>
    <row r="175" s="1" customFormat="1" ht="15" customHeight="1">
      <c r="B175" s="278"/>
      <c r="C175" s="253" t="s">
        <v>265</v>
      </c>
      <c r="D175" s="253"/>
      <c r="E175" s="253"/>
      <c r="F175" s="276" t="s">
        <v>244</v>
      </c>
      <c r="G175" s="253"/>
      <c r="H175" s="253" t="s">
        <v>305</v>
      </c>
      <c r="I175" s="253" t="s">
        <v>240</v>
      </c>
      <c r="J175" s="253">
        <v>50</v>
      </c>
      <c r="K175" s="301"/>
    </row>
    <row r="176" s="1" customFormat="1" ht="15" customHeight="1">
      <c r="B176" s="278"/>
      <c r="C176" s="253" t="s">
        <v>263</v>
      </c>
      <c r="D176" s="253"/>
      <c r="E176" s="253"/>
      <c r="F176" s="276" t="s">
        <v>244</v>
      </c>
      <c r="G176" s="253"/>
      <c r="H176" s="253" t="s">
        <v>305</v>
      </c>
      <c r="I176" s="253" t="s">
        <v>240</v>
      </c>
      <c r="J176" s="253">
        <v>50</v>
      </c>
      <c r="K176" s="301"/>
    </row>
    <row r="177" s="1" customFormat="1" ht="15" customHeight="1">
      <c r="B177" s="278"/>
      <c r="C177" s="253" t="s">
        <v>95</v>
      </c>
      <c r="D177" s="253"/>
      <c r="E177" s="253"/>
      <c r="F177" s="276" t="s">
        <v>238</v>
      </c>
      <c r="G177" s="253"/>
      <c r="H177" s="253" t="s">
        <v>306</v>
      </c>
      <c r="I177" s="253" t="s">
        <v>307</v>
      </c>
      <c r="J177" s="253"/>
      <c r="K177" s="301"/>
    </row>
    <row r="178" s="1" customFormat="1" ht="15" customHeight="1">
      <c r="B178" s="278"/>
      <c r="C178" s="253" t="s">
        <v>58</v>
      </c>
      <c r="D178" s="253"/>
      <c r="E178" s="253"/>
      <c r="F178" s="276" t="s">
        <v>238</v>
      </c>
      <c r="G178" s="253"/>
      <c r="H178" s="253" t="s">
        <v>308</v>
      </c>
      <c r="I178" s="253" t="s">
        <v>309</v>
      </c>
      <c r="J178" s="253">
        <v>1</v>
      </c>
      <c r="K178" s="301"/>
    </row>
    <row r="179" s="1" customFormat="1" ht="15" customHeight="1">
      <c r="B179" s="278"/>
      <c r="C179" s="253" t="s">
        <v>54</v>
      </c>
      <c r="D179" s="253"/>
      <c r="E179" s="253"/>
      <c r="F179" s="276" t="s">
        <v>238</v>
      </c>
      <c r="G179" s="253"/>
      <c r="H179" s="253" t="s">
        <v>310</v>
      </c>
      <c r="I179" s="253" t="s">
        <v>240</v>
      </c>
      <c r="J179" s="253">
        <v>20</v>
      </c>
      <c r="K179" s="301"/>
    </row>
    <row r="180" s="1" customFormat="1" ht="15" customHeight="1">
      <c r="B180" s="278"/>
      <c r="C180" s="253" t="s">
        <v>55</v>
      </c>
      <c r="D180" s="253"/>
      <c r="E180" s="253"/>
      <c r="F180" s="276" t="s">
        <v>238</v>
      </c>
      <c r="G180" s="253"/>
      <c r="H180" s="253" t="s">
        <v>311</v>
      </c>
      <c r="I180" s="253" t="s">
        <v>240</v>
      </c>
      <c r="J180" s="253">
        <v>255</v>
      </c>
      <c r="K180" s="301"/>
    </row>
    <row r="181" s="1" customFormat="1" ht="15" customHeight="1">
      <c r="B181" s="278"/>
      <c r="C181" s="253" t="s">
        <v>96</v>
      </c>
      <c r="D181" s="253"/>
      <c r="E181" s="253"/>
      <c r="F181" s="276" t="s">
        <v>238</v>
      </c>
      <c r="G181" s="253"/>
      <c r="H181" s="253" t="s">
        <v>202</v>
      </c>
      <c r="I181" s="253" t="s">
        <v>240</v>
      </c>
      <c r="J181" s="253">
        <v>10</v>
      </c>
      <c r="K181" s="301"/>
    </row>
    <row r="182" s="1" customFormat="1" ht="15" customHeight="1">
      <c r="B182" s="278"/>
      <c r="C182" s="253" t="s">
        <v>97</v>
      </c>
      <c r="D182" s="253"/>
      <c r="E182" s="253"/>
      <c r="F182" s="276" t="s">
        <v>238</v>
      </c>
      <c r="G182" s="253"/>
      <c r="H182" s="253" t="s">
        <v>312</v>
      </c>
      <c r="I182" s="253" t="s">
        <v>273</v>
      </c>
      <c r="J182" s="253"/>
      <c r="K182" s="301"/>
    </row>
    <row r="183" s="1" customFormat="1" ht="15" customHeight="1">
      <c r="B183" s="278"/>
      <c r="C183" s="253" t="s">
        <v>313</v>
      </c>
      <c r="D183" s="253"/>
      <c r="E183" s="253"/>
      <c r="F183" s="276" t="s">
        <v>238</v>
      </c>
      <c r="G183" s="253"/>
      <c r="H183" s="253" t="s">
        <v>314</v>
      </c>
      <c r="I183" s="253" t="s">
        <v>273</v>
      </c>
      <c r="J183" s="253"/>
      <c r="K183" s="301"/>
    </row>
    <row r="184" s="1" customFormat="1" ht="15" customHeight="1">
      <c r="B184" s="278"/>
      <c r="C184" s="253" t="s">
        <v>302</v>
      </c>
      <c r="D184" s="253"/>
      <c r="E184" s="253"/>
      <c r="F184" s="276" t="s">
        <v>238</v>
      </c>
      <c r="G184" s="253"/>
      <c r="H184" s="253" t="s">
        <v>315</v>
      </c>
      <c r="I184" s="253" t="s">
        <v>273</v>
      </c>
      <c r="J184" s="253"/>
      <c r="K184" s="301"/>
    </row>
    <row r="185" s="1" customFormat="1" ht="15" customHeight="1">
      <c r="B185" s="278"/>
      <c r="C185" s="253" t="s">
        <v>99</v>
      </c>
      <c r="D185" s="253"/>
      <c r="E185" s="253"/>
      <c r="F185" s="276" t="s">
        <v>244</v>
      </c>
      <c r="G185" s="253"/>
      <c r="H185" s="253" t="s">
        <v>316</v>
      </c>
      <c r="I185" s="253" t="s">
        <v>240</v>
      </c>
      <c r="J185" s="253">
        <v>50</v>
      </c>
      <c r="K185" s="301"/>
    </row>
    <row r="186" s="1" customFormat="1" ht="15" customHeight="1">
      <c r="B186" s="278"/>
      <c r="C186" s="253" t="s">
        <v>317</v>
      </c>
      <c r="D186" s="253"/>
      <c r="E186" s="253"/>
      <c r="F186" s="276" t="s">
        <v>244</v>
      </c>
      <c r="G186" s="253"/>
      <c r="H186" s="253" t="s">
        <v>318</v>
      </c>
      <c r="I186" s="253" t="s">
        <v>319</v>
      </c>
      <c r="J186" s="253"/>
      <c r="K186" s="301"/>
    </row>
    <row r="187" s="1" customFormat="1" ht="15" customHeight="1">
      <c r="B187" s="278"/>
      <c r="C187" s="253" t="s">
        <v>320</v>
      </c>
      <c r="D187" s="253"/>
      <c r="E187" s="253"/>
      <c r="F187" s="276" t="s">
        <v>244</v>
      </c>
      <c r="G187" s="253"/>
      <c r="H187" s="253" t="s">
        <v>321</v>
      </c>
      <c r="I187" s="253" t="s">
        <v>319</v>
      </c>
      <c r="J187" s="253"/>
      <c r="K187" s="301"/>
    </row>
    <row r="188" s="1" customFormat="1" ht="15" customHeight="1">
      <c r="B188" s="278"/>
      <c r="C188" s="253" t="s">
        <v>322</v>
      </c>
      <c r="D188" s="253"/>
      <c r="E188" s="253"/>
      <c r="F188" s="276" t="s">
        <v>244</v>
      </c>
      <c r="G188" s="253"/>
      <c r="H188" s="253" t="s">
        <v>323</v>
      </c>
      <c r="I188" s="253" t="s">
        <v>319</v>
      </c>
      <c r="J188" s="253"/>
      <c r="K188" s="301"/>
    </row>
    <row r="189" s="1" customFormat="1" ht="15" customHeight="1">
      <c r="B189" s="278"/>
      <c r="C189" s="314" t="s">
        <v>324</v>
      </c>
      <c r="D189" s="253"/>
      <c r="E189" s="253"/>
      <c r="F189" s="276" t="s">
        <v>244</v>
      </c>
      <c r="G189" s="253"/>
      <c r="H189" s="253" t="s">
        <v>325</v>
      </c>
      <c r="I189" s="253" t="s">
        <v>326</v>
      </c>
      <c r="J189" s="315" t="s">
        <v>327</v>
      </c>
      <c r="K189" s="301"/>
    </row>
    <row r="190" s="1" customFormat="1" ht="15" customHeight="1">
      <c r="B190" s="278"/>
      <c r="C190" s="314" t="s">
        <v>43</v>
      </c>
      <c r="D190" s="253"/>
      <c r="E190" s="253"/>
      <c r="F190" s="276" t="s">
        <v>238</v>
      </c>
      <c r="G190" s="253"/>
      <c r="H190" s="250" t="s">
        <v>328</v>
      </c>
      <c r="I190" s="253" t="s">
        <v>329</v>
      </c>
      <c r="J190" s="253"/>
      <c r="K190" s="301"/>
    </row>
    <row r="191" s="1" customFormat="1" ht="15" customHeight="1">
      <c r="B191" s="278"/>
      <c r="C191" s="314" t="s">
        <v>330</v>
      </c>
      <c r="D191" s="253"/>
      <c r="E191" s="253"/>
      <c r="F191" s="276" t="s">
        <v>238</v>
      </c>
      <c r="G191" s="253"/>
      <c r="H191" s="253" t="s">
        <v>331</v>
      </c>
      <c r="I191" s="253" t="s">
        <v>273</v>
      </c>
      <c r="J191" s="253"/>
      <c r="K191" s="301"/>
    </row>
    <row r="192" s="1" customFormat="1" ht="15" customHeight="1">
      <c r="B192" s="278"/>
      <c r="C192" s="314" t="s">
        <v>332</v>
      </c>
      <c r="D192" s="253"/>
      <c r="E192" s="253"/>
      <c r="F192" s="276" t="s">
        <v>238</v>
      </c>
      <c r="G192" s="253"/>
      <c r="H192" s="253" t="s">
        <v>333</v>
      </c>
      <c r="I192" s="253" t="s">
        <v>273</v>
      </c>
      <c r="J192" s="253"/>
      <c r="K192" s="301"/>
    </row>
    <row r="193" s="1" customFormat="1" ht="15" customHeight="1">
      <c r="B193" s="278"/>
      <c r="C193" s="314" t="s">
        <v>334</v>
      </c>
      <c r="D193" s="253"/>
      <c r="E193" s="253"/>
      <c r="F193" s="276" t="s">
        <v>244</v>
      </c>
      <c r="G193" s="253"/>
      <c r="H193" s="253" t="s">
        <v>335</v>
      </c>
      <c r="I193" s="253" t="s">
        <v>273</v>
      </c>
      <c r="J193" s="253"/>
      <c r="K193" s="301"/>
    </row>
    <row r="194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="1" customFormat="1" ht="13.5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="1" customFormat="1" ht="21">
      <c r="B199" s="243"/>
      <c r="C199" s="244" t="s">
        <v>336</v>
      </c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5.5" customHeight="1">
      <c r="B200" s="243"/>
      <c r="C200" s="317" t="s">
        <v>337</v>
      </c>
      <c r="D200" s="317"/>
      <c r="E200" s="317"/>
      <c r="F200" s="317" t="s">
        <v>338</v>
      </c>
      <c r="G200" s="318"/>
      <c r="H200" s="317" t="s">
        <v>339</v>
      </c>
      <c r="I200" s="317"/>
      <c r="J200" s="317"/>
      <c r="K200" s="245"/>
    </row>
    <row r="20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="1" customFormat="1" ht="15" customHeight="1">
      <c r="B202" s="278"/>
      <c r="C202" s="253" t="s">
        <v>329</v>
      </c>
      <c r="D202" s="253"/>
      <c r="E202" s="253"/>
      <c r="F202" s="276" t="s">
        <v>44</v>
      </c>
      <c r="G202" s="253"/>
      <c r="H202" s="253" t="s">
        <v>340</v>
      </c>
      <c r="I202" s="253"/>
      <c r="J202" s="253"/>
      <c r="K202" s="301"/>
    </row>
    <row r="203" s="1" customFormat="1" ht="15" customHeight="1">
      <c r="B203" s="278"/>
      <c r="C203" s="253"/>
      <c r="D203" s="253"/>
      <c r="E203" s="253"/>
      <c r="F203" s="276" t="s">
        <v>45</v>
      </c>
      <c r="G203" s="253"/>
      <c r="H203" s="253" t="s">
        <v>341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48</v>
      </c>
      <c r="G204" s="253"/>
      <c r="H204" s="253" t="s">
        <v>342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46</v>
      </c>
      <c r="G205" s="253"/>
      <c r="H205" s="253" t="s">
        <v>343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47</v>
      </c>
      <c r="G206" s="253"/>
      <c r="H206" s="253" t="s">
        <v>344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/>
      <c r="G207" s="253"/>
      <c r="H207" s="253"/>
      <c r="I207" s="253"/>
      <c r="J207" s="253"/>
      <c r="K207" s="301"/>
    </row>
    <row r="208" s="1" customFormat="1" ht="15" customHeight="1">
      <c r="B208" s="278"/>
      <c r="C208" s="253" t="s">
        <v>285</v>
      </c>
      <c r="D208" s="253"/>
      <c r="E208" s="253"/>
      <c r="F208" s="276" t="s">
        <v>80</v>
      </c>
      <c r="G208" s="253"/>
      <c r="H208" s="253" t="s">
        <v>345</v>
      </c>
      <c r="I208" s="253"/>
      <c r="J208" s="253"/>
      <c r="K208" s="301"/>
    </row>
    <row r="209" s="1" customFormat="1" ht="15" customHeight="1">
      <c r="B209" s="278"/>
      <c r="C209" s="253"/>
      <c r="D209" s="253"/>
      <c r="E209" s="253"/>
      <c r="F209" s="276" t="s">
        <v>180</v>
      </c>
      <c r="G209" s="253"/>
      <c r="H209" s="253" t="s">
        <v>181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178</v>
      </c>
      <c r="G210" s="253"/>
      <c r="H210" s="253" t="s">
        <v>346</v>
      </c>
      <c r="I210" s="253"/>
      <c r="J210" s="253"/>
      <c r="K210" s="301"/>
    </row>
    <row r="211" s="1" customFormat="1" ht="15" customHeight="1">
      <c r="B211" s="319"/>
      <c r="C211" s="253"/>
      <c r="D211" s="253"/>
      <c r="E211" s="253"/>
      <c r="F211" s="276" t="s">
        <v>182</v>
      </c>
      <c r="G211" s="314"/>
      <c r="H211" s="305" t="s">
        <v>183</v>
      </c>
      <c r="I211" s="305"/>
      <c r="J211" s="305"/>
      <c r="K211" s="320"/>
    </row>
    <row r="212" s="1" customFormat="1" ht="15" customHeight="1">
      <c r="B212" s="319"/>
      <c r="C212" s="253"/>
      <c r="D212" s="253"/>
      <c r="E212" s="253"/>
      <c r="F212" s="276" t="s">
        <v>184</v>
      </c>
      <c r="G212" s="314"/>
      <c r="H212" s="305" t="s">
        <v>347</v>
      </c>
      <c r="I212" s="305"/>
      <c r="J212" s="305"/>
      <c r="K212" s="320"/>
    </row>
    <row r="213" s="1" customFormat="1" ht="15" customHeight="1">
      <c r="B213" s="319"/>
      <c r="C213" s="253"/>
      <c r="D213" s="253"/>
      <c r="E213" s="253"/>
      <c r="F213" s="276"/>
      <c r="G213" s="314"/>
      <c r="H213" s="305"/>
      <c r="I213" s="305"/>
      <c r="J213" s="305"/>
      <c r="K213" s="320"/>
    </row>
    <row r="214" s="1" customFormat="1" ht="15" customHeight="1">
      <c r="B214" s="319"/>
      <c r="C214" s="253" t="s">
        <v>309</v>
      </c>
      <c r="D214" s="253"/>
      <c r="E214" s="253"/>
      <c r="F214" s="276">
        <v>1</v>
      </c>
      <c r="G214" s="314"/>
      <c r="H214" s="305" t="s">
        <v>348</v>
      </c>
      <c r="I214" s="305"/>
      <c r="J214" s="305"/>
      <c r="K214" s="320"/>
    </row>
    <row r="215" s="1" customFormat="1" ht="15" customHeight="1">
      <c r="B215" s="319"/>
      <c r="C215" s="253"/>
      <c r="D215" s="253"/>
      <c r="E215" s="253"/>
      <c r="F215" s="276">
        <v>2</v>
      </c>
      <c r="G215" s="314"/>
      <c r="H215" s="305" t="s">
        <v>349</v>
      </c>
      <c r="I215" s="305"/>
      <c r="J215" s="305"/>
      <c r="K215" s="320"/>
    </row>
    <row r="216" s="1" customFormat="1" ht="15" customHeight="1">
      <c r="B216" s="319"/>
      <c r="C216" s="253"/>
      <c r="D216" s="253"/>
      <c r="E216" s="253"/>
      <c r="F216" s="276">
        <v>3</v>
      </c>
      <c r="G216" s="314"/>
      <c r="H216" s="305" t="s">
        <v>350</v>
      </c>
      <c r="I216" s="305"/>
      <c r="J216" s="305"/>
      <c r="K216" s="320"/>
    </row>
    <row r="217" s="1" customFormat="1" ht="15" customHeight="1">
      <c r="B217" s="319"/>
      <c r="C217" s="253"/>
      <c r="D217" s="253"/>
      <c r="E217" s="253"/>
      <c r="F217" s="276">
        <v>4</v>
      </c>
      <c r="G217" s="314"/>
      <c r="H217" s="305" t="s">
        <v>351</v>
      </c>
      <c r="I217" s="305"/>
      <c r="J217" s="305"/>
      <c r="K217" s="320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2022-08-31T11:24:24Z</dcterms:created>
  <dcterms:modified xsi:type="dcterms:W3CDTF">2022-08-31T11:24:29Z</dcterms:modified>
</cp:coreProperties>
</file>